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640" yWindow="105" windowWidth="14205" windowHeight="12720"/>
  </bookViews>
  <sheets>
    <sheet name="Rekapitulace" sheetId="1" r:id="rId1"/>
    <sheet name="Položky" sheetId="2" r:id="rId2"/>
  </sheets>
  <definedNames>
    <definedName name="_xlnm.Print_Titles" localSheetId="1">Položky!$1:$8</definedName>
    <definedName name="_xlnm.Print_Titles" localSheetId="0">Rekapitulace!$1:$8</definedName>
  </definedNames>
  <calcPr calcId="145621"/>
</workbook>
</file>

<file path=xl/calcChain.xml><?xml version="1.0" encoding="utf-8"?>
<calcChain xmlns="http://schemas.openxmlformats.org/spreadsheetml/2006/main">
  <c r="Y15" i="2" l="1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13" i="2" l="1"/>
  <c r="Y14" i="2"/>
  <c r="Y75" i="2"/>
  <c r="Y76" i="2"/>
  <c r="Y77" i="2"/>
  <c r="Y78" i="2"/>
  <c r="Y79" i="2"/>
  <c r="Y80" i="2"/>
  <c r="Y81" i="2"/>
  <c r="Y82" i="2"/>
  <c r="Y83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77" i="2"/>
  <c r="Y178" i="2"/>
  <c r="Y179" i="2"/>
  <c r="Y180" i="2"/>
  <c r="Y181" i="2"/>
  <c r="Y199" i="2"/>
  <c r="Y200" i="2"/>
  <c r="Y201" i="2"/>
  <c r="Y202" i="2"/>
  <c r="Y203" i="2"/>
  <c r="Y204" i="2"/>
  <c r="Y205" i="2"/>
  <c r="AD182" i="2" l="1"/>
  <c r="W35" i="1" s="1"/>
  <c r="W36" i="1" s="1"/>
  <c r="F186" i="2"/>
  <c r="I189" i="2" s="1"/>
  <c r="I192" i="2" s="1"/>
  <c r="AD84" i="2"/>
  <c r="W25" i="1" s="1"/>
  <c r="F88" i="2"/>
  <c r="I91" i="2" s="1"/>
  <c r="I94" i="2" s="1"/>
  <c r="AD206" i="2"/>
  <c r="AD159" i="2"/>
  <c r="AD54" i="2"/>
  <c r="F211" i="2" l="1"/>
  <c r="I214" i="2" s="1"/>
  <c r="I217" i="2" s="1"/>
  <c r="W31" i="1"/>
  <c r="W32" i="1" s="1"/>
  <c r="W26" i="1"/>
  <c r="F164" i="2"/>
  <c r="I167" i="2" s="1"/>
  <c r="I170" i="2" s="1"/>
  <c r="W24" i="1"/>
  <c r="F59" i="2"/>
  <c r="I62" i="2" s="1"/>
  <c r="I65" i="2" s="1"/>
  <c r="W27" i="1" l="1"/>
  <c r="W28" i="1" s="1"/>
  <c r="W39" i="1" l="1"/>
  <c r="W40" i="1" s="1"/>
  <c r="W42" i="1" s="1"/>
  <c r="J46" i="1" s="1"/>
  <c r="J49" i="1" l="1"/>
  <c r="O46" i="1"/>
  <c r="Q46" i="1" l="1"/>
  <c r="Q49" i="1" s="1"/>
  <c r="P49" i="1"/>
</calcChain>
</file>

<file path=xl/sharedStrings.xml><?xml version="1.0" encoding="utf-8"?>
<sst xmlns="http://schemas.openxmlformats.org/spreadsheetml/2006/main" count="516" uniqueCount="286">
  <si>
    <t xml:space="preserve">Zpracováno programem firmy SELPO Broumy, tel. +420 603 525768 </t>
  </si>
  <si>
    <t>Zakázka číslo:</t>
  </si>
  <si>
    <t>Název:</t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</si>
  <si>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</si>
  <si>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</si>
  <si>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</si>
  <si>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</si>
  <si>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</si>
  <si>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</si>
  <si>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</si>
  <si>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/>
  </si>
  <si>
    <t>1.</t>
  </si>
  <si>
    <t>C21M - Elektromontáže  -  MONTÁŽ</t>
  </si>
  <si>
    <t>4.</t>
  </si>
  <si>
    <t>C801-3 - Stavební práce - výseky, kapsy, rýhy  -  MONTÁŽ</t>
  </si>
  <si>
    <t>5.</t>
  </si>
  <si>
    <t>MATERIÁL</t>
  </si>
  <si>
    <t>6.</t>
  </si>
  <si>
    <t xml:space="preserve">   Podružný materiál 5,00%</t>
  </si>
  <si>
    <t>CELKEM URN</t>
  </si>
  <si>
    <t>B.</t>
  </si>
  <si>
    <t>HZS</t>
  </si>
  <si>
    <t>7.</t>
  </si>
  <si>
    <t>Hodinová zúčtovací sazba</t>
  </si>
  <si>
    <t>CELKEM HZS</t>
  </si>
  <si>
    <t>C.</t>
  </si>
  <si>
    <t>DODÁVKY ZAŘÍZENÍ</t>
  </si>
  <si>
    <t>8.</t>
  </si>
  <si>
    <t>Dodávka zařízení (specifikace)</t>
  </si>
  <si>
    <t>CELKEM DODÁVKY</t>
  </si>
  <si>
    <t>D.</t>
  </si>
  <si>
    <t>VEDLEJŠÍ ROZPOČTOVÉ NÁKLADY</t>
  </si>
  <si>
    <t>9.</t>
  </si>
  <si>
    <t>Cestovné, úklid pracoviště</t>
  </si>
  <si>
    <t>CELKEM VRN</t>
  </si>
  <si>
    <t>Σ</t>
  </si>
  <si>
    <t>REKAPITULACE CELKEM</t>
  </si>
  <si>
    <t>DPH</t>
  </si>
  <si>
    <t>Celkem s DPH</t>
  </si>
  <si>
    <t>Sazba 21,00%</t>
  </si>
  <si>
    <t>Celkem:</t>
  </si>
  <si>
    <t>C21M - Elektromontáže</t>
  </si>
  <si>
    <t>Poř.č.</t>
  </si>
  <si>
    <t>Číslo pol.</t>
  </si>
  <si>
    <t>Cena/jedn. [Kč]</t>
  </si>
  <si>
    <t>Množství</t>
  </si>
  <si>
    <t>Jedn.</t>
  </si>
  <si>
    <t>Celkem [Kč]</t>
  </si>
  <si>
    <t>210010002</t>
  </si>
  <si>
    <t>trubka plastová ohebná instalační průměr 16mm (PO)</t>
  </si>
  <si>
    <t>m</t>
  </si>
  <si>
    <t>210010003</t>
  </si>
  <si>
    <t>trubka plastová ohebná instalační průměr 23mm (PO)</t>
  </si>
  <si>
    <t>210010301</t>
  </si>
  <si>
    <t>krabice přístrojová (1901, KU 68/1, KP 67, KP 68; KZ 3) bez zapojení</t>
  </si>
  <si>
    <t>ks</t>
  </si>
  <si>
    <t>210010311</t>
  </si>
  <si>
    <t>krabice odbočná s víčkem (1902, KO 68, KU 68) kruhová bez zapojení</t>
  </si>
  <si>
    <t>210010312</t>
  </si>
  <si>
    <t>krabice odbočná s víčkem (KO 97, KO 100, KO 110) kruhová bez zapojení</t>
  </si>
  <si>
    <t>210010321</t>
  </si>
  <si>
    <t>krabice odbočná s víčkem a svork. (1903, KR 68) kruhová vč. zapojení</t>
  </si>
  <si>
    <t>210010322</t>
  </si>
  <si>
    <t>krabice odbočná s víčkem a svork. (KR 97) kruhová vč. zapojení</t>
  </si>
  <si>
    <t>210010501</t>
  </si>
  <si>
    <t>osazení lustrové svorky do 2x4 vč. zapojení</t>
  </si>
  <si>
    <t>20,00</t>
  </si>
  <si>
    <t>210110001</t>
  </si>
  <si>
    <t>spínač nástěnný prostředí vlhké 1-pólový řazení 1</t>
  </si>
  <si>
    <t>210110041</t>
  </si>
  <si>
    <t>spínač zapuštěný 1-pólový řazení 1</t>
  </si>
  <si>
    <t>210110043</t>
  </si>
  <si>
    <t>střídavý sériový přepínač zapuštěný - řazení 5/5A</t>
  </si>
  <si>
    <t>210110045</t>
  </si>
  <si>
    <t>střídavý přepínač zapuštěný - řazení 6</t>
  </si>
  <si>
    <t>210110046</t>
  </si>
  <si>
    <t>křížový přepínač zapuštěný - řazení 7</t>
  </si>
  <si>
    <t>1,00</t>
  </si>
  <si>
    <t>210190004</t>
  </si>
  <si>
    <t>montáž rozvodnice RE</t>
  </si>
  <si>
    <t>5,00</t>
  </si>
  <si>
    <t>210220021</t>
  </si>
  <si>
    <t>uzemnění v zemi FeZn do 120 mm2 vč. svorek, propojení a izolace spojů</t>
  </si>
  <si>
    <t>210220022</t>
  </si>
  <si>
    <t>uzemnění v zemi FeZn průměru 8-10mm vč. svorek, propojení a izolace spojů</t>
  </si>
  <si>
    <t>210220101</t>
  </si>
  <si>
    <t>svodové vodiče FeZn a Al průměru 10mm, Cu, AlMgSi průměr 8mm vč. podpěr</t>
  </si>
  <si>
    <t>210220301</t>
  </si>
  <si>
    <t>svorky hromosvodové do 2 šroubu (SS, SR 03)</t>
  </si>
  <si>
    <t>6,00</t>
  </si>
  <si>
    <t>10,00</t>
  </si>
  <si>
    <t>210220302</t>
  </si>
  <si>
    <t>svorky hromosvodové nad 2 šrouby (ST, SJ, SK, SZ, SR01, 02)</t>
  </si>
  <si>
    <t>8,00</t>
  </si>
  <si>
    <t>210220321</t>
  </si>
  <si>
    <t>svorka na potrubí "Bernard" vč. pásku (bez vodiče a připojení)</t>
  </si>
  <si>
    <t>12,00</t>
  </si>
  <si>
    <t>210220372</t>
  </si>
  <si>
    <t>ochranný úhelník nebo trubka s držáky do zdiva</t>
  </si>
  <si>
    <t>210220401</t>
  </si>
  <si>
    <t>označení svodu štítky smalt/umělá hmota</t>
  </si>
  <si>
    <t>210220431</t>
  </si>
  <si>
    <t>tvarováni mont. dílu - jímače, ochranné trubky, úhelníky</t>
  </si>
  <si>
    <t>210810045</t>
  </si>
  <si>
    <t>CYKY-CYKYm 3Ax1.5mm2 (CYKY 3O1.5) 750V (PU)</t>
  </si>
  <si>
    <t>CYKY-CYKYm 3Cx1.5mm2 (CYKY 3J1.5) 750V (PU)</t>
  </si>
  <si>
    <t>210810046</t>
  </si>
  <si>
    <t>CYKY-CYKYm 3Cx2.5mm2 (CYKY 3J2.5) 750V (PU)</t>
  </si>
  <si>
    <t>210810052</t>
  </si>
  <si>
    <t>CYKY-CYKYm 5Cx6mm2 (CYKY 4J6) 750V (PU)</t>
  </si>
  <si>
    <t>210810054</t>
  </si>
  <si>
    <t>CYKY-CYKYm 5x16mm2 (CYKY 5J16) 750V (PU)</t>
  </si>
  <si>
    <t>210810055</t>
  </si>
  <si>
    <t>CYKY-CYKYm 5Cx1.5mm2 (CYKY 5J1.5) 750V (PU)</t>
  </si>
  <si>
    <t>215112224</t>
  </si>
  <si>
    <t>požární hlásič</t>
  </si>
  <si>
    <t>216201000</t>
  </si>
  <si>
    <t>B- LED svítidlo do podhledu 600, IP20</t>
  </si>
  <si>
    <t>216201001</t>
  </si>
  <si>
    <t>A- LED svítidlo do podhledu, IP20</t>
  </si>
  <si>
    <t>216201007</t>
  </si>
  <si>
    <t>216201025</t>
  </si>
  <si>
    <t>N- LED svítidlo nouzové</t>
  </si>
  <si>
    <t>216220371</t>
  </si>
  <si>
    <t>ekvipotenciální svorkovnice</t>
  </si>
  <si>
    <t>Celkem za ceník:</t>
  </si>
  <si>
    <t>Cena:</t>
  </si>
  <si>
    <t>Kč</t>
  </si>
  <si>
    <t>C801-3 - Stavební práce - výseky, kapsy, rýhy</t>
  </si>
  <si>
    <t>97103-3261</t>
  </si>
  <si>
    <t>vybour.otv.cihl.malt.váp.do 0,0225m2 tl.do 600mm</t>
  </si>
  <si>
    <t>97301-1141</t>
  </si>
  <si>
    <t>vysek.kapes z leh.bet.do 50x50x50mm</t>
  </si>
  <si>
    <t>97301-1161</t>
  </si>
  <si>
    <t>vysek.kapes z leh.bet.do 100x100x50mm</t>
  </si>
  <si>
    <t>97403-1121</t>
  </si>
  <si>
    <t>vysek.rýh cihla do hl.30mm š.do 30mm</t>
  </si>
  <si>
    <t>97403-1122</t>
  </si>
  <si>
    <t>vysek.rýh cihla do hl.30mm š.do 70mm</t>
  </si>
  <si>
    <t>97908-1111</t>
  </si>
  <si>
    <t>Odvoz suti a vybouraných hmot na skládku do 1km</t>
  </si>
  <si>
    <t>t</t>
  </si>
  <si>
    <t>97908-1121</t>
  </si>
  <si>
    <t>Odvoz suti na skládku za každý další 1 km</t>
  </si>
  <si>
    <t>97908-2111</t>
  </si>
  <si>
    <t>Vnitrostaveništní doprava suti do 10m</t>
  </si>
  <si>
    <t>97908-2121</t>
  </si>
  <si>
    <t>Vnitrostaven. doprava suti za každých dalších 5m</t>
  </si>
  <si>
    <t>Materiály</t>
  </si>
  <si>
    <t>00306</t>
  </si>
  <si>
    <t>krabice KO 97</t>
  </si>
  <si>
    <t>00307</t>
  </si>
  <si>
    <t>krabice KO 125</t>
  </si>
  <si>
    <t>00926</t>
  </si>
  <si>
    <t>TRUBKA OHEBNA LPE 2336/2</t>
  </si>
  <si>
    <t>02110</t>
  </si>
  <si>
    <t>SVORKA WAGO 273-104  3 X 2,5</t>
  </si>
  <si>
    <t>02111</t>
  </si>
  <si>
    <t>SVORKA WAGO 273-105      5 X 2,5</t>
  </si>
  <si>
    <t>M</t>
  </si>
  <si>
    <t>1002278</t>
  </si>
  <si>
    <t>Krabice univerzální KU68-1901 o73,5x43mm spojovatelná</t>
  </si>
  <si>
    <t>KS</t>
  </si>
  <si>
    <t>1002307</t>
  </si>
  <si>
    <t>Krabice univerzální KU68-1903 s víčkem KO68 a svorkovnicí S-66</t>
  </si>
  <si>
    <t>1005954</t>
  </si>
  <si>
    <t>Svorka SR 03 litina FeZn pro spojení páska/drát (litina)</t>
  </si>
  <si>
    <t>1005962</t>
  </si>
  <si>
    <t>Svorka SS FeZn spojovací - tloušťka 3 mm</t>
  </si>
  <si>
    <t>1006623</t>
  </si>
  <si>
    <t>Svorka SK FeZn křížová</t>
  </si>
  <si>
    <t>1006631</t>
  </si>
  <si>
    <t>Svorka SZ zkušební litina/litina</t>
  </si>
  <si>
    <t>1008910</t>
  </si>
  <si>
    <t>Pásovina zemnící 30/4 FeZn (balení 25kg)</t>
  </si>
  <si>
    <t>KG</t>
  </si>
  <si>
    <t>1010833</t>
  </si>
  <si>
    <t>Svorka SP 1 FeZn připojovací (2 šrouby)</t>
  </si>
  <si>
    <t>1011609</t>
  </si>
  <si>
    <t>Svorka zemnící ZSA 16</t>
  </si>
  <si>
    <t>1011764</t>
  </si>
  <si>
    <t>Drát zemnící FeZn 10   1kg=1,61m</t>
  </si>
  <si>
    <t>1020548</t>
  </si>
  <si>
    <t>Páska uzemňovací měděná ZS 16 (délka 0,5m)</t>
  </si>
  <si>
    <t>1059676</t>
  </si>
  <si>
    <t>Svorkovnice ekvipotenciální EPS 2</t>
  </si>
  <si>
    <t>1061690</t>
  </si>
  <si>
    <t>Zámek 24V nízkoodběrový</t>
  </si>
  <si>
    <t>Zámek 4FN 87701</t>
  </si>
  <si>
    <t>1065629</t>
  </si>
  <si>
    <t>Štítek označovací č.1</t>
  </si>
  <si>
    <t>1109614</t>
  </si>
  <si>
    <t>kryt spínače jednoduchý bílá</t>
  </si>
  <si>
    <t>1109702</t>
  </si>
  <si>
    <t>1110818</t>
  </si>
  <si>
    <t>rámeček 1-násobný bílá</t>
  </si>
  <si>
    <t>1159267</t>
  </si>
  <si>
    <t>Krabice odbočná KO 97/5 s víčkem KO97V o103x50mm</t>
  </si>
  <si>
    <t>1199488</t>
  </si>
  <si>
    <t>1199630</t>
  </si>
  <si>
    <t>Svorka SO v FeZn velká okapová</t>
  </si>
  <si>
    <t>1205656</t>
  </si>
  <si>
    <t>1205951</t>
  </si>
  <si>
    <t>VUK 68-SK víčko sádrokartonové krabice</t>
  </si>
  <si>
    <t>1209436</t>
  </si>
  <si>
    <t>Svorka SR 02-M8 FeZn odbočná a spojovací pro zemnící pásku 30/4</t>
  </si>
  <si>
    <t>1236384</t>
  </si>
  <si>
    <t>Úhelník ochranný svodu 1,7m OU 17 FeZn</t>
  </si>
  <si>
    <t>1236807</t>
  </si>
  <si>
    <t>1236808</t>
  </si>
  <si>
    <t>1236809</t>
  </si>
  <si>
    <t>1236811</t>
  </si>
  <si>
    <t>přístroj spínače 7 (7So) křížový bezšroubový</t>
  </si>
  <si>
    <t>1245464</t>
  </si>
  <si>
    <t>Trubka ohebná 320N FX 16 světle šedá 50m</t>
  </si>
  <si>
    <t>1245465</t>
  </si>
  <si>
    <t>Trubka ohebná 320N FX 20 světle šedá 50m</t>
  </si>
  <si>
    <t>1251257</t>
  </si>
  <si>
    <t>Držák úhelníku ochranného DUZ sš 250 FeZn (střed.špička - L=250 mm)</t>
  </si>
  <si>
    <t>1257495</t>
  </si>
  <si>
    <t>Kabel CYKY-J  3x 1,5 buben</t>
  </si>
  <si>
    <t>1257856</t>
  </si>
  <si>
    <t>Kabel CYKY-O  3x 1,5 /100m</t>
  </si>
  <si>
    <t>1257871</t>
  </si>
  <si>
    <t>Kabel CYKY-J  5x 2,5 /100m</t>
  </si>
  <si>
    <t>1258032</t>
  </si>
  <si>
    <t>Kabel CYKY-J  5x 6 buben</t>
  </si>
  <si>
    <t>1258046</t>
  </si>
  <si>
    <t>Kabel CYKY-J  5x 1,5 /100m</t>
  </si>
  <si>
    <t>1339083</t>
  </si>
  <si>
    <t>LED žárovka ORO-E27-TOTO-12W-CW</t>
  </si>
  <si>
    <t>1433024</t>
  </si>
  <si>
    <t>Drát zemnící AlMgSi 8 měkký 1kg=7,40m</t>
  </si>
  <si>
    <t>1480631</t>
  </si>
  <si>
    <t>Variant+ spínač 1 IP54 bílá</t>
  </si>
  <si>
    <t>1684228</t>
  </si>
  <si>
    <t>Krabice univerzální KU68LD/1 o73x45mm do sádrokartonu</t>
  </si>
  <si>
    <t>21618</t>
  </si>
  <si>
    <t>CYKY 5Cx16mm2 (CYKY 5J16)</t>
  </si>
  <si>
    <t>2323/LPE-1</t>
  </si>
  <si>
    <t>TRUBKA OHEBNÁ LPE 320 N</t>
  </si>
  <si>
    <t>3019569</t>
  </si>
  <si>
    <t>Svorka SU FeZn univerzální</t>
  </si>
  <si>
    <t>3024194</t>
  </si>
  <si>
    <t>Tango zásuvka 2-násobná natočená s clonkami bílá</t>
  </si>
  <si>
    <t>5003319</t>
  </si>
  <si>
    <t>Kabel J-Y(St)Y  4x2x0,8 rudá (stíněný)</t>
  </si>
  <si>
    <t>7007540</t>
  </si>
  <si>
    <t>Zásuvková skříň IP44 jištěná s chráničem ZSF 40101000.1 /3959</t>
  </si>
  <si>
    <t>7307731</t>
  </si>
  <si>
    <t>Hlásič kouře LX738 9V IP42 bílá</t>
  </si>
  <si>
    <t>7400687</t>
  </si>
  <si>
    <t>Celkem za materiály:</t>
  </si>
  <si>
    <t>Dodávky zařízení (specifikace)</t>
  </si>
  <si>
    <t>Rozvaděč RE</t>
  </si>
  <si>
    <t>Svítidlo A</t>
  </si>
  <si>
    <t>Svítidlo B</t>
  </si>
  <si>
    <t>Svítidlo C</t>
  </si>
  <si>
    <t>Svítidlo N</t>
  </si>
  <si>
    <t>Celkem za dodávky:</t>
  </si>
  <si>
    <t>Práce v HZS</t>
  </si>
  <si>
    <t>Demontáž stávajícího zařízení</t>
  </si>
  <si>
    <t>hod.</t>
  </si>
  <si>
    <t>Koordinace profesí behěm stavby</t>
  </si>
  <si>
    <t>Nepředvídané práce</t>
  </si>
  <si>
    <t>Výchozí revize</t>
  </si>
  <si>
    <t>Zabezpečení pracoviště</t>
  </si>
  <si>
    <t>Zakreslení skutečného stavu</t>
  </si>
  <si>
    <t>Zkušební provoz</t>
  </si>
  <si>
    <t>Celkem za práci v HZS:</t>
  </si>
  <si>
    <t xml:space="preserve">
V dokumentaci uvedené, konkrétní typy výrobku, značky, komponenty, výrobci, dodavatel apod., dokumentují pouze požadavek na parametry, kvalitu a vlastnosti výrobku, který má být použit. Udávají tak minimální standardy výrobku, požadované zadavatelem stavby. Jiný použitý výrobek může být stejné nebo vyšší kvality.</t>
  </si>
  <si>
    <t>C- LED svítidlo přisazené , IP44</t>
  </si>
  <si>
    <t>Celkem s DPH:</t>
  </si>
  <si>
    <t>Navýšení kapacity MŠ Pivovarská Králíky  - ELEKTRO</t>
  </si>
  <si>
    <t>Kryt spínače jednoduchý bílá</t>
  </si>
  <si>
    <t>Kryt spínače dělený bílá</t>
  </si>
  <si>
    <t>zásuvka 1-násobná s clonkami bílá</t>
  </si>
  <si>
    <t>spínač trojpólový vestavný páčkový 16A IP20 bílá</t>
  </si>
  <si>
    <t>přístroj spínače 5 sériový bezšroubový</t>
  </si>
  <si>
    <t>přístroj spínače 1 (1So) bezšroubový</t>
  </si>
  <si>
    <t>přístroj spínače 6 (6So) střídavý bezšroubový</t>
  </si>
  <si>
    <t>Krabice 220x170x 80 IP55 hladká šroubovací víko nízké</t>
  </si>
  <si>
    <t>Montáž celkem:</t>
  </si>
  <si>
    <t xml:space="preserve">Montáž celkem: </t>
  </si>
  <si>
    <t>Základ 21,00% DPH:</t>
  </si>
  <si>
    <t xml:space="preserve">Základ 21,00% DPH: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</si>
</sst>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#,##0\ &quot;Kč&quot;;[Red]\-#,##0\ &quot;Kč&quot;"/>
    <numFmt numFmtId="8" formatCode="#,##0.00\ &quot;Kč&quot;;[Red]\-#,##0.00\ &quot;Kč&quot;"/>
    <numFmt numFmtId="164" formatCode="[$-10405]#,##0.00;\-#,##0.00"/>
    <numFmt numFmtId="165" formatCode="[$-10405]#,##0;\-#,##0"/>
  </numFmts>
  <fonts count="19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b/>
      <sz val="16"/>
      <color rgb="FFFF0000"/>
      <name val="Arial"/>
      <family val="2"/>
      <charset val="238"/>
    </font>
    <font>
      <i/>
      <sz val="12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.25"/>
      <color rgb="FF000000"/>
      <name val="Arial"/>
      <family val="2"/>
      <charset val="238"/>
    </font>
    <font>
      <sz val="8.25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.75"/>
      <color rgb="FF000000"/>
      <name val="Arial"/>
      <family val="2"/>
      <charset val="238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charset val="238"/>
    </font>
    <font>
      <sz val="8.25"/>
      <name val="Arial"/>
      <family val="2"/>
      <charset val="238"/>
    </font>
    <font>
      <b/>
      <sz val="12"/>
      <name val="Arial"/>
      <family val="2"/>
      <charset val="238"/>
    </font>
    <font>
      <b/>
      <sz val="8.25"/>
      <name val="Arial"/>
      <family val="2"/>
      <charset val="238"/>
    </font>
    <font>
      <sz val="10"/>
      <name val="Arial"/>
      <family val="2"/>
      <charset val="238"/>
    </font>
    <font>
      <b/>
      <sz val="9.75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</fills>
  <borders count="1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thin">
        <color rgb="FF808080"/>
      </bottom>
      <diagonal/>
    </border>
  </borders>
  <cellStyleXfs count="2">
    <xf numFmtId="0" fontId="0" fillId="0" borderId="0"/>
    <xf numFmtId="0" fontId="12" fillId="0" borderId="0"/>
  </cellStyleXfs>
  <cellXfs count="82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1" fillId="2" borderId="0" xfId="1" applyNumberFormat="1" applyFont="1" applyFill="1" applyBorder="1" applyAlignment="1">
      <alignment vertical="top" wrapText="1"/>
    </xf>
    <xf numFmtId="0" fontId="1" fillId="2" borderId="2" xfId="1" applyNumberFormat="1" applyFont="1" applyFill="1" applyBorder="1" applyAlignment="1">
      <alignment vertical="top" wrapText="1"/>
    </xf>
    <xf numFmtId="0" fontId="1" fillId="2" borderId="1" xfId="1" applyNumberFormat="1" applyFont="1" applyFill="1" applyBorder="1" applyAlignment="1">
      <alignment vertical="top" wrapText="1"/>
    </xf>
    <xf numFmtId="0" fontId="1" fillId="2" borderId="3" xfId="1" applyNumberFormat="1" applyFont="1" applyFill="1" applyBorder="1" applyAlignment="1">
      <alignment vertical="top" wrapText="1"/>
    </xf>
    <xf numFmtId="0" fontId="1" fillId="3" borderId="0" xfId="1" applyNumberFormat="1" applyFont="1" applyFill="1" applyBorder="1" applyAlignment="1">
      <alignment vertical="top" wrapText="1"/>
    </xf>
    <xf numFmtId="0" fontId="1" fillId="2" borderId="4" xfId="1" applyNumberFormat="1" applyFont="1" applyFill="1" applyBorder="1" applyAlignment="1">
      <alignment vertical="top" wrapText="1"/>
    </xf>
    <xf numFmtId="0" fontId="1" fillId="2" borderId="5" xfId="1" applyNumberFormat="1" applyFont="1" applyFill="1" applyBorder="1" applyAlignment="1">
      <alignment vertical="top" wrapText="1"/>
    </xf>
    <xf numFmtId="0" fontId="1" fillId="2" borderId="6" xfId="1" applyNumberFormat="1" applyFont="1" applyFill="1" applyBorder="1" applyAlignment="1">
      <alignment vertical="top" wrapText="1"/>
    </xf>
    <xf numFmtId="0" fontId="1" fillId="2" borderId="7" xfId="1" applyNumberFormat="1" applyFont="1" applyFill="1" applyBorder="1" applyAlignment="1">
      <alignment vertical="top" wrapText="1"/>
    </xf>
    <xf numFmtId="0" fontId="1" fillId="2" borderId="8" xfId="1" applyNumberFormat="1" applyFont="1" applyFill="1" applyBorder="1" applyAlignment="1">
      <alignment vertical="top" wrapText="1"/>
    </xf>
    <xf numFmtId="0" fontId="1" fillId="0" borderId="7" xfId="1" applyNumberFormat="1" applyFont="1" applyFill="1" applyBorder="1" applyAlignment="1">
      <alignment vertical="top" wrapText="1"/>
    </xf>
    <xf numFmtId="0" fontId="11" fillId="0" borderId="7" xfId="1" applyNumberFormat="1" applyFont="1" applyFill="1" applyBorder="1" applyAlignment="1">
      <alignment horizontal="right" vertical="top" wrapText="1" readingOrder="1"/>
    </xf>
    <xf numFmtId="0" fontId="13" fillId="0" borderId="0" xfId="0" applyFont="1" applyFill="1" applyBorder="1"/>
    <xf numFmtId="164" fontId="1" fillId="0" borderId="0" xfId="0" applyNumberFormat="1" applyFont="1" applyFill="1" applyBorder="1"/>
    <xf numFmtId="8" fontId="11" fillId="0" borderId="0" xfId="1" applyNumberFormat="1" applyFont="1" applyFill="1" applyBorder="1" applyAlignment="1">
      <alignment horizontal="right" vertical="top" wrapText="1" readingOrder="1"/>
    </xf>
    <xf numFmtId="8" fontId="11" fillId="0" borderId="7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1" fillId="0" borderId="0" xfId="0" applyFont="1" applyFill="1" applyBorder="1"/>
    <xf numFmtId="0" fontId="1" fillId="0" borderId="7" xfId="1" applyNumberFormat="1" applyFont="1" applyFill="1" applyBorder="1" applyAlignment="1">
      <alignment vertical="top" wrapText="1"/>
    </xf>
    <xf numFmtId="0" fontId="14" fillId="0" borderId="0" xfId="1" applyNumberFormat="1" applyFont="1" applyFill="1" applyBorder="1" applyAlignment="1">
      <alignment vertical="top" wrapText="1" readingOrder="1"/>
    </xf>
    <xf numFmtId="0" fontId="16" fillId="0" borderId="10" xfId="1" applyNumberFormat="1" applyFont="1" applyFill="1" applyBorder="1" applyAlignment="1">
      <alignment vertical="top" wrapText="1" readingOrder="1"/>
    </xf>
    <xf numFmtId="0" fontId="16" fillId="0" borderId="10" xfId="1" applyNumberFormat="1" applyFont="1" applyFill="1" applyBorder="1" applyAlignment="1">
      <alignment vertical="center" wrapText="1" readingOrder="1"/>
    </xf>
    <xf numFmtId="0" fontId="8" fillId="0" borderId="10" xfId="1" applyNumberFormat="1" applyFont="1" applyFill="1" applyBorder="1" applyAlignment="1">
      <alignment vertical="top" wrapText="1" readingOrder="1"/>
    </xf>
    <xf numFmtId="0" fontId="8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8" fillId="0" borderId="0" xfId="1" applyNumberFormat="1" applyFont="1" applyFill="1" applyBorder="1" applyAlignment="1">
      <alignment vertical="top" wrapText="1" readingOrder="1"/>
    </xf>
    <xf numFmtId="0" fontId="9" fillId="0" borderId="0" xfId="1" applyNumberFormat="1" applyFont="1" applyFill="1" applyBorder="1" applyAlignment="1">
      <alignment horizontal="left" vertical="top" wrapText="1" readingOrder="1"/>
    </xf>
    <xf numFmtId="0" fontId="11" fillId="0" borderId="7" xfId="1" applyNumberFormat="1" applyFont="1" applyFill="1" applyBorder="1" applyAlignment="1">
      <alignment horizontal="right"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8" fontId="11" fillId="0" borderId="7" xfId="1" applyNumberFormat="1" applyFont="1" applyFill="1" applyBorder="1" applyAlignment="1">
      <alignment horizontal="right" vertical="top" wrapText="1" readingOrder="1"/>
    </xf>
    <xf numFmtId="0" fontId="11" fillId="0" borderId="0" xfId="1" applyNumberFormat="1" applyFont="1" applyFill="1" applyBorder="1" applyAlignment="1">
      <alignment horizontal="right" vertical="top" wrapText="1" readingOrder="1"/>
    </xf>
    <xf numFmtId="0" fontId="8" fillId="0" borderId="9" xfId="1" applyNumberFormat="1" applyFont="1" applyFill="1" applyBorder="1" applyAlignment="1">
      <alignment horizontal="left" vertic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8" fillId="0" borderId="9" xfId="1" applyNumberFormat="1" applyFont="1" applyFill="1" applyBorder="1" applyAlignment="1">
      <alignment vertical="center" wrapText="1" readingOrder="1"/>
    </xf>
    <xf numFmtId="0" fontId="8" fillId="0" borderId="9" xfId="1" applyNumberFormat="1" applyFont="1" applyFill="1" applyBorder="1" applyAlignment="1">
      <alignment horizontal="right" vertical="center" wrapText="1" readingOrder="1"/>
    </xf>
    <xf numFmtId="4" fontId="8" fillId="0" borderId="9" xfId="1" applyNumberFormat="1" applyFont="1" applyFill="1" applyBorder="1" applyAlignment="1">
      <alignment horizontal="right" vertical="center" wrapText="1" readingOrder="1"/>
    </xf>
    <xf numFmtId="0" fontId="10" fillId="0" borderId="7" xfId="1" applyNumberFormat="1" applyFont="1" applyFill="1" applyBorder="1" applyAlignment="1">
      <alignment vertical="top" wrapText="1" readingOrder="1"/>
    </xf>
    <xf numFmtId="0" fontId="8" fillId="0" borderId="0" xfId="1" applyNumberFormat="1" applyFont="1" applyFill="1" applyBorder="1" applyAlignment="1">
      <alignment horizontal="left" vertical="top" wrapText="1" readingOrder="1"/>
    </xf>
    <xf numFmtId="0" fontId="9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8" fillId="0" borderId="9" xfId="1" applyNumberFormat="1" applyFont="1" applyFill="1" applyBorder="1" applyAlignment="1">
      <alignment horizontal="right" vertical="top" wrapText="1" readingOrder="1"/>
    </xf>
    <xf numFmtId="0" fontId="8" fillId="0" borderId="9" xfId="1" applyNumberFormat="1" applyFont="1" applyFill="1" applyBorder="1" applyAlignment="1">
      <alignment vertical="top" wrapText="1" readingOrder="1"/>
    </xf>
    <xf numFmtId="0" fontId="5" fillId="2" borderId="0" xfId="1" applyNumberFormat="1" applyFont="1" applyFill="1" applyBorder="1" applyAlignment="1">
      <alignment horizontal="right" vertical="top" wrapText="1" readingOrder="1"/>
    </xf>
    <xf numFmtId="0" fontId="1" fillId="2" borderId="0" xfId="1" applyNumberFormat="1" applyFont="1" applyFill="1" applyBorder="1" applyAlignment="1">
      <alignment vertical="top" wrapText="1"/>
    </xf>
    <xf numFmtId="0" fontId="6" fillId="2" borderId="0" xfId="1" applyNumberFormat="1" applyFont="1" applyFill="1" applyBorder="1" applyAlignment="1">
      <alignment vertical="top" wrapText="1" readingOrder="1"/>
    </xf>
    <xf numFmtId="0" fontId="7" fillId="0" borderId="0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right" vertical="top" wrapText="1" readingOrder="1"/>
    </xf>
    <xf numFmtId="0" fontId="17" fillId="0" borderId="7" xfId="1" applyNumberFormat="1" applyFont="1" applyFill="1" applyBorder="1" applyAlignment="1">
      <alignment vertical="top" wrapText="1" readingOrder="1"/>
    </xf>
    <xf numFmtId="0" fontId="18" fillId="0" borderId="7" xfId="1" applyNumberFormat="1" applyFont="1" applyFill="1" applyBorder="1" applyAlignment="1">
      <alignment horizontal="right" vertical="top" wrapText="1" readingOrder="1"/>
    </xf>
    <xf numFmtId="0" fontId="18" fillId="0" borderId="9" xfId="1" applyNumberFormat="1" applyFont="1" applyFill="1" applyBorder="1" applyAlignment="1">
      <alignment horizontal="right" vertical="top" wrapText="1" readingOrder="1"/>
    </xf>
    <xf numFmtId="6" fontId="18" fillId="0" borderId="9" xfId="1" applyNumberFormat="1" applyFont="1" applyFill="1" applyBorder="1" applyAlignment="1">
      <alignment horizontal="right" vertical="top" wrapText="1" readingOrder="1"/>
    </xf>
    <xf numFmtId="0" fontId="18" fillId="0" borderId="0" xfId="1" applyNumberFormat="1" applyFont="1" applyFill="1" applyBorder="1" applyAlignment="1">
      <alignment horizontal="right" vertical="top" wrapText="1" readingOrder="1"/>
    </xf>
    <xf numFmtId="6" fontId="18" fillId="0" borderId="0" xfId="1" applyNumberFormat="1" applyFont="1" applyFill="1" applyBorder="1" applyAlignment="1">
      <alignment horizontal="right" vertical="top" wrapText="1" readingOrder="1"/>
    </xf>
    <xf numFmtId="164" fontId="14" fillId="0" borderId="12" xfId="1" applyNumberFormat="1" applyFont="1" applyFill="1" applyBorder="1" applyAlignment="1">
      <alignment horizontal="right" vertical="top" wrapText="1" readingOrder="1"/>
    </xf>
    <xf numFmtId="0" fontId="16" fillId="0" borderId="10" xfId="1" applyNumberFormat="1" applyFont="1" applyFill="1" applyBorder="1" applyAlignment="1">
      <alignment horizontal="right" vertical="center" wrapText="1" readingOrder="1"/>
    </xf>
    <xf numFmtId="0" fontId="16" fillId="0" borderId="0" xfId="1" applyNumberFormat="1" applyFont="1" applyFill="1" applyBorder="1" applyAlignment="1">
      <alignment vertical="top" wrapText="1" readingOrder="1"/>
    </xf>
    <xf numFmtId="0" fontId="14" fillId="0" borderId="0" xfId="1" applyNumberFormat="1" applyFont="1" applyFill="1" applyBorder="1" applyAlignment="1">
      <alignment horizontal="right" vertical="top" wrapText="1" readingOrder="1"/>
    </xf>
    <xf numFmtId="4" fontId="14" fillId="0" borderId="0" xfId="1" applyNumberFormat="1" applyFont="1" applyFill="1" applyBorder="1" applyAlignment="1">
      <alignment horizontal="right" vertical="top" wrapText="1" readingOrder="1"/>
    </xf>
    <xf numFmtId="0" fontId="14" fillId="0" borderId="0" xfId="1" applyNumberFormat="1" applyFont="1" applyFill="1" applyBorder="1" applyAlignment="1">
      <alignment vertical="top" wrapText="1" readingOrder="1"/>
    </xf>
    <xf numFmtId="165" fontId="14" fillId="0" borderId="12" xfId="1" applyNumberFormat="1" applyFont="1" applyFill="1" applyBorder="1" applyAlignment="1">
      <alignment horizontal="right" vertical="top" wrapText="1" readingOrder="1"/>
    </xf>
    <xf numFmtId="0" fontId="14" fillId="0" borderId="12" xfId="1" applyNumberFormat="1" applyFont="1" applyFill="1" applyBorder="1" applyAlignment="1">
      <alignment vertical="top" wrapText="1" readingOrder="1"/>
    </xf>
    <xf numFmtId="164" fontId="14" fillId="0" borderId="0" xfId="1" applyNumberFormat="1" applyFont="1" applyFill="1" applyBorder="1" applyAlignment="1">
      <alignment horizontal="right" vertical="top" wrapText="1" readingOrder="1"/>
    </xf>
    <xf numFmtId="165" fontId="14" fillId="0" borderId="0" xfId="1" applyNumberFormat="1" applyFont="1" applyFill="1" applyBorder="1" applyAlignment="1">
      <alignment horizontal="right" vertical="top" wrapText="1" readingOrder="1"/>
    </xf>
    <xf numFmtId="164" fontId="14" fillId="0" borderId="11" xfId="1" applyNumberFormat="1" applyFont="1" applyFill="1" applyBorder="1" applyAlignment="1">
      <alignment horizontal="right" vertical="top" wrapText="1" readingOrder="1"/>
    </xf>
    <xf numFmtId="165" fontId="14" fillId="0" borderId="11" xfId="1" applyNumberFormat="1" applyFont="1" applyFill="1" applyBorder="1" applyAlignment="1">
      <alignment horizontal="right" vertical="top" wrapText="1" readingOrder="1"/>
    </xf>
    <xf numFmtId="0" fontId="14" fillId="0" borderId="11" xfId="1" applyNumberFormat="1" applyFont="1" applyFill="1" applyBorder="1" applyAlignment="1">
      <alignment vertical="top" wrapText="1" readingOrder="1"/>
    </xf>
    <xf numFmtId="0" fontId="16" fillId="0" borderId="10" xfId="1" applyNumberFormat="1" applyFont="1" applyFill="1" applyBorder="1" applyAlignment="1">
      <alignment horizontal="right" vertical="top" wrapText="1" readingOrder="1"/>
    </xf>
    <xf numFmtId="0" fontId="16" fillId="0" borderId="10" xfId="1" applyNumberFormat="1" applyFont="1" applyFill="1" applyBorder="1" applyAlignment="1">
      <alignment vertical="top" wrapText="1" readingOrder="1"/>
    </xf>
    <xf numFmtId="8" fontId="18" fillId="0" borderId="9" xfId="1" applyNumberFormat="1" applyFont="1" applyFill="1" applyBorder="1" applyAlignment="1">
      <alignment horizontal="right" vertical="top" wrapText="1" readingOrder="1"/>
    </xf>
    <xf numFmtId="8" fontId="18" fillId="0" borderId="0" xfId="1" applyNumberFormat="1" applyFont="1" applyFill="1" applyBorder="1" applyAlignment="1">
      <alignment horizontal="right" vertical="top" wrapText="1" readingOrder="1"/>
    </xf>
    <xf numFmtId="0" fontId="15" fillId="0" borderId="0" xfId="1" applyNumberFormat="1" applyFont="1" applyFill="1" applyBorder="1" applyAlignment="1">
      <alignment horizontal="center" vertical="top" wrapText="1" readingOrder="1"/>
    </xf>
    <xf numFmtId="0" fontId="14" fillId="0" borderId="12" xfId="1" applyNumberFormat="1" applyFont="1" applyFill="1" applyBorder="1" applyAlignment="1">
      <alignment horizontal="right" vertical="top" wrapText="1" readingOrder="1"/>
    </xf>
    <xf numFmtId="0" fontId="14" fillId="0" borderId="11" xfId="1" applyNumberFormat="1" applyFont="1" applyFill="1" applyBorder="1" applyAlignment="1">
      <alignment horizontal="right" vertical="top" wrapText="1" readingOrder="1"/>
    </xf>
    <xf numFmtId="0" fontId="16" fillId="0" borderId="10" xfId="1" applyNumberFormat="1" applyFont="1" applyFill="1" applyBorder="1" applyAlignment="1">
      <alignment vertical="center" wrapText="1" readingOrder="1"/>
    </xf>
    <xf numFmtId="0" fontId="8" fillId="0" borderId="10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vertical="top" wrapText="1" readingOrder="1"/>
    </xf>
    <xf numFmtId="4" fontId="11" fillId="0" borderId="7" xfId="1" applyNumberFormat="1" applyFont="1" applyFill="1" applyBorder="1" applyAlignment="1">
      <alignment horizontal="right" vertical="top" wrapText="1" readingOrder="1"/>
    </xf>
    <xf numFmtId="4" fontId="11" fillId="0" borderId="0" xfId="1" applyNumberFormat="1" applyFont="1" applyFill="1" applyBorder="1" applyAlignment="1">
      <alignment horizontal="right" vertical="top" wrapText="1" readingOrder="1"/>
    </xf>
  </cellXfs>
  <cellStyles count="2">
    <cellStyle name="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7"/>
  <sheetViews>
    <sheetView showGridLines="0" tabSelected="1" workbookViewId="0">
      <pane ySplit="8" topLeftCell="A9" activePane="bottomLeft" state="frozen"/>
      <selection pane="bottomLeft" activeCell="AE58" sqref="AE58"/>
    </sheetView>
  </sheetViews>
  <sheetFormatPr defaultRowHeight="15" x14ac:dyDescent="0.25"/>
  <cols>
    <col min="1" max="2" width="0.5703125" customWidth="1"/>
    <col min="3" max="3" width="1.140625" customWidth="1"/>
    <col min="4" max="4" width="0.28515625" customWidth="1"/>
    <col min="5" max="5" width="6.7109375" customWidth="1"/>
    <col min="6" max="6" width="0.5703125" customWidth="1"/>
    <col min="7" max="7" width="1.42578125" customWidth="1"/>
    <col min="8" max="8" width="3.5703125" customWidth="1"/>
    <col min="9" max="9" width="0" hidden="1" customWidth="1"/>
    <col min="10" max="10" width="5.42578125" customWidth="1"/>
    <col min="11" max="11" width="8.5703125" customWidth="1"/>
    <col min="12" max="12" width="0.28515625" customWidth="1"/>
    <col min="13" max="13" width="1.42578125" customWidth="1"/>
    <col min="14" max="14" width="0.28515625" customWidth="1"/>
    <col min="15" max="15" width="0" hidden="1" customWidth="1"/>
    <col min="16" max="16" width="15.28515625" customWidth="1"/>
    <col min="17" max="17" width="15.7109375" customWidth="1"/>
    <col min="18" max="18" width="8.5703125" customWidth="1"/>
    <col min="19" max="19" width="3.28515625" customWidth="1"/>
    <col min="20" max="20" width="0.28515625" customWidth="1"/>
    <col min="21" max="21" width="9.85546875" customWidth="1"/>
    <col min="22" max="22" width="2.42578125" customWidth="1"/>
    <col min="23" max="23" width="6.85546875" customWidth="1"/>
    <col min="24" max="24" width="7.28515625" customWidth="1"/>
    <col min="25" max="25" width="0" hidden="1" customWidth="1"/>
    <col min="26" max="26" width="1.28515625" customWidth="1"/>
    <col min="27" max="28" width="0.5703125" customWidth="1"/>
    <col min="29" max="30" width="0" hidden="1" customWidth="1"/>
  </cols>
  <sheetData>
    <row r="1" spans="1:29" ht="17.100000000000001" customHeight="1" x14ac:dyDescent="0.25">
      <c r="M1" s="48"/>
      <c r="N1" s="26"/>
      <c r="O1" s="26"/>
      <c r="P1" s="26"/>
      <c r="Q1" s="26"/>
      <c r="R1" s="26"/>
      <c r="S1" s="26"/>
      <c r="V1" s="26"/>
      <c r="W1" s="26"/>
      <c r="X1" s="26"/>
      <c r="Y1" s="26"/>
      <c r="Z1" s="26"/>
      <c r="AA1" s="26"/>
      <c r="AB1" s="26"/>
      <c r="AC1" s="26"/>
    </row>
    <row r="2" spans="1:29" x14ac:dyDescent="0.25">
      <c r="M2" s="26"/>
      <c r="N2" s="26"/>
      <c r="O2" s="26"/>
      <c r="P2" s="26"/>
      <c r="Q2" s="26"/>
      <c r="R2" s="26"/>
      <c r="S2" s="26"/>
    </row>
    <row r="3" spans="1:29" x14ac:dyDescent="0.25">
      <c r="L3" s="49"/>
      <c r="M3" s="26"/>
      <c r="N3" s="26"/>
      <c r="O3" s="26"/>
      <c r="P3" s="26"/>
      <c r="Q3" s="26"/>
      <c r="R3" s="26"/>
      <c r="S3" s="26"/>
      <c r="T3" s="26"/>
    </row>
    <row r="4" spans="1:29" x14ac:dyDescent="0.25">
      <c r="G4" s="49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</row>
    <row r="5" spans="1:29" ht="2.85" customHeight="1" x14ac:dyDescent="0.25"/>
    <row r="6" spans="1:29" ht="1.3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9" ht="11.25" customHeight="1" x14ac:dyDescent="0.25">
      <c r="A7" s="50" t="s">
        <v>0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</row>
    <row r="8" spans="1:29" ht="0" hidden="1" customHeight="1" x14ac:dyDescent="0.25"/>
    <row r="9" spans="1:29" ht="2.85" customHeight="1" x14ac:dyDescent="0.2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9" ht="5.65" customHeight="1" x14ac:dyDescent="0.25">
      <c r="B10" s="3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5"/>
      <c r="AA10" s="6"/>
    </row>
    <row r="11" spans="1:29" ht="16.350000000000001" customHeight="1" x14ac:dyDescent="0.25">
      <c r="B11" s="7"/>
      <c r="C11" s="2"/>
      <c r="D11" s="2"/>
      <c r="E11" s="44" t="s">
        <v>1</v>
      </c>
      <c r="F11" s="45"/>
      <c r="G11" s="45"/>
      <c r="H11" s="45"/>
      <c r="I11" s="45"/>
      <c r="J11" s="45"/>
      <c r="K11" s="46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2"/>
      <c r="Z11" s="8"/>
      <c r="AA11" s="6"/>
    </row>
    <row r="12" spans="1:29" ht="16.350000000000001" customHeight="1" x14ac:dyDescent="0.25">
      <c r="B12" s="7"/>
      <c r="C12" s="2"/>
      <c r="D12" s="2"/>
      <c r="E12" s="44" t="s">
        <v>2</v>
      </c>
      <c r="F12" s="45"/>
      <c r="G12" s="45"/>
      <c r="H12" s="45"/>
      <c r="I12" s="45"/>
      <c r="J12" s="45"/>
      <c r="K12" s="46" t="s">
        <v>273</v>
      </c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2"/>
      <c r="Z12" s="8"/>
      <c r="AA12" s="6"/>
    </row>
    <row r="13" spans="1:29" ht="0" hidden="1" customHeight="1" x14ac:dyDescent="0.25">
      <c r="B13" s="7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8"/>
      <c r="AA13" s="6"/>
    </row>
    <row r="14" spans="1:29" ht="2.85" customHeight="1" x14ac:dyDescent="0.25">
      <c r="B14" s="9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1"/>
      <c r="AA14" s="6"/>
    </row>
    <row r="15" spans="1:29" ht="2.85" customHeight="1" x14ac:dyDescent="0.25">
      <c r="B15" s="2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</row>
    <row r="16" spans="1:29" ht="0" hidden="1" customHeight="1" x14ac:dyDescent="0.25"/>
    <row r="17" spans="2:27" ht="14.1" customHeight="1" x14ac:dyDescent="0.25"/>
    <row r="18" spans="2:27" ht="2.85" customHeight="1" x14ac:dyDescent="0.25"/>
    <row r="19" spans="2:27" ht="0" hidden="1" customHeight="1" x14ac:dyDescent="0.25"/>
    <row r="20" spans="2:27" ht="17.100000000000001" customHeight="1" x14ac:dyDescent="0.25">
      <c r="B20" s="47" t="s">
        <v>3</v>
      </c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</row>
    <row r="21" spans="2:27" ht="2.85" customHeight="1" x14ac:dyDescent="0.25"/>
    <row r="22" spans="2:27" ht="11.45" customHeight="1" x14ac:dyDescent="0.25">
      <c r="B22" s="42" t="s">
        <v>4</v>
      </c>
      <c r="C22" s="34"/>
      <c r="D22" s="34"/>
      <c r="E22" s="34"/>
      <c r="F22" s="43" t="s">
        <v>5</v>
      </c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42"/>
      <c r="T22" s="34"/>
      <c r="U22" s="34"/>
      <c r="V22" s="34"/>
      <c r="W22" s="42" t="s">
        <v>7</v>
      </c>
      <c r="X22" s="34"/>
      <c r="Y22" s="34"/>
      <c r="Z22" s="34"/>
      <c r="AA22" s="34"/>
    </row>
    <row r="23" spans="2:27" ht="11.45" customHeight="1" x14ac:dyDescent="0.25">
      <c r="B23" s="39" t="s">
        <v>8</v>
      </c>
      <c r="C23" s="26"/>
      <c r="D23" s="26"/>
      <c r="E23" s="26"/>
      <c r="F23" s="27" t="s">
        <v>9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5"/>
      <c r="T23" s="26"/>
      <c r="U23" s="26"/>
      <c r="V23" s="26"/>
      <c r="W23" s="25" t="s">
        <v>10</v>
      </c>
      <c r="X23" s="26"/>
      <c r="Y23" s="26"/>
      <c r="Z23" s="26"/>
      <c r="AA23" s="26"/>
    </row>
    <row r="24" spans="2:27" ht="11.25" customHeight="1" x14ac:dyDescent="0.25">
      <c r="B24" s="40" t="s">
        <v>11</v>
      </c>
      <c r="C24" s="26"/>
      <c r="D24" s="26"/>
      <c r="E24" s="26"/>
      <c r="F24" s="41" t="s">
        <v>12</v>
      </c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40"/>
      <c r="T24" s="26"/>
      <c r="U24" s="26"/>
      <c r="V24" s="26"/>
      <c r="W24" s="40">
        <f>Položky!AD54</f>
        <v>0</v>
      </c>
      <c r="X24" s="26"/>
      <c r="Y24" s="26"/>
      <c r="Z24" s="26"/>
      <c r="AA24" s="26"/>
    </row>
    <row r="25" spans="2:27" ht="11.45" customHeight="1" x14ac:dyDescent="0.25">
      <c r="B25" s="40" t="s">
        <v>13</v>
      </c>
      <c r="C25" s="26"/>
      <c r="D25" s="26"/>
      <c r="E25" s="26"/>
      <c r="F25" s="41" t="s">
        <v>14</v>
      </c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40"/>
      <c r="T25" s="26"/>
      <c r="U25" s="26"/>
      <c r="V25" s="26"/>
      <c r="W25" s="40">
        <f>Položky!AD84</f>
        <v>0</v>
      </c>
      <c r="X25" s="26"/>
      <c r="Y25" s="26"/>
      <c r="Z25" s="26"/>
      <c r="AA25" s="26"/>
    </row>
    <row r="26" spans="2:27" ht="11.25" customHeight="1" x14ac:dyDescent="0.25">
      <c r="B26" s="40" t="s">
        <v>15</v>
      </c>
      <c r="C26" s="26"/>
      <c r="D26" s="26"/>
      <c r="E26" s="26"/>
      <c r="F26" s="41" t="s">
        <v>16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40"/>
      <c r="T26" s="26"/>
      <c r="U26" s="26"/>
      <c r="V26" s="26"/>
      <c r="W26" s="40">
        <f>Položky!AD159</f>
        <v>0</v>
      </c>
      <c r="X26" s="26"/>
      <c r="Y26" s="26"/>
      <c r="Z26" s="26"/>
      <c r="AA26" s="26"/>
    </row>
    <row r="27" spans="2:27" ht="11.45" customHeight="1" x14ac:dyDescent="0.25">
      <c r="B27" s="40" t="s">
        <v>17</v>
      </c>
      <c r="C27" s="26"/>
      <c r="D27" s="26"/>
      <c r="E27" s="26"/>
      <c r="F27" s="41" t="s">
        <v>18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40"/>
      <c r="T27" s="26"/>
      <c r="U27" s="26"/>
      <c r="V27" s="26"/>
      <c r="W27" s="40">
        <f>((W24+W25+W26)*0.05)</f>
        <v>0</v>
      </c>
      <c r="X27" s="26"/>
      <c r="Y27" s="26"/>
      <c r="Z27" s="26"/>
      <c r="AA27" s="26"/>
    </row>
    <row r="28" spans="2:27" ht="11.45" customHeight="1" x14ac:dyDescent="0.25">
      <c r="B28" s="39" t="s">
        <v>10</v>
      </c>
      <c r="C28" s="26"/>
      <c r="D28" s="26"/>
      <c r="E28" s="26"/>
      <c r="F28" s="27" t="s">
        <v>19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5"/>
      <c r="T28" s="26"/>
      <c r="U28" s="26"/>
      <c r="V28" s="26"/>
      <c r="W28" s="25">
        <f>SUM(W24:AA27)</f>
        <v>0</v>
      </c>
      <c r="X28" s="26"/>
      <c r="Y28" s="26"/>
      <c r="Z28" s="26"/>
      <c r="AA28" s="26"/>
    </row>
    <row r="29" spans="2:27" ht="11.45" customHeight="1" x14ac:dyDescent="0.25">
      <c r="B29" s="40" t="s">
        <v>10</v>
      </c>
      <c r="C29" s="26"/>
      <c r="D29" s="26"/>
      <c r="E29" s="26"/>
      <c r="F29" s="41" t="s">
        <v>10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40"/>
      <c r="T29" s="26"/>
      <c r="U29" s="26"/>
      <c r="V29" s="26"/>
      <c r="W29" s="40" t="s">
        <v>10</v>
      </c>
      <c r="X29" s="26"/>
      <c r="Y29" s="26"/>
      <c r="Z29" s="26"/>
      <c r="AA29" s="26"/>
    </row>
    <row r="30" spans="2:27" ht="11.25" customHeight="1" x14ac:dyDescent="0.25">
      <c r="B30" s="39" t="s">
        <v>20</v>
      </c>
      <c r="C30" s="26"/>
      <c r="D30" s="26"/>
      <c r="E30" s="26"/>
      <c r="F30" s="27" t="s">
        <v>21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5"/>
      <c r="T30" s="26"/>
      <c r="U30" s="26"/>
      <c r="V30" s="26"/>
      <c r="W30" s="25" t="s">
        <v>10</v>
      </c>
      <c r="X30" s="26"/>
      <c r="Y30" s="26"/>
      <c r="Z30" s="26"/>
      <c r="AA30" s="26"/>
    </row>
    <row r="31" spans="2:27" ht="11.45" customHeight="1" x14ac:dyDescent="0.25">
      <c r="B31" s="40" t="s">
        <v>22</v>
      </c>
      <c r="C31" s="26"/>
      <c r="D31" s="26"/>
      <c r="E31" s="26"/>
      <c r="F31" s="41" t="s">
        <v>23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40"/>
      <c r="T31" s="26"/>
      <c r="U31" s="26"/>
      <c r="V31" s="26"/>
      <c r="W31" s="40">
        <f>Položky!AD206</f>
        <v>0</v>
      </c>
      <c r="X31" s="26"/>
      <c r="Y31" s="26"/>
      <c r="Z31" s="26"/>
      <c r="AA31" s="26"/>
    </row>
    <row r="32" spans="2:27" ht="11.45" customHeight="1" x14ac:dyDescent="0.25">
      <c r="B32" s="39" t="s">
        <v>10</v>
      </c>
      <c r="C32" s="26"/>
      <c r="D32" s="26"/>
      <c r="E32" s="26"/>
      <c r="F32" s="27" t="s">
        <v>24</v>
      </c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5"/>
      <c r="T32" s="26"/>
      <c r="U32" s="26"/>
      <c r="V32" s="26"/>
      <c r="W32" s="25">
        <f>SUM(W31)</f>
        <v>0</v>
      </c>
      <c r="X32" s="26"/>
      <c r="Y32" s="26"/>
      <c r="Z32" s="26"/>
      <c r="AA32" s="26"/>
    </row>
    <row r="33" spans="2:27" ht="11.45" customHeight="1" x14ac:dyDescent="0.25">
      <c r="B33" s="40" t="s">
        <v>10</v>
      </c>
      <c r="C33" s="26"/>
      <c r="D33" s="26"/>
      <c r="E33" s="26"/>
      <c r="F33" s="41" t="s">
        <v>10</v>
      </c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40"/>
      <c r="T33" s="26"/>
      <c r="U33" s="26"/>
      <c r="V33" s="26"/>
      <c r="W33" s="40" t="s">
        <v>10</v>
      </c>
      <c r="X33" s="26"/>
      <c r="Y33" s="26"/>
      <c r="Z33" s="26"/>
      <c r="AA33" s="26"/>
    </row>
    <row r="34" spans="2:27" ht="11.45" customHeight="1" x14ac:dyDescent="0.25">
      <c r="B34" s="39" t="s">
        <v>25</v>
      </c>
      <c r="C34" s="26"/>
      <c r="D34" s="26"/>
      <c r="E34" s="26"/>
      <c r="F34" s="27" t="s">
        <v>26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5"/>
      <c r="T34" s="26"/>
      <c r="U34" s="26"/>
      <c r="V34" s="26"/>
      <c r="W34" s="25" t="s">
        <v>10</v>
      </c>
      <c r="X34" s="26"/>
      <c r="Y34" s="26"/>
      <c r="Z34" s="26"/>
      <c r="AA34" s="26"/>
    </row>
    <row r="35" spans="2:27" ht="11.25" customHeight="1" x14ac:dyDescent="0.25">
      <c r="B35" s="40" t="s">
        <v>27</v>
      </c>
      <c r="C35" s="26"/>
      <c r="D35" s="26"/>
      <c r="E35" s="26"/>
      <c r="F35" s="41" t="s">
        <v>28</v>
      </c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40"/>
      <c r="T35" s="26"/>
      <c r="U35" s="26"/>
      <c r="V35" s="26"/>
      <c r="W35" s="40">
        <f>Položky!AD182</f>
        <v>0</v>
      </c>
      <c r="X35" s="26"/>
      <c r="Y35" s="26"/>
      <c r="Z35" s="26"/>
      <c r="AA35" s="26"/>
    </row>
    <row r="36" spans="2:27" ht="11.45" customHeight="1" x14ac:dyDescent="0.25">
      <c r="B36" s="39" t="s">
        <v>10</v>
      </c>
      <c r="C36" s="26"/>
      <c r="D36" s="26"/>
      <c r="E36" s="26"/>
      <c r="F36" s="27" t="s">
        <v>29</v>
      </c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5"/>
      <c r="T36" s="26"/>
      <c r="U36" s="26"/>
      <c r="V36" s="26"/>
      <c r="W36" s="25">
        <f>SUM(W35)</f>
        <v>0</v>
      </c>
      <c r="X36" s="26"/>
      <c r="Y36" s="26"/>
      <c r="Z36" s="26"/>
      <c r="AA36" s="26"/>
    </row>
    <row r="37" spans="2:27" ht="11.45" customHeight="1" x14ac:dyDescent="0.25">
      <c r="B37" s="40" t="s">
        <v>10</v>
      </c>
      <c r="C37" s="26"/>
      <c r="D37" s="26"/>
      <c r="E37" s="26"/>
      <c r="F37" s="41" t="s">
        <v>10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40"/>
      <c r="T37" s="26"/>
      <c r="U37" s="26"/>
      <c r="V37" s="26"/>
      <c r="W37" s="40" t="s">
        <v>10</v>
      </c>
      <c r="X37" s="26"/>
      <c r="Y37" s="26"/>
      <c r="Z37" s="26"/>
      <c r="AA37" s="26"/>
    </row>
    <row r="38" spans="2:27" ht="11.45" customHeight="1" x14ac:dyDescent="0.25">
      <c r="B38" s="39" t="s">
        <v>30</v>
      </c>
      <c r="C38" s="26"/>
      <c r="D38" s="26"/>
      <c r="E38" s="26"/>
      <c r="F38" s="27" t="s">
        <v>31</v>
      </c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5"/>
      <c r="T38" s="26"/>
      <c r="U38" s="26"/>
      <c r="V38" s="26"/>
      <c r="W38" s="25" t="s">
        <v>10</v>
      </c>
      <c r="X38" s="26"/>
      <c r="Y38" s="26"/>
      <c r="Z38" s="26"/>
      <c r="AA38" s="26"/>
    </row>
    <row r="39" spans="2:27" ht="11.25" customHeight="1" x14ac:dyDescent="0.25">
      <c r="B39" s="40" t="s">
        <v>32</v>
      </c>
      <c r="C39" s="26"/>
      <c r="D39" s="26"/>
      <c r="E39" s="26"/>
      <c r="F39" s="41" t="s">
        <v>33</v>
      </c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40"/>
      <c r="T39" s="26"/>
      <c r="U39" s="26"/>
      <c r="V39" s="26"/>
      <c r="W39" s="40">
        <f>((W28+W32+W36)*0.1)</f>
        <v>0</v>
      </c>
      <c r="X39" s="26"/>
      <c r="Y39" s="26"/>
      <c r="Z39" s="26"/>
      <c r="AA39" s="26"/>
    </row>
    <row r="40" spans="2:27" ht="11.45" customHeight="1" x14ac:dyDescent="0.25">
      <c r="B40" s="39" t="s">
        <v>10</v>
      </c>
      <c r="C40" s="26"/>
      <c r="D40" s="26"/>
      <c r="E40" s="26"/>
      <c r="F40" s="27" t="s">
        <v>34</v>
      </c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5"/>
      <c r="T40" s="26"/>
      <c r="U40" s="26"/>
      <c r="V40" s="26"/>
      <c r="W40" s="25">
        <f>SUM(W39)</f>
        <v>0</v>
      </c>
      <c r="X40" s="26"/>
      <c r="Y40" s="26"/>
      <c r="Z40" s="26"/>
      <c r="AA40" s="26"/>
    </row>
    <row r="41" spans="2:27" ht="11.45" customHeight="1" x14ac:dyDescent="0.25">
      <c r="B41" s="40" t="s">
        <v>10</v>
      </c>
      <c r="C41" s="26"/>
      <c r="D41" s="26"/>
      <c r="E41" s="26"/>
      <c r="F41" s="41" t="s">
        <v>10</v>
      </c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40"/>
      <c r="T41" s="26"/>
      <c r="U41" s="26"/>
      <c r="V41" s="26"/>
      <c r="W41" s="40" t="s">
        <v>10</v>
      </c>
      <c r="X41" s="26"/>
      <c r="Y41" s="26"/>
      <c r="Z41" s="26"/>
      <c r="AA41" s="26"/>
    </row>
    <row r="42" spans="2:27" ht="11.25" customHeight="1" x14ac:dyDescent="0.25">
      <c r="B42" s="33" t="s">
        <v>35</v>
      </c>
      <c r="C42" s="34"/>
      <c r="D42" s="34"/>
      <c r="E42" s="34"/>
      <c r="F42" s="35" t="s">
        <v>36</v>
      </c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6"/>
      <c r="T42" s="34"/>
      <c r="U42" s="34"/>
      <c r="V42" s="34"/>
      <c r="W42" s="37">
        <f>(W28+W32+W36+W40)</f>
        <v>0</v>
      </c>
      <c r="X42" s="34"/>
      <c r="Y42" s="34"/>
      <c r="Z42" s="34"/>
      <c r="AA42" s="34"/>
    </row>
    <row r="43" spans="2:27" ht="0" hidden="1" customHeight="1" x14ac:dyDescent="0.25"/>
    <row r="44" spans="2:27" ht="14.1" customHeight="1" x14ac:dyDescent="0.25"/>
    <row r="45" spans="2:27" x14ac:dyDescent="0.25">
      <c r="B45" s="38" t="s">
        <v>10</v>
      </c>
      <c r="C45" s="30"/>
      <c r="D45" s="30"/>
      <c r="E45" s="30"/>
      <c r="F45" s="30"/>
      <c r="G45" s="30"/>
      <c r="H45" s="30"/>
      <c r="J45" s="29" t="s">
        <v>6</v>
      </c>
      <c r="K45" s="30"/>
      <c r="L45" s="30"/>
      <c r="M45" s="30"/>
      <c r="N45" s="30"/>
      <c r="O45" s="29" t="s">
        <v>37</v>
      </c>
      <c r="P45" s="30"/>
      <c r="Q45" s="13" t="s">
        <v>38</v>
      </c>
    </row>
    <row r="46" spans="2:27" x14ac:dyDescent="0.25">
      <c r="B46" s="29" t="s">
        <v>39</v>
      </c>
      <c r="C46" s="30"/>
      <c r="D46" s="30"/>
      <c r="E46" s="30"/>
      <c r="F46" s="30"/>
      <c r="G46" s="30"/>
      <c r="H46" s="30"/>
      <c r="I46" s="12"/>
      <c r="J46" s="80">
        <f>W42</f>
        <v>0</v>
      </c>
      <c r="K46" s="30"/>
      <c r="L46" s="30"/>
      <c r="M46" s="30"/>
      <c r="N46" s="30"/>
      <c r="O46" s="31">
        <f>(J46*0.21)</f>
        <v>0</v>
      </c>
      <c r="P46" s="30"/>
      <c r="Q46" s="17">
        <f>(J46+O46)</f>
        <v>0</v>
      </c>
    </row>
    <row r="47" spans="2:27" ht="0" hidden="1" customHeight="1" x14ac:dyDescent="0.25"/>
    <row r="48" spans="2:27" ht="3" customHeight="1" x14ac:dyDescent="0.25">
      <c r="P48">
        <v>0</v>
      </c>
    </row>
    <row r="49" spans="2:27" x14ac:dyDescent="0.25">
      <c r="B49" s="32" t="s">
        <v>40</v>
      </c>
      <c r="C49" s="26"/>
      <c r="D49" s="26"/>
      <c r="E49" s="26"/>
      <c r="F49" s="26"/>
      <c r="G49" s="26"/>
      <c r="H49" s="26"/>
      <c r="J49" s="81">
        <f>J46</f>
        <v>0</v>
      </c>
      <c r="K49" s="26"/>
      <c r="L49" s="26"/>
      <c r="M49" s="26"/>
      <c r="N49" s="26"/>
      <c r="P49" s="16">
        <f>O46</f>
        <v>0</v>
      </c>
      <c r="Q49" s="16">
        <f>Q46</f>
        <v>0</v>
      </c>
    </row>
    <row r="50" spans="2:27" ht="5.65" customHeight="1" x14ac:dyDescent="0.25"/>
    <row r="51" spans="2:27" ht="2.85" customHeight="1" x14ac:dyDescent="0.25"/>
    <row r="52" spans="2:27" ht="0" hidden="1" customHeight="1" x14ac:dyDescent="0.25"/>
    <row r="53" spans="2:27" ht="95.25" customHeight="1" x14ac:dyDescent="0.25">
      <c r="B53" s="28" t="s">
        <v>270</v>
      </c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</row>
    <row r="54" spans="2:27" ht="11.45" customHeight="1" x14ac:dyDescent="0.25"/>
    <row r="55" spans="2:27" ht="11.45" customHeight="1" x14ac:dyDescent="0.25">
      <c r="B55" s="25"/>
      <c r="C55" s="26"/>
      <c r="D55" s="26"/>
      <c r="E55" s="26"/>
      <c r="F55" s="26"/>
      <c r="G55" s="26"/>
      <c r="H55" s="27"/>
      <c r="I55" s="26"/>
      <c r="J55" s="26"/>
      <c r="K55" s="26"/>
      <c r="L55" s="26"/>
      <c r="M55" s="26"/>
    </row>
    <row r="56" spans="2:27" ht="11.45" customHeight="1" x14ac:dyDescent="0.25">
      <c r="B56" s="25"/>
      <c r="C56" s="26"/>
      <c r="D56" s="26"/>
      <c r="E56" s="26"/>
      <c r="F56" s="26"/>
      <c r="G56" s="26"/>
      <c r="H56" s="27"/>
      <c r="I56" s="26"/>
      <c r="J56" s="26"/>
      <c r="K56" s="26"/>
      <c r="L56" s="26"/>
      <c r="M56" s="26"/>
    </row>
    <row r="57" spans="2:27" ht="11.25" customHeight="1" x14ac:dyDescent="0.25">
      <c r="B57" s="25"/>
      <c r="C57" s="26"/>
      <c r="D57" s="26"/>
      <c r="E57" s="26"/>
      <c r="F57" s="26"/>
      <c r="G57" s="26"/>
      <c r="H57" s="27"/>
      <c r="I57" s="26"/>
      <c r="J57" s="26"/>
      <c r="K57" s="26"/>
      <c r="L57" s="26"/>
      <c r="M57" s="26"/>
    </row>
  </sheetData>
  <mergeCells count="109">
    <mergeCell ref="E11:J11"/>
    <mergeCell ref="K11:X11"/>
    <mergeCell ref="E12:J12"/>
    <mergeCell ref="K12:X12"/>
    <mergeCell ref="B20:AA20"/>
    <mergeCell ref="M1:S2"/>
    <mergeCell ref="V1:AC1"/>
    <mergeCell ref="L3:T3"/>
    <mergeCell ref="G4:W4"/>
    <mergeCell ref="A7:AB7"/>
    <mergeCell ref="B24:E24"/>
    <mergeCell ref="F24:R24"/>
    <mergeCell ref="S24:V24"/>
    <mergeCell ref="W24:AA24"/>
    <mergeCell ref="B22:E22"/>
    <mergeCell ref="F22:R22"/>
    <mergeCell ref="S22:V22"/>
    <mergeCell ref="W22:AA22"/>
    <mergeCell ref="B23:E23"/>
    <mergeCell ref="F23:R23"/>
    <mergeCell ref="S23:V23"/>
    <mergeCell ref="W23:AA23"/>
    <mergeCell ref="B26:E26"/>
    <mergeCell ref="F26:R26"/>
    <mergeCell ref="S26:V26"/>
    <mergeCell ref="W26:AA26"/>
    <mergeCell ref="B27:E27"/>
    <mergeCell ref="F27:R27"/>
    <mergeCell ref="S27:V27"/>
    <mergeCell ref="W27:AA27"/>
    <mergeCell ref="B25:E25"/>
    <mergeCell ref="F25:R25"/>
    <mergeCell ref="S25:V25"/>
    <mergeCell ref="W25:AA25"/>
    <mergeCell ref="B30:E30"/>
    <mergeCell ref="F30:R30"/>
    <mergeCell ref="S30:V30"/>
    <mergeCell ref="W30:AA30"/>
    <mergeCell ref="B31:E31"/>
    <mergeCell ref="F31:R31"/>
    <mergeCell ref="S31:V31"/>
    <mergeCell ref="W31:AA31"/>
    <mergeCell ref="B28:E28"/>
    <mergeCell ref="F28:R28"/>
    <mergeCell ref="S28:V28"/>
    <mergeCell ref="W28:AA28"/>
    <mergeCell ref="B29:E29"/>
    <mergeCell ref="F29:R29"/>
    <mergeCell ref="S29:V29"/>
    <mergeCell ref="W29:AA29"/>
    <mergeCell ref="B34:E34"/>
    <mergeCell ref="F34:R34"/>
    <mergeCell ref="S34:V34"/>
    <mergeCell ref="W34:AA34"/>
    <mergeCell ref="B35:E35"/>
    <mergeCell ref="F35:R35"/>
    <mergeCell ref="S35:V35"/>
    <mergeCell ref="W35:AA35"/>
    <mergeCell ref="B32:E32"/>
    <mergeCell ref="F32:R32"/>
    <mergeCell ref="S32:V32"/>
    <mergeCell ref="W32:AA32"/>
    <mergeCell ref="B33:E33"/>
    <mergeCell ref="F33:R33"/>
    <mergeCell ref="S33:V33"/>
    <mergeCell ref="W33:AA33"/>
    <mergeCell ref="B38:E38"/>
    <mergeCell ref="F38:R38"/>
    <mergeCell ref="S38:V38"/>
    <mergeCell ref="W38:AA38"/>
    <mergeCell ref="B39:E39"/>
    <mergeCell ref="F39:R39"/>
    <mergeCell ref="S39:V39"/>
    <mergeCell ref="W39:AA39"/>
    <mergeCell ref="B36:E36"/>
    <mergeCell ref="F36:R36"/>
    <mergeCell ref="S36:V36"/>
    <mergeCell ref="W36:AA36"/>
    <mergeCell ref="B37:E37"/>
    <mergeCell ref="F37:R37"/>
    <mergeCell ref="S37:V37"/>
    <mergeCell ref="W37:AA37"/>
    <mergeCell ref="B42:E42"/>
    <mergeCell ref="F42:R42"/>
    <mergeCell ref="S42:V42"/>
    <mergeCell ref="W42:AA42"/>
    <mergeCell ref="B45:H45"/>
    <mergeCell ref="J45:N45"/>
    <mergeCell ref="O45:P45"/>
    <mergeCell ref="B40:E40"/>
    <mergeCell ref="F40:R40"/>
    <mergeCell ref="S40:V40"/>
    <mergeCell ref="W40:AA40"/>
    <mergeCell ref="B41:E41"/>
    <mergeCell ref="F41:R41"/>
    <mergeCell ref="S41:V41"/>
    <mergeCell ref="W41:AA41"/>
    <mergeCell ref="B57:G57"/>
    <mergeCell ref="H57:M57"/>
    <mergeCell ref="B53:AA53"/>
    <mergeCell ref="B55:G55"/>
    <mergeCell ref="H55:M55"/>
    <mergeCell ref="B56:G56"/>
    <mergeCell ref="H56:M56"/>
    <mergeCell ref="B46:H46"/>
    <mergeCell ref="J46:N46"/>
    <mergeCell ref="O46:P46"/>
    <mergeCell ref="B49:H49"/>
    <mergeCell ref="J49:N49"/>
  </mergeCells>
  <pageMargins left="0" right="0" top="0" bottom="0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19"/>
  <sheetViews>
    <sheetView showGridLines="0" workbookViewId="0">
      <pane ySplit="8" topLeftCell="A177" activePane="bottomLeft" state="frozen"/>
      <selection pane="bottomLeft" activeCell="S202" sqref="S202:U202"/>
    </sheetView>
  </sheetViews>
  <sheetFormatPr defaultRowHeight="15" x14ac:dyDescent="0.25"/>
  <cols>
    <col min="1" max="1" width="0.5703125" style="19" customWidth="1"/>
    <col min="2" max="2" width="1.5703125" style="19" customWidth="1"/>
    <col min="3" max="3" width="4.7109375" style="19" customWidth="1"/>
    <col min="4" max="4" width="1.28515625" style="19" customWidth="1"/>
    <col min="5" max="5" width="0" style="19" hidden="1" customWidth="1"/>
    <col min="6" max="6" width="1.5703125" style="19" customWidth="1"/>
    <col min="7" max="7" width="5.7109375" style="19" customWidth="1"/>
    <col min="8" max="8" width="0" style="19" hidden="1" customWidth="1"/>
    <col min="9" max="9" width="1.5703125" style="19" customWidth="1"/>
    <col min="10" max="10" width="0.85546875" style="19" customWidth="1"/>
    <col min="11" max="11" width="0" style="19" hidden="1" customWidth="1"/>
    <col min="12" max="12" width="1.5703125" style="19" customWidth="1"/>
    <col min="13" max="13" width="9.28515625" style="19" customWidth="1"/>
    <col min="14" max="14" width="0.28515625" style="19" customWidth="1"/>
    <col min="15" max="15" width="2.140625" style="19" customWidth="1"/>
    <col min="16" max="16" width="7.140625" style="19" customWidth="1"/>
    <col min="17" max="17" width="0.85546875" style="19" customWidth="1"/>
    <col min="18" max="18" width="20.5703125" style="19" customWidth="1"/>
    <col min="19" max="19" width="13.7109375" style="19" customWidth="1"/>
    <col min="20" max="20" width="0.28515625" style="19" customWidth="1"/>
    <col min="21" max="21" width="3.28515625" style="19" customWidth="1"/>
    <col min="22" max="22" width="8.5703125" style="19" customWidth="1"/>
    <col min="23" max="23" width="5.5703125" style="19" customWidth="1"/>
    <col min="24" max="24" width="6.28515625" style="19" customWidth="1"/>
    <col min="25" max="25" width="2.5703125" style="19" customWidth="1"/>
    <col min="26" max="26" width="9.140625" style="19" customWidth="1"/>
    <col min="27" max="27" width="0.5703125" style="19" customWidth="1"/>
    <col min="28" max="28" width="0" style="19" hidden="1" customWidth="1"/>
    <col min="29" max="29" width="0" hidden="1" customWidth="1"/>
    <col min="37" max="37" width="10" bestFit="1" customWidth="1"/>
  </cols>
  <sheetData>
    <row r="1" spans="1:28" ht="17.100000000000001" customHeight="1" x14ac:dyDescent="0.25">
      <c r="O1" s="48"/>
      <c r="P1" s="48"/>
      <c r="Q1" s="48"/>
      <c r="R1" s="48"/>
      <c r="S1" s="48"/>
      <c r="W1" s="26"/>
      <c r="X1" s="26"/>
      <c r="Y1" s="26"/>
      <c r="Z1" s="26"/>
      <c r="AA1" s="26"/>
      <c r="AB1" s="26"/>
    </row>
    <row r="2" spans="1:28" x14ac:dyDescent="0.25">
      <c r="O2" s="48"/>
      <c r="P2" s="48"/>
      <c r="Q2" s="48"/>
      <c r="R2" s="48"/>
      <c r="S2" s="48"/>
    </row>
    <row r="3" spans="1:28" x14ac:dyDescent="0.25">
      <c r="N3" s="49"/>
      <c r="O3" s="49"/>
      <c r="P3" s="49"/>
      <c r="Q3" s="49"/>
      <c r="R3" s="49"/>
      <c r="S3" s="49"/>
      <c r="T3" s="49"/>
    </row>
    <row r="4" spans="1:28" x14ac:dyDescent="0.25"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</row>
    <row r="5" spans="1:28" ht="2.85" customHeight="1" x14ac:dyDescent="0.25"/>
    <row r="6" spans="1:28" ht="1.3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8" ht="11.25" customHeight="1" x14ac:dyDescent="0.25">
      <c r="A7" s="50" t="s">
        <v>0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</row>
    <row r="8" spans="1:28" ht="0" hidden="1" customHeight="1" x14ac:dyDescent="0.25"/>
    <row r="9" spans="1:28" ht="2.85" customHeight="1" x14ac:dyDescent="0.25"/>
    <row r="10" spans="1:28" ht="17.100000000000001" customHeight="1" x14ac:dyDescent="0.25">
      <c r="B10" s="47" t="s">
        <v>41</v>
      </c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</row>
    <row r="11" spans="1:28" ht="2.85" customHeight="1" x14ac:dyDescent="0.25"/>
    <row r="12" spans="1:28" ht="15" customHeight="1" x14ac:dyDescent="0.25">
      <c r="B12" s="78" t="s">
        <v>42</v>
      </c>
      <c r="C12" s="78"/>
      <c r="D12" s="79" t="s">
        <v>43</v>
      </c>
      <c r="E12" s="79"/>
      <c r="F12" s="79"/>
      <c r="G12" s="79"/>
      <c r="H12" s="79"/>
      <c r="I12" s="79"/>
      <c r="J12" s="79"/>
      <c r="K12" s="79"/>
      <c r="L12" s="79"/>
      <c r="M12" s="79" t="s">
        <v>5</v>
      </c>
      <c r="N12" s="79"/>
      <c r="O12" s="79"/>
      <c r="P12" s="79"/>
      <c r="Q12" s="79"/>
      <c r="R12" s="79"/>
      <c r="S12" s="78" t="s">
        <v>44</v>
      </c>
      <c r="T12" s="78"/>
      <c r="U12" s="78"/>
      <c r="V12" s="78" t="s">
        <v>45</v>
      </c>
      <c r="W12" s="78"/>
      <c r="X12" s="24" t="s">
        <v>46</v>
      </c>
      <c r="Y12" s="78" t="s">
        <v>47</v>
      </c>
      <c r="Z12" s="78"/>
    </row>
    <row r="13" spans="1:28" ht="15" customHeight="1" x14ac:dyDescent="0.25">
      <c r="B13" s="76">
        <v>1</v>
      </c>
      <c r="C13" s="76"/>
      <c r="D13" s="69" t="s">
        <v>48</v>
      </c>
      <c r="E13" s="69"/>
      <c r="F13" s="69"/>
      <c r="G13" s="69"/>
      <c r="H13" s="69"/>
      <c r="I13" s="69"/>
      <c r="J13" s="69"/>
      <c r="K13" s="69"/>
      <c r="L13" s="69"/>
      <c r="M13" s="69" t="s">
        <v>49</v>
      </c>
      <c r="N13" s="69"/>
      <c r="O13" s="69"/>
      <c r="P13" s="69"/>
      <c r="Q13" s="69"/>
      <c r="R13" s="69"/>
      <c r="S13" s="67">
        <v>0</v>
      </c>
      <c r="T13" s="67"/>
      <c r="U13" s="67"/>
      <c r="V13" s="76">
        <v>130</v>
      </c>
      <c r="W13" s="76"/>
      <c r="X13" s="21" t="s">
        <v>50</v>
      </c>
      <c r="Y13" s="67">
        <f>PRODUCT(S13,V13)</f>
        <v>0</v>
      </c>
      <c r="Z13" s="67"/>
    </row>
    <row r="14" spans="1:28" ht="15" customHeight="1" x14ac:dyDescent="0.25">
      <c r="B14" s="60">
        <v>2</v>
      </c>
      <c r="C14" s="60"/>
      <c r="D14" s="62" t="s">
        <v>51</v>
      </c>
      <c r="E14" s="62"/>
      <c r="F14" s="62"/>
      <c r="G14" s="62"/>
      <c r="H14" s="62"/>
      <c r="I14" s="62"/>
      <c r="J14" s="62"/>
      <c r="K14" s="62"/>
      <c r="L14" s="62"/>
      <c r="M14" s="62" t="s">
        <v>52</v>
      </c>
      <c r="N14" s="62"/>
      <c r="O14" s="62"/>
      <c r="P14" s="62"/>
      <c r="Q14" s="62"/>
      <c r="R14" s="62"/>
      <c r="S14" s="65">
        <v>0</v>
      </c>
      <c r="T14" s="65"/>
      <c r="U14" s="65"/>
      <c r="V14" s="60">
        <v>80</v>
      </c>
      <c r="W14" s="60"/>
      <c r="X14" s="21" t="s">
        <v>50</v>
      </c>
      <c r="Y14" s="65">
        <f>PRODUCT(S14,V14)</f>
        <v>0</v>
      </c>
      <c r="Z14" s="65"/>
    </row>
    <row r="15" spans="1:28" ht="30" customHeight="1" x14ac:dyDescent="0.25">
      <c r="B15" s="60">
        <v>3</v>
      </c>
      <c r="C15" s="60"/>
      <c r="D15" s="62" t="s">
        <v>53</v>
      </c>
      <c r="E15" s="62"/>
      <c r="F15" s="62"/>
      <c r="G15" s="62"/>
      <c r="H15" s="62"/>
      <c r="I15" s="62"/>
      <c r="J15" s="62"/>
      <c r="K15" s="62"/>
      <c r="L15" s="62"/>
      <c r="M15" s="62" t="s">
        <v>54</v>
      </c>
      <c r="N15" s="62"/>
      <c r="O15" s="62"/>
      <c r="P15" s="62"/>
      <c r="Q15" s="62"/>
      <c r="R15" s="62"/>
      <c r="S15" s="65">
        <v>0</v>
      </c>
      <c r="T15" s="65"/>
      <c r="U15" s="65"/>
      <c r="V15" s="60">
        <v>80</v>
      </c>
      <c r="W15" s="60"/>
      <c r="X15" s="21" t="s">
        <v>55</v>
      </c>
      <c r="Y15" s="67">
        <f t="shared" ref="Y15:Y53" si="0">PRODUCT(S15,V15)</f>
        <v>0</v>
      </c>
      <c r="Z15" s="67"/>
    </row>
    <row r="16" spans="1:28" ht="30" customHeight="1" x14ac:dyDescent="0.25">
      <c r="B16" s="60">
        <v>4</v>
      </c>
      <c r="C16" s="60"/>
      <c r="D16" s="62" t="s">
        <v>56</v>
      </c>
      <c r="E16" s="62"/>
      <c r="F16" s="62"/>
      <c r="G16" s="62"/>
      <c r="H16" s="62"/>
      <c r="I16" s="62"/>
      <c r="J16" s="62"/>
      <c r="K16" s="62"/>
      <c r="L16" s="62"/>
      <c r="M16" s="62" t="s">
        <v>57</v>
      </c>
      <c r="N16" s="62"/>
      <c r="O16" s="62"/>
      <c r="P16" s="62"/>
      <c r="Q16" s="62"/>
      <c r="R16" s="62"/>
      <c r="S16" s="65">
        <v>0</v>
      </c>
      <c r="T16" s="65"/>
      <c r="U16" s="65"/>
      <c r="V16" s="60">
        <v>5</v>
      </c>
      <c r="W16" s="60"/>
      <c r="X16" s="21" t="s">
        <v>55</v>
      </c>
      <c r="Y16" s="65">
        <f t="shared" si="0"/>
        <v>0</v>
      </c>
      <c r="Z16" s="65"/>
    </row>
    <row r="17" spans="2:27" ht="30" customHeight="1" x14ac:dyDescent="0.25">
      <c r="B17" s="60">
        <v>5</v>
      </c>
      <c r="C17" s="60"/>
      <c r="D17" s="62" t="s">
        <v>58</v>
      </c>
      <c r="E17" s="62"/>
      <c r="F17" s="62"/>
      <c r="G17" s="62"/>
      <c r="H17" s="62"/>
      <c r="I17" s="62"/>
      <c r="J17" s="62"/>
      <c r="K17" s="62"/>
      <c r="L17" s="62"/>
      <c r="M17" s="62" t="s">
        <v>59</v>
      </c>
      <c r="N17" s="62"/>
      <c r="O17" s="62"/>
      <c r="P17" s="62"/>
      <c r="Q17" s="62"/>
      <c r="R17" s="62"/>
      <c r="S17" s="65">
        <v>0</v>
      </c>
      <c r="T17" s="65"/>
      <c r="U17" s="65"/>
      <c r="V17" s="60">
        <v>5</v>
      </c>
      <c r="W17" s="60"/>
      <c r="X17" s="21" t="s">
        <v>55</v>
      </c>
      <c r="Y17" s="67">
        <f t="shared" si="0"/>
        <v>0</v>
      </c>
      <c r="Z17" s="67"/>
    </row>
    <row r="18" spans="2:27" ht="30" customHeight="1" x14ac:dyDescent="0.25">
      <c r="B18" s="60">
        <v>6</v>
      </c>
      <c r="C18" s="60"/>
      <c r="D18" s="62" t="s">
        <v>60</v>
      </c>
      <c r="E18" s="62"/>
      <c r="F18" s="62"/>
      <c r="G18" s="62"/>
      <c r="H18" s="62"/>
      <c r="I18" s="62"/>
      <c r="J18" s="62"/>
      <c r="K18" s="62"/>
      <c r="L18" s="62"/>
      <c r="M18" s="62" t="s">
        <v>61</v>
      </c>
      <c r="N18" s="62"/>
      <c r="O18" s="62"/>
      <c r="P18" s="62"/>
      <c r="Q18" s="62"/>
      <c r="R18" s="62"/>
      <c r="S18" s="65">
        <v>0</v>
      </c>
      <c r="T18" s="65"/>
      <c r="U18" s="65"/>
      <c r="V18" s="60">
        <v>5</v>
      </c>
      <c r="W18" s="60"/>
      <c r="X18" s="21" t="s">
        <v>55</v>
      </c>
      <c r="Y18" s="65">
        <f t="shared" si="0"/>
        <v>0</v>
      </c>
      <c r="Z18" s="65"/>
    </row>
    <row r="19" spans="2:27" ht="30" customHeight="1" x14ac:dyDescent="0.25">
      <c r="B19" s="60">
        <v>7</v>
      </c>
      <c r="C19" s="60"/>
      <c r="D19" s="62" t="s">
        <v>62</v>
      </c>
      <c r="E19" s="62"/>
      <c r="F19" s="62"/>
      <c r="G19" s="62"/>
      <c r="H19" s="62"/>
      <c r="I19" s="62"/>
      <c r="J19" s="62"/>
      <c r="K19" s="62"/>
      <c r="L19" s="62"/>
      <c r="M19" s="62" t="s">
        <v>63</v>
      </c>
      <c r="N19" s="62"/>
      <c r="O19" s="62"/>
      <c r="P19" s="62"/>
      <c r="Q19" s="62"/>
      <c r="R19" s="62"/>
      <c r="S19" s="65">
        <v>0</v>
      </c>
      <c r="T19" s="65"/>
      <c r="U19" s="65"/>
      <c r="V19" s="60">
        <v>3</v>
      </c>
      <c r="W19" s="60"/>
      <c r="X19" s="21" t="s">
        <v>55</v>
      </c>
      <c r="Y19" s="67">
        <f t="shared" si="0"/>
        <v>0</v>
      </c>
      <c r="Z19" s="67"/>
    </row>
    <row r="20" spans="2:27" ht="15" customHeight="1" x14ac:dyDescent="0.25">
      <c r="B20" s="60">
        <v>8</v>
      </c>
      <c r="C20" s="60"/>
      <c r="D20" s="62" t="s">
        <v>64</v>
      </c>
      <c r="E20" s="62"/>
      <c r="F20" s="62"/>
      <c r="G20" s="62"/>
      <c r="H20" s="62"/>
      <c r="I20" s="62"/>
      <c r="J20" s="62"/>
      <c r="K20" s="62"/>
      <c r="L20" s="62"/>
      <c r="M20" s="62" t="s">
        <v>65</v>
      </c>
      <c r="N20" s="62"/>
      <c r="O20" s="62"/>
      <c r="P20" s="62"/>
      <c r="Q20" s="62"/>
      <c r="R20" s="62"/>
      <c r="S20" s="65">
        <v>0</v>
      </c>
      <c r="T20" s="65"/>
      <c r="U20" s="65"/>
      <c r="V20" s="60">
        <v>41</v>
      </c>
      <c r="W20" s="60"/>
      <c r="X20" s="21" t="s">
        <v>55</v>
      </c>
      <c r="Y20" s="65">
        <f t="shared" si="0"/>
        <v>0</v>
      </c>
      <c r="Z20" s="65"/>
    </row>
    <row r="21" spans="2:27" ht="15" customHeight="1" x14ac:dyDescent="0.25">
      <c r="B21" s="60">
        <v>9</v>
      </c>
      <c r="C21" s="60"/>
      <c r="D21" s="62" t="s">
        <v>67</v>
      </c>
      <c r="E21" s="62"/>
      <c r="F21" s="62"/>
      <c r="G21" s="62"/>
      <c r="H21" s="62"/>
      <c r="I21" s="62"/>
      <c r="J21" s="62"/>
      <c r="K21" s="62"/>
      <c r="L21" s="62"/>
      <c r="M21" s="62" t="s">
        <v>68</v>
      </c>
      <c r="N21" s="62"/>
      <c r="O21" s="62"/>
      <c r="P21" s="62"/>
      <c r="Q21" s="62"/>
      <c r="R21" s="62"/>
      <c r="S21" s="65">
        <v>0</v>
      </c>
      <c r="T21" s="65"/>
      <c r="U21" s="65"/>
      <c r="V21" s="60">
        <v>8</v>
      </c>
      <c r="W21" s="60"/>
      <c r="X21" s="21" t="s">
        <v>55</v>
      </c>
      <c r="Y21" s="67">
        <f t="shared" si="0"/>
        <v>0</v>
      </c>
      <c r="Z21" s="67"/>
    </row>
    <row r="22" spans="2:27" ht="15" customHeight="1" x14ac:dyDescent="0.25">
      <c r="B22" s="60">
        <v>10</v>
      </c>
      <c r="C22" s="60"/>
      <c r="D22" s="62" t="s">
        <v>69</v>
      </c>
      <c r="E22" s="62"/>
      <c r="F22" s="62"/>
      <c r="G22" s="62"/>
      <c r="H22" s="62"/>
      <c r="I22" s="62"/>
      <c r="J22" s="62"/>
      <c r="K22" s="62"/>
      <c r="L22" s="62"/>
      <c r="M22" s="62" t="s">
        <v>70</v>
      </c>
      <c r="N22" s="62"/>
      <c r="O22" s="62"/>
      <c r="P22" s="62"/>
      <c r="Q22" s="62"/>
      <c r="R22" s="62"/>
      <c r="S22" s="65">
        <v>0</v>
      </c>
      <c r="T22" s="65"/>
      <c r="U22" s="65"/>
      <c r="V22" s="60">
        <v>25</v>
      </c>
      <c r="W22" s="60"/>
      <c r="X22" s="21" t="s">
        <v>55</v>
      </c>
      <c r="Y22" s="65">
        <f t="shared" si="0"/>
        <v>0</v>
      </c>
      <c r="Z22" s="65"/>
      <c r="AA22" s="14"/>
    </row>
    <row r="23" spans="2:27" ht="15" customHeight="1" x14ac:dyDescent="0.25">
      <c r="B23" s="60">
        <v>11</v>
      </c>
      <c r="C23" s="60"/>
      <c r="D23" s="62" t="s">
        <v>71</v>
      </c>
      <c r="E23" s="62"/>
      <c r="F23" s="62"/>
      <c r="G23" s="62"/>
      <c r="H23" s="62"/>
      <c r="I23" s="62"/>
      <c r="J23" s="62"/>
      <c r="K23" s="62"/>
      <c r="L23" s="62"/>
      <c r="M23" s="62" t="s">
        <v>72</v>
      </c>
      <c r="N23" s="62"/>
      <c r="O23" s="62"/>
      <c r="P23" s="62"/>
      <c r="Q23" s="62"/>
      <c r="R23" s="62"/>
      <c r="S23" s="65">
        <v>0</v>
      </c>
      <c r="T23" s="65"/>
      <c r="U23" s="65"/>
      <c r="V23" s="60">
        <v>20</v>
      </c>
      <c r="W23" s="60"/>
      <c r="X23" s="21" t="s">
        <v>55</v>
      </c>
      <c r="Y23" s="67">
        <f t="shared" si="0"/>
        <v>0</v>
      </c>
      <c r="Z23" s="67"/>
      <c r="AA23" s="14"/>
    </row>
    <row r="24" spans="2:27" ht="15" customHeight="1" x14ac:dyDescent="0.25">
      <c r="B24" s="60">
        <v>12</v>
      </c>
      <c r="C24" s="60"/>
      <c r="D24" s="62" t="s">
        <v>73</v>
      </c>
      <c r="E24" s="62"/>
      <c r="F24" s="62"/>
      <c r="G24" s="62"/>
      <c r="H24" s="62"/>
      <c r="I24" s="62"/>
      <c r="J24" s="62"/>
      <c r="K24" s="62"/>
      <c r="L24" s="62"/>
      <c r="M24" s="62" t="s">
        <v>74</v>
      </c>
      <c r="N24" s="62"/>
      <c r="O24" s="62"/>
      <c r="P24" s="62"/>
      <c r="Q24" s="62"/>
      <c r="R24" s="62"/>
      <c r="S24" s="65">
        <v>0</v>
      </c>
      <c r="T24" s="65"/>
      <c r="U24" s="65"/>
      <c r="V24" s="60">
        <v>15</v>
      </c>
      <c r="W24" s="60"/>
      <c r="X24" s="21" t="s">
        <v>55</v>
      </c>
      <c r="Y24" s="65">
        <f t="shared" si="0"/>
        <v>0</v>
      </c>
      <c r="Z24" s="65"/>
      <c r="AA24" s="14"/>
    </row>
    <row r="25" spans="2:27" ht="15" customHeight="1" x14ac:dyDescent="0.25">
      <c r="B25" s="60">
        <v>13</v>
      </c>
      <c r="C25" s="60"/>
      <c r="D25" s="62" t="s">
        <v>75</v>
      </c>
      <c r="E25" s="62"/>
      <c r="F25" s="62"/>
      <c r="G25" s="62"/>
      <c r="H25" s="62"/>
      <c r="I25" s="62"/>
      <c r="J25" s="62"/>
      <c r="K25" s="62"/>
      <c r="L25" s="62"/>
      <c r="M25" s="62" t="s">
        <v>76</v>
      </c>
      <c r="N25" s="62"/>
      <c r="O25" s="62"/>
      <c r="P25" s="62"/>
      <c r="Q25" s="62"/>
      <c r="R25" s="62"/>
      <c r="S25" s="65">
        <v>0</v>
      </c>
      <c r="T25" s="65"/>
      <c r="U25" s="65"/>
      <c r="V25" s="60">
        <v>5</v>
      </c>
      <c r="W25" s="60"/>
      <c r="X25" s="21" t="s">
        <v>55</v>
      </c>
      <c r="Y25" s="67">
        <f t="shared" si="0"/>
        <v>0</v>
      </c>
      <c r="Z25" s="67"/>
      <c r="AA25" s="14"/>
    </row>
    <row r="26" spans="2:27" ht="15" customHeight="1" x14ac:dyDescent="0.25">
      <c r="B26" s="60">
        <v>14</v>
      </c>
      <c r="C26" s="60"/>
      <c r="D26" s="62" t="s">
        <v>78</v>
      </c>
      <c r="E26" s="62"/>
      <c r="F26" s="62"/>
      <c r="G26" s="62"/>
      <c r="H26" s="62"/>
      <c r="I26" s="62"/>
      <c r="J26" s="62"/>
      <c r="K26" s="62"/>
      <c r="L26" s="62"/>
      <c r="M26" s="62" t="s">
        <v>79</v>
      </c>
      <c r="N26" s="62"/>
      <c r="O26" s="62"/>
      <c r="P26" s="62"/>
      <c r="Q26" s="62"/>
      <c r="R26" s="62"/>
      <c r="S26" s="65">
        <v>0</v>
      </c>
      <c r="T26" s="65"/>
      <c r="U26" s="65"/>
      <c r="V26" s="60">
        <v>1</v>
      </c>
      <c r="W26" s="60"/>
      <c r="X26" s="21" t="s">
        <v>55</v>
      </c>
      <c r="Y26" s="65">
        <f t="shared" si="0"/>
        <v>0</v>
      </c>
      <c r="Z26" s="65"/>
      <c r="AA26" s="14"/>
    </row>
    <row r="27" spans="2:27" ht="30" customHeight="1" x14ac:dyDescent="0.25">
      <c r="B27" s="60">
        <v>15</v>
      </c>
      <c r="C27" s="60"/>
      <c r="D27" s="62" t="s">
        <v>81</v>
      </c>
      <c r="E27" s="62"/>
      <c r="F27" s="62"/>
      <c r="G27" s="62"/>
      <c r="H27" s="62"/>
      <c r="I27" s="62"/>
      <c r="J27" s="62"/>
      <c r="K27" s="62"/>
      <c r="L27" s="62"/>
      <c r="M27" s="62" t="s">
        <v>82</v>
      </c>
      <c r="N27" s="62"/>
      <c r="O27" s="62"/>
      <c r="P27" s="62"/>
      <c r="Q27" s="62"/>
      <c r="R27" s="62"/>
      <c r="S27" s="65">
        <v>0</v>
      </c>
      <c r="T27" s="65"/>
      <c r="U27" s="65"/>
      <c r="V27" s="60">
        <v>35</v>
      </c>
      <c r="W27" s="60"/>
      <c r="X27" s="21" t="s">
        <v>50</v>
      </c>
      <c r="Y27" s="67">
        <f t="shared" si="0"/>
        <v>0</v>
      </c>
      <c r="Z27" s="67"/>
      <c r="AA27" s="14"/>
    </row>
    <row r="28" spans="2:27" ht="30" customHeight="1" x14ac:dyDescent="0.25">
      <c r="B28" s="60">
        <v>16</v>
      </c>
      <c r="C28" s="60"/>
      <c r="D28" s="62" t="s">
        <v>83</v>
      </c>
      <c r="E28" s="62"/>
      <c r="F28" s="62"/>
      <c r="G28" s="62"/>
      <c r="H28" s="62"/>
      <c r="I28" s="62"/>
      <c r="J28" s="62"/>
      <c r="K28" s="62"/>
      <c r="L28" s="62"/>
      <c r="M28" s="62" t="s">
        <v>84</v>
      </c>
      <c r="N28" s="62"/>
      <c r="O28" s="62"/>
      <c r="P28" s="62"/>
      <c r="Q28" s="62"/>
      <c r="R28" s="62"/>
      <c r="S28" s="65">
        <v>0</v>
      </c>
      <c r="T28" s="65"/>
      <c r="U28" s="65"/>
      <c r="V28" s="60">
        <v>65</v>
      </c>
      <c r="W28" s="60"/>
      <c r="X28" s="21" t="s">
        <v>50</v>
      </c>
      <c r="Y28" s="65">
        <f t="shared" si="0"/>
        <v>0</v>
      </c>
      <c r="Z28" s="65"/>
      <c r="AA28" s="14"/>
    </row>
    <row r="29" spans="2:27" ht="30" customHeight="1" x14ac:dyDescent="0.25">
      <c r="B29" s="60">
        <v>17</v>
      </c>
      <c r="C29" s="60"/>
      <c r="D29" s="62" t="s">
        <v>85</v>
      </c>
      <c r="E29" s="62"/>
      <c r="F29" s="62"/>
      <c r="G29" s="62"/>
      <c r="H29" s="62"/>
      <c r="I29" s="62"/>
      <c r="J29" s="62"/>
      <c r="K29" s="62"/>
      <c r="L29" s="62"/>
      <c r="M29" s="62" t="s">
        <v>86</v>
      </c>
      <c r="N29" s="62"/>
      <c r="O29" s="62"/>
      <c r="P29" s="62"/>
      <c r="Q29" s="62"/>
      <c r="R29" s="62"/>
      <c r="S29" s="65">
        <v>0</v>
      </c>
      <c r="T29" s="65"/>
      <c r="U29" s="65"/>
      <c r="V29" s="60">
        <v>65</v>
      </c>
      <c r="W29" s="60"/>
      <c r="X29" s="21" t="s">
        <v>50</v>
      </c>
      <c r="Y29" s="67">
        <f t="shared" si="0"/>
        <v>0</v>
      </c>
      <c r="Z29" s="67"/>
      <c r="AA29" s="14"/>
    </row>
    <row r="30" spans="2:27" ht="15" customHeight="1" x14ac:dyDescent="0.25">
      <c r="B30" s="60">
        <v>18</v>
      </c>
      <c r="C30" s="60"/>
      <c r="D30" s="62" t="s">
        <v>87</v>
      </c>
      <c r="E30" s="62"/>
      <c r="F30" s="62"/>
      <c r="G30" s="62"/>
      <c r="H30" s="62"/>
      <c r="I30" s="62"/>
      <c r="J30" s="62"/>
      <c r="K30" s="62"/>
      <c r="L30" s="62"/>
      <c r="M30" s="62" t="s">
        <v>88</v>
      </c>
      <c r="N30" s="62"/>
      <c r="O30" s="62"/>
      <c r="P30" s="62"/>
      <c r="Q30" s="62"/>
      <c r="R30" s="62"/>
      <c r="S30" s="65">
        <v>0</v>
      </c>
      <c r="T30" s="65"/>
      <c r="U30" s="65"/>
      <c r="V30" s="60" t="s">
        <v>89</v>
      </c>
      <c r="W30" s="60"/>
      <c r="X30" s="21" t="s">
        <v>55</v>
      </c>
      <c r="Y30" s="65">
        <f t="shared" si="0"/>
        <v>0</v>
      </c>
      <c r="Z30" s="65"/>
      <c r="AA30" s="14"/>
    </row>
    <row r="31" spans="2:27" ht="15" customHeight="1" x14ac:dyDescent="0.25">
      <c r="B31" s="60">
        <v>19</v>
      </c>
      <c r="C31" s="60"/>
      <c r="D31" s="62" t="s">
        <v>87</v>
      </c>
      <c r="E31" s="62"/>
      <c r="F31" s="62"/>
      <c r="G31" s="62"/>
      <c r="H31" s="62"/>
      <c r="I31" s="62"/>
      <c r="J31" s="62"/>
      <c r="K31" s="62"/>
      <c r="L31" s="62"/>
      <c r="M31" s="62" t="s">
        <v>88</v>
      </c>
      <c r="N31" s="62"/>
      <c r="O31" s="62"/>
      <c r="P31" s="62"/>
      <c r="Q31" s="62"/>
      <c r="R31" s="62"/>
      <c r="S31" s="65">
        <v>0</v>
      </c>
      <c r="T31" s="65"/>
      <c r="U31" s="65"/>
      <c r="V31" s="60" t="s">
        <v>90</v>
      </c>
      <c r="W31" s="60"/>
      <c r="X31" s="21" t="s">
        <v>55</v>
      </c>
      <c r="Y31" s="67">
        <f t="shared" si="0"/>
        <v>0</v>
      </c>
      <c r="Z31" s="67"/>
      <c r="AA31" s="14"/>
    </row>
    <row r="32" spans="2:27" ht="15" customHeight="1" x14ac:dyDescent="0.25">
      <c r="B32" s="60">
        <v>20</v>
      </c>
      <c r="C32" s="60"/>
      <c r="D32" s="62" t="s">
        <v>87</v>
      </c>
      <c r="E32" s="62"/>
      <c r="F32" s="62"/>
      <c r="G32" s="62"/>
      <c r="H32" s="62"/>
      <c r="I32" s="62"/>
      <c r="J32" s="62"/>
      <c r="K32" s="62"/>
      <c r="L32" s="62"/>
      <c r="M32" s="62" t="s">
        <v>88</v>
      </c>
      <c r="N32" s="62"/>
      <c r="O32" s="62"/>
      <c r="P32" s="62"/>
      <c r="Q32" s="62"/>
      <c r="R32" s="62"/>
      <c r="S32" s="65">
        <v>0</v>
      </c>
      <c r="T32" s="65"/>
      <c r="U32" s="65"/>
      <c r="V32" s="60" t="s">
        <v>66</v>
      </c>
      <c r="W32" s="60"/>
      <c r="X32" s="21" t="s">
        <v>55</v>
      </c>
      <c r="Y32" s="65">
        <f t="shared" si="0"/>
        <v>0</v>
      </c>
      <c r="Z32" s="65"/>
      <c r="AA32" s="14"/>
    </row>
    <row r="33" spans="2:37" ht="15" customHeight="1" x14ac:dyDescent="0.25">
      <c r="B33" s="60">
        <v>21</v>
      </c>
      <c r="C33" s="60"/>
      <c r="D33" s="62" t="s">
        <v>87</v>
      </c>
      <c r="E33" s="62"/>
      <c r="F33" s="62"/>
      <c r="G33" s="62"/>
      <c r="H33" s="62"/>
      <c r="I33" s="62"/>
      <c r="J33" s="62"/>
      <c r="K33" s="62"/>
      <c r="L33" s="62"/>
      <c r="M33" s="62" t="s">
        <v>88</v>
      </c>
      <c r="N33" s="62"/>
      <c r="O33" s="62"/>
      <c r="P33" s="62"/>
      <c r="Q33" s="62"/>
      <c r="R33" s="62"/>
      <c r="S33" s="65">
        <v>0</v>
      </c>
      <c r="T33" s="65"/>
      <c r="U33" s="65"/>
      <c r="V33" s="60" t="s">
        <v>80</v>
      </c>
      <c r="W33" s="60"/>
      <c r="X33" s="21" t="s">
        <v>55</v>
      </c>
      <c r="Y33" s="67">
        <f t="shared" si="0"/>
        <v>0</v>
      </c>
      <c r="Z33" s="67"/>
      <c r="AA33" s="14"/>
    </row>
    <row r="34" spans="2:37" ht="30" customHeight="1" x14ac:dyDescent="0.25">
      <c r="B34" s="60">
        <v>22</v>
      </c>
      <c r="C34" s="60"/>
      <c r="D34" s="62" t="s">
        <v>91</v>
      </c>
      <c r="E34" s="62"/>
      <c r="F34" s="62"/>
      <c r="G34" s="62"/>
      <c r="H34" s="62"/>
      <c r="I34" s="62"/>
      <c r="J34" s="62"/>
      <c r="K34" s="62"/>
      <c r="L34" s="62"/>
      <c r="M34" s="62" t="s">
        <v>92</v>
      </c>
      <c r="N34" s="62"/>
      <c r="O34" s="62"/>
      <c r="P34" s="62"/>
      <c r="Q34" s="62"/>
      <c r="R34" s="62"/>
      <c r="S34" s="65">
        <v>0</v>
      </c>
      <c r="T34" s="65"/>
      <c r="U34" s="65"/>
      <c r="V34" s="60" t="s">
        <v>89</v>
      </c>
      <c r="W34" s="60"/>
      <c r="X34" s="21" t="s">
        <v>55</v>
      </c>
      <c r="Y34" s="65">
        <f t="shared" si="0"/>
        <v>0</v>
      </c>
      <c r="Z34" s="65"/>
      <c r="AA34" s="14"/>
    </row>
    <row r="35" spans="2:37" ht="30" customHeight="1" x14ac:dyDescent="0.25">
      <c r="B35" s="60">
        <v>23</v>
      </c>
      <c r="C35" s="60"/>
      <c r="D35" s="62" t="s">
        <v>91</v>
      </c>
      <c r="E35" s="62"/>
      <c r="F35" s="62"/>
      <c r="G35" s="62"/>
      <c r="H35" s="62"/>
      <c r="I35" s="62"/>
      <c r="J35" s="62"/>
      <c r="K35" s="62"/>
      <c r="L35" s="62"/>
      <c r="M35" s="62" t="s">
        <v>92</v>
      </c>
      <c r="N35" s="62"/>
      <c r="O35" s="62"/>
      <c r="P35" s="62"/>
      <c r="Q35" s="62"/>
      <c r="R35" s="62"/>
      <c r="S35" s="65">
        <v>0</v>
      </c>
      <c r="T35" s="65"/>
      <c r="U35" s="65"/>
      <c r="V35" s="60" t="s">
        <v>89</v>
      </c>
      <c r="W35" s="60"/>
      <c r="X35" s="21" t="s">
        <v>55</v>
      </c>
      <c r="Y35" s="67">
        <f t="shared" si="0"/>
        <v>0</v>
      </c>
      <c r="Z35" s="67"/>
      <c r="AA35" s="14"/>
    </row>
    <row r="36" spans="2:37" ht="30" customHeight="1" x14ac:dyDescent="0.25">
      <c r="B36" s="60">
        <v>24</v>
      </c>
      <c r="C36" s="60"/>
      <c r="D36" s="62" t="s">
        <v>91</v>
      </c>
      <c r="E36" s="62"/>
      <c r="F36" s="62"/>
      <c r="G36" s="62"/>
      <c r="H36" s="62"/>
      <c r="I36" s="62"/>
      <c r="J36" s="62"/>
      <c r="K36" s="62"/>
      <c r="L36" s="62"/>
      <c r="M36" s="62" t="s">
        <v>92</v>
      </c>
      <c r="N36" s="62"/>
      <c r="O36" s="62"/>
      <c r="P36" s="62"/>
      <c r="Q36" s="62"/>
      <c r="R36" s="62"/>
      <c r="S36" s="65">
        <v>0</v>
      </c>
      <c r="T36" s="65"/>
      <c r="U36" s="65"/>
      <c r="V36" s="60" t="s">
        <v>93</v>
      </c>
      <c r="W36" s="60"/>
      <c r="X36" s="21" t="s">
        <v>55</v>
      </c>
      <c r="Y36" s="65">
        <f t="shared" si="0"/>
        <v>0</v>
      </c>
      <c r="Z36" s="65"/>
      <c r="AA36" s="14"/>
    </row>
    <row r="37" spans="2:37" ht="30" customHeight="1" x14ac:dyDescent="0.25">
      <c r="B37" s="60">
        <v>25</v>
      </c>
      <c r="C37" s="60"/>
      <c r="D37" s="62" t="s">
        <v>91</v>
      </c>
      <c r="E37" s="62"/>
      <c r="F37" s="62"/>
      <c r="G37" s="62"/>
      <c r="H37" s="62"/>
      <c r="I37" s="62"/>
      <c r="J37" s="62"/>
      <c r="K37" s="62"/>
      <c r="L37" s="62"/>
      <c r="M37" s="62" t="s">
        <v>92</v>
      </c>
      <c r="N37" s="62"/>
      <c r="O37" s="62"/>
      <c r="P37" s="62"/>
      <c r="Q37" s="62"/>
      <c r="R37" s="62"/>
      <c r="S37" s="65">
        <v>0</v>
      </c>
      <c r="T37" s="65"/>
      <c r="U37" s="65"/>
      <c r="V37" s="60">
        <v>15</v>
      </c>
      <c r="W37" s="60"/>
      <c r="X37" s="21" t="s">
        <v>55</v>
      </c>
      <c r="Y37" s="67">
        <f t="shared" si="0"/>
        <v>0</v>
      </c>
      <c r="Z37" s="67"/>
      <c r="AA37" s="14"/>
    </row>
    <row r="38" spans="2:37" ht="30" customHeight="1" x14ac:dyDescent="0.25">
      <c r="B38" s="60">
        <v>26</v>
      </c>
      <c r="C38" s="60"/>
      <c r="D38" s="62" t="s">
        <v>94</v>
      </c>
      <c r="E38" s="62"/>
      <c r="F38" s="62"/>
      <c r="G38" s="62"/>
      <c r="H38" s="62"/>
      <c r="I38" s="62"/>
      <c r="J38" s="62"/>
      <c r="K38" s="62"/>
      <c r="L38" s="62"/>
      <c r="M38" s="62" t="s">
        <v>95</v>
      </c>
      <c r="N38" s="62"/>
      <c r="O38" s="62"/>
      <c r="P38" s="62"/>
      <c r="Q38" s="62"/>
      <c r="R38" s="62"/>
      <c r="S38" s="65">
        <v>0</v>
      </c>
      <c r="T38" s="65"/>
      <c r="U38" s="65"/>
      <c r="V38" s="60" t="s">
        <v>96</v>
      </c>
      <c r="W38" s="60"/>
      <c r="X38" s="21" t="s">
        <v>55</v>
      </c>
      <c r="Y38" s="65">
        <f t="shared" si="0"/>
        <v>0</v>
      </c>
      <c r="Z38" s="65"/>
      <c r="AA38" s="14"/>
      <c r="AK38" s="15"/>
    </row>
    <row r="39" spans="2:37" ht="15" customHeight="1" x14ac:dyDescent="0.25">
      <c r="B39" s="60">
        <v>27</v>
      </c>
      <c r="C39" s="60"/>
      <c r="D39" s="62" t="s">
        <v>97</v>
      </c>
      <c r="E39" s="62"/>
      <c r="F39" s="62"/>
      <c r="G39" s="62"/>
      <c r="H39" s="62"/>
      <c r="I39" s="62"/>
      <c r="J39" s="62"/>
      <c r="K39" s="62"/>
      <c r="L39" s="62"/>
      <c r="M39" s="62" t="s">
        <v>98</v>
      </c>
      <c r="N39" s="62"/>
      <c r="O39" s="62"/>
      <c r="P39" s="62"/>
      <c r="Q39" s="62"/>
      <c r="R39" s="62"/>
      <c r="S39" s="65">
        <v>0</v>
      </c>
      <c r="T39" s="65"/>
      <c r="U39" s="65"/>
      <c r="V39" s="60" t="s">
        <v>89</v>
      </c>
      <c r="W39" s="60"/>
      <c r="X39" s="21" t="s">
        <v>55</v>
      </c>
      <c r="Y39" s="67">
        <f t="shared" si="0"/>
        <v>0</v>
      </c>
      <c r="Z39" s="67"/>
      <c r="AA39" s="14"/>
    </row>
    <row r="40" spans="2:37" ht="15" customHeight="1" x14ac:dyDescent="0.25">
      <c r="B40" s="60">
        <v>28</v>
      </c>
      <c r="C40" s="60"/>
      <c r="D40" s="62" t="s">
        <v>99</v>
      </c>
      <c r="E40" s="62"/>
      <c r="F40" s="62"/>
      <c r="G40" s="62"/>
      <c r="H40" s="62"/>
      <c r="I40" s="62"/>
      <c r="J40" s="62"/>
      <c r="K40" s="62"/>
      <c r="L40" s="62"/>
      <c r="M40" s="62" t="s">
        <v>100</v>
      </c>
      <c r="N40" s="62"/>
      <c r="O40" s="62"/>
      <c r="P40" s="62"/>
      <c r="Q40" s="62"/>
      <c r="R40" s="62"/>
      <c r="S40" s="65">
        <v>0</v>
      </c>
      <c r="T40" s="65"/>
      <c r="U40" s="65"/>
      <c r="V40" s="60" t="s">
        <v>89</v>
      </c>
      <c r="W40" s="60"/>
      <c r="X40" s="21" t="s">
        <v>55</v>
      </c>
      <c r="Y40" s="65">
        <f t="shared" si="0"/>
        <v>0</v>
      </c>
      <c r="Z40" s="65"/>
      <c r="AA40" s="14"/>
    </row>
    <row r="41" spans="2:37" ht="15" customHeight="1" x14ac:dyDescent="0.25">
      <c r="B41" s="60">
        <v>29</v>
      </c>
      <c r="C41" s="60"/>
      <c r="D41" s="62" t="s">
        <v>101</v>
      </c>
      <c r="E41" s="62"/>
      <c r="F41" s="62"/>
      <c r="G41" s="62"/>
      <c r="H41" s="62"/>
      <c r="I41" s="62"/>
      <c r="J41" s="62"/>
      <c r="K41" s="62"/>
      <c r="L41" s="62"/>
      <c r="M41" s="62" t="s">
        <v>102</v>
      </c>
      <c r="N41" s="62"/>
      <c r="O41" s="62"/>
      <c r="P41" s="62"/>
      <c r="Q41" s="62"/>
      <c r="R41" s="62"/>
      <c r="S41" s="65">
        <v>0</v>
      </c>
      <c r="T41" s="65"/>
      <c r="U41" s="65"/>
      <c r="V41" s="60" t="s">
        <v>89</v>
      </c>
      <c r="W41" s="60"/>
      <c r="X41" s="21" t="s">
        <v>55</v>
      </c>
      <c r="Y41" s="67">
        <f t="shared" si="0"/>
        <v>0</v>
      </c>
      <c r="Z41" s="67"/>
      <c r="AA41" s="14"/>
    </row>
    <row r="42" spans="2:37" ht="15" customHeight="1" x14ac:dyDescent="0.25">
      <c r="B42" s="60">
        <v>30</v>
      </c>
      <c r="C42" s="60"/>
      <c r="D42" s="62" t="s">
        <v>103</v>
      </c>
      <c r="E42" s="62"/>
      <c r="F42" s="62"/>
      <c r="G42" s="62"/>
      <c r="H42" s="62"/>
      <c r="I42" s="62"/>
      <c r="J42" s="62"/>
      <c r="K42" s="62"/>
      <c r="L42" s="62"/>
      <c r="M42" s="62" t="s">
        <v>104</v>
      </c>
      <c r="N42" s="62"/>
      <c r="O42" s="62"/>
      <c r="P42" s="62"/>
      <c r="Q42" s="62"/>
      <c r="R42" s="62"/>
      <c r="S42" s="65">
        <v>0</v>
      </c>
      <c r="T42" s="65"/>
      <c r="U42" s="65"/>
      <c r="V42" s="60">
        <v>250</v>
      </c>
      <c r="W42" s="60"/>
      <c r="X42" s="21" t="s">
        <v>50</v>
      </c>
      <c r="Y42" s="65">
        <f t="shared" si="0"/>
        <v>0</v>
      </c>
      <c r="Z42" s="65"/>
      <c r="AA42" s="14"/>
    </row>
    <row r="43" spans="2:37" ht="15" customHeight="1" x14ac:dyDescent="0.25">
      <c r="B43" s="60">
        <v>31</v>
      </c>
      <c r="C43" s="60"/>
      <c r="D43" s="62" t="s">
        <v>103</v>
      </c>
      <c r="E43" s="62"/>
      <c r="F43" s="62"/>
      <c r="G43" s="62"/>
      <c r="H43" s="62"/>
      <c r="I43" s="62"/>
      <c r="J43" s="62"/>
      <c r="K43" s="62"/>
      <c r="L43" s="62"/>
      <c r="M43" s="62" t="s">
        <v>105</v>
      </c>
      <c r="N43" s="62"/>
      <c r="O43" s="62"/>
      <c r="P43" s="62"/>
      <c r="Q43" s="62"/>
      <c r="R43" s="62"/>
      <c r="S43" s="65">
        <v>0</v>
      </c>
      <c r="T43" s="65"/>
      <c r="U43" s="65"/>
      <c r="V43" s="60">
        <v>300</v>
      </c>
      <c r="W43" s="60"/>
      <c r="X43" s="21" t="s">
        <v>50</v>
      </c>
      <c r="Y43" s="67">
        <f t="shared" si="0"/>
        <v>0</v>
      </c>
      <c r="Z43" s="67"/>
      <c r="AA43" s="14"/>
    </row>
    <row r="44" spans="2:37" ht="15" customHeight="1" x14ac:dyDescent="0.25">
      <c r="B44" s="60">
        <v>32</v>
      </c>
      <c r="C44" s="60"/>
      <c r="D44" s="62" t="s">
        <v>106</v>
      </c>
      <c r="E44" s="62"/>
      <c r="F44" s="62"/>
      <c r="G44" s="62"/>
      <c r="H44" s="62"/>
      <c r="I44" s="62"/>
      <c r="J44" s="62"/>
      <c r="K44" s="62"/>
      <c r="L44" s="62"/>
      <c r="M44" s="62" t="s">
        <v>107</v>
      </c>
      <c r="N44" s="62"/>
      <c r="O44" s="62"/>
      <c r="P44" s="62"/>
      <c r="Q44" s="62"/>
      <c r="R44" s="62"/>
      <c r="S44" s="65">
        <v>0</v>
      </c>
      <c r="T44" s="65"/>
      <c r="U44" s="65"/>
      <c r="V44" s="60">
        <v>300</v>
      </c>
      <c r="W44" s="60"/>
      <c r="X44" s="21" t="s">
        <v>50</v>
      </c>
      <c r="Y44" s="65">
        <f t="shared" si="0"/>
        <v>0</v>
      </c>
      <c r="Z44" s="65"/>
      <c r="AA44" s="14"/>
    </row>
    <row r="45" spans="2:37" ht="15" customHeight="1" x14ac:dyDescent="0.25">
      <c r="B45" s="60">
        <v>33</v>
      </c>
      <c r="C45" s="60"/>
      <c r="D45" s="62" t="s">
        <v>108</v>
      </c>
      <c r="E45" s="62"/>
      <c r="F45" s="62"/>
      <c r="G45" s="62"/>
      <c r="H45" s="62"/>
      <c r="I45" s="62"/>
      <c r="J45" s="62"/>
      <c r="K45" s="62"/>
      <c r="L45" s="62"/>
      <c r="M45" s="62" t="s">
        <v>109</v>
      </c>
      <c r="N45" s="62"/>
      <c r="O45" s="62"/>
      <c r="P45" s="62"/>
      <c r="Q45" s="62"/>
      <c r="R45" s="62"/>
      <c r="S45" s="65">
        <v>0</v>
      </c>
      <c r="T45" s="65"/>
      <c r="U45" s="65"/>
      <c r="V45" s="60">
        <v>50</v>
      </c>
      <c r="W45" s="60"/>
      <c r="X45" s="21" t="s">
        <v>50</v>
      </c>
      <c r="Y45" s="67">
        <f t="shared" si="0"/>
        <v>0</v>
      </c>
      <c r="Z45" s="67"/>
      <c r="AA45" s="14"/>
    </row>
    <row r="46" spans="2:37" ht="15" customHeight="1" x14ac:dyDescent="0.25">
      <c r="B46" s="60">
        <v>34</v>
      </c>
      <c r="C46" s="60"/>
      <c r="D46" s="62" t="s">
        <v>110</v>
      </c>
      <c r="E46" s="62"/>
      <c r="F46" s="62"/>
      <c r="G46" s="62"/>
      <c r="H46" s="62"/>
      <c r="I46" s="62"/>
      <c r="J46" s="62"/>
      <c r="K46" s="62"/>
      <c r="L46" s="62"/>
      <c r="M46" s="62" t="s">
        <v>111</v>
      </c>
      <c r="N46" s="62"/>
      <c r="O46" s="62"/>
      <c r="P46" s="62"/>
      <c r="Q46" s="62"/>
      <c r="R46" s="62"/>
      <c r="S46" s="65">
        <v>0</v>
      </c>
      <c r="T46" s="65"/>
      <c r="U46" s="65"/>
      <c r="V46" s="60">
        <v>60</v>
      </c>
      <c r="W46" s="60"/>
      <c r="X46" s="21" t="s">
        <v>50</v>
      </c>
      <c r="Y46" s="65">
        <f t="shared" si="0"/>
        <v>0</v>
      </c>
      <c r="Z46" s="65"/>
      <c r="AA46" s="14"/>
    </row>
    <row r="47" spans="2:37" ht="15" customHeight="1" x14ac:dyDescent="0.25">
      <c r="B47" s="60">
        <v>35</v>
      </c>
      <c r="C47" s="60"/>
      <c r="D47" s="62" t="s">
        <v>112</v>
      </c>
      <c r="E47" s="62"/>
      <c r="F47" s="62"/>
      <c r="G47" s="62"/>
      <c r="H47" s="62"/>
      <c r="I47" s="62"/>
      <c r="J47" s="62"/>
      <c r="K47" s="62"/>
      <c r="L47" s="62"/>
      <c r="M47" s="62" t="s">
        <v>113</v>
      </c>
      <c r="N47" s="62"/>
      <c r="O47" s="62"/>
      <c r="P47" s="62"/>
      <c r="Q47" s="62"/>
      <c r="R47" s="62"/>
      <c r="S47" s="65">
        <v>0</v>
      </c>
      <c r="T47" s="65"/>
      <c r="U47" s="65"/>
      <c r="V47" s="60">
        <v>250</v>
      </c>
      <c r="W47" s="60"/>
      <c r="X47" s="21" t="s">
        <v>50</v>
      </c>
      <c r="Y47" s="67">
        <f t="shared" si="0"/>
        <v>0</v>
      </c>
      <c r="Z47" s="67"/>
      <c r="AA47" s="14"/>
    </row>
    <row r="48" spans="2:37" ht="15" customHeight="1" x14ac:dyDescent="0.25">
      <c r="B48" s="60">
        <v>36</v>
      </c>
      <c r="C48" s="60"/>
      <c r="D48" s="62" t="s">
        <v>114</v>
      </c>
      <c r="E48" s="62"/>
      <c r="F48" s="62"/>
      <c r="G48" s="62"/>
      <c r="H48" s="62"/>
      <c r="I48" s="62"/>
      <c r="J48" s="62"/>
      <c r="K48" s="62"/>
      <c r="L48" s="62"/>
      <c r="M48" s="62" t="s">
        <v>115</v>
      </c>
      <c r="N48" s="62"/>
      <c r="O48" s="62"/>
      <c r="P48" s="62"/>
      <c r="Q48" s="62"/>
      <c r="R48" s="62"/>
      <c r="S48" s="65">
        <v>0</v>
      </c>
      <c r="T48" s="65"/>
      <c r="U48" s="65"/>
      <c r="V48" s="60">
        <v>4</v>
      </c>
      <c r="W48" s="60"/>
      <c r="X48" s="21" t="s">
        <v>55</v>
      </c>
      <c r="Y48" s="65">
        <f t="shared" si="0"/>
        <v>0</v>
      </c>
      <c r="Z48" s="65"/>
      <c r="AA48" s="14"/>
    </row>
    <row r="49" spans="2:30" ht="15" customHeight="1" x14ac:dyDescent="0.25">
      <c r="B49" s="60">
        <v>37</v>
      </c>
      <c r="C49" s="60"/>
      <c r="D49" s="62" t="s">
        <v>116</v>
      </c>
      <c r="E49" s="62"/>
      <c r="F49" s="62"/>
      <c r="G49" s="62"/>
      <c r="H49" s="62"/>
      <c r="I49" s="62"/>
      <c r="J49" s="62"/>
      <c r="K49" s="62"/>
      <c r="L49" s="62"/>
      <c r="M49" s="62" t="s">
        <v>117</v>
      </c>
      <c r="N49" s="62"/>
      <c r="O49" s="62"/>
      <c r="P49" s="62"/>
      <c r="Q49" s="62"/>
      <c r="R49" s="62"/>
      <c r="S49" s="65">
        <v>0</v>
      </c>
      <c r="T49" s="65"/>
      <c r="U49" s="65"/>
      <c r="V49" s="60">
        <v>6</v>
      </c>
      <c r="W49" s="60"/>
      <c r="X49" s="21" t="s">
        <v>55</v>
      </c>
      <c r="Y49" s="67">
        <f t="shared" si="0"/>
        <v>0</v>
      </c>
      <c r="Z49" s="67"/>
      <c r="AA49" s="14"/>
    </row>
    <row r="50" spans="2:30" ht="15" customHeight="1" x14ac:dyDescent="0.25">
      <c r="B50" s="60">
        <v>38</v>
      </c>
      <c r="C50" s="60"/>
      <c r="D50" s="62" t="s">
        <v>118</v>
      </c>
      <c r="E50" s="62"/>
      <c r="F50" s="62"/>
      <c r="G50" s="62"/>
      <c r="H50" s="62"/>
      <c r="I50" s="62"/>
      <c r="J50" s="62"/>
      <c r="K50" s="62"/>
      <c r="L50" s="62"/>
      <c r="M50" s="62" t="s">
        <v>119</v>
      </c>
      <c r="N50" s="62"/>
      <c r="O50" s="62"/>
      <c r="P50" s="62"/>
      <c r="Q50" s="62"/>
      <c r="R50" s="62"/>
      <c r="S50" s="65">
        <v>0</v>
      </c>
      <c r="T50" s="65"/>
      <c r="U50" s="65"/>
      <c r="V50" s="60">
        <v>22</v>
      </c>
      <c r="W50" s="60"/>
      <c r="X50" s="21" t="s">
        <v>55</v>
      </c>
      <c r="Y50" s="65">
        <f t="shared" si="0"/>
        <v>0</v>
      </c>
      <c r="Z50" s="65"/>
      <c r="AA50" s="14"/>
    </row>
    <row r="51" spans="2:30" ht="15" customHeight="1" x14ac:dyDescent="0.25">
      <c r="B51" s="60">
        <v>39</v>
      </c>
      <c r="C51" s="60"/>
      <c r="D51" s="62" t="s">
        <v>120</v>
      </c>
      <c r="E51" s="62"/>
      <c r="F51" s="62"/>
      <c r="G51" s="62"/>
      <c r="H51" s="62"/>
      <c r="I51" s="62"/>
      <c r="J51" s="62"/>
      <c r="K51" s="62"/>
      <c r="L51" s="62"/>
      <c r="M51" s="62" t="s">
        <v>271</v>
      </c>
      <c r="N51" s="62"/>
      <c r="O51" s="62"/>
      <c r="P51" s="62"/>
      <c r="Q51" s="62"/>
      <c r="R51" s="62"/>
      <c r="S51" s="65">
        <v>0</v>
      </c>
      <c r="T51" s="65"/>
      <c r="U51" s="65"/>
      <c r="V51" s="60">
        <v>8</v>
      </c>
      <c r="W51" s="60"/>
      <c r="X51" s="21" t="s">
        <v>55</v>
      </c>
      <c r="Y51" s="67">
        <f t="shared" si="0"/>
        <v>0</v>
      </c>
      <c r="Z51" s="67"/>
      <c r="AA51" s="14"/>
    </row>
    <row r="52" spans="2:30" ht="15" customHeight="1" x14ac:dyDescent="0.25">
      <c r="B52" s="60">
        <v>40</v>
      </c>
      <c r="C52" s="60"/>
      <c r="D52" s="62" t="s">
        <v>121</v>
      </c>
      <c r="E52" s="62"/>
      <c r="F52" s="62"/>
      <c r="G52" s="62"/>
      <c r="H52" s="62"/>
      <c r="I52" s="62"/>
      <c r="J52" s="62"/>
      <c r="K52" s="62"/>
      <c r="L52" s="62"/>
      <c r="M52" s="62" t="s">
        <v>122</v>
      </c>
      <c r="N52" s="62"/>
      <c r="O52" s="62"/>
      <c r="P52" s="62"/>
      <c r="Q52" s="62"/>
      <c r="R52" s="62"/>
      <c r="S52" s="65">
        <v>0</v>
      </c>
      <c r="T52" s="65"/>
      <c r="U52" s="65"/>
      <c r="V52" s="60">
        <v>4</v>
      </c>
      <c r="W52" s="60"/>
      <c r="X52" s="21" t="s">
        <v>55</v>
      </c>
      <c r="Y52" s="65">
        <f t="shared" si="0"/>
        <v>0</v>
      </c>
      <c r="Z52" s="65"/>
      <c r="AA52" s="14"/>
    </row>
    <row r="53" spans="2:30" ht="15" customHeight="1" x14ac:dyDescent="0.25">
      <c r="B53" s="75">
        <v>41</v>
      </c>
      <c r="C53" s="75"/>
      <c r="D53" s="64" t="s">
        <v>123</v>
      </c>
      <c r="E53" s="64"/>
      <c r="F53" s="64"/>
      <c r="G53" s="64"/>
      <c r="H53" s="64"/>
      <c r="I53" s="64"/>
      <c r="J53" s="64"/>
      <c r="K53" s="64"/>
      <c r="L53" s="64"/>
      <c r="M53" s="64" t="s">
        <v>124</v>
      </c>
      <c r="N53" s="64"/>
      <c r="O53" s="64"/>
      <c r="P53" s="64"/>
      <c r="Q53" s="64"/>
      <c r="R53" s="64"/>
      <c r="S53" s="57">
        <v>0</v>
      </c>
      <c r="T53" s="57"/>
      <c r="U53" s="57"/>
      <c r="V53" s="75" t="s">
        <v>77</v>
      </c>
      <c r="W53" s="75"/>
      <c r="X53" s="21" t="s">
        <v>55</v>
      </c>
      <c r="Y53" s="67">
        <f t="shared" si="0"/>
        <v>0</v>
      </c>
      <c r="Z53" s="67"/>
      <c r="AA53" s="14"/>
    </row>
    <row r="54" spans="2:30" ht="11.25" customHeight="1" x14ac:dyDescent="0.25">
      <c r="B54" s="58" t="s">
        <v>282</v>
      </c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14"/>
      <c r="AD54" s="15">
        <f>SUM(Y13:Z53)</f>
        <v>0</v>
      </c>
    </row>
    <row r="55" spans="2:30" ht="0" hidden="1" customHeight="1" x14ac:dyDescent="0.25">
      <c r="AA55" s="14"/>
    </row>
    <row r="56" spans="2:30" ht="2.85" customHeight="1" x14ac:dyDescent="0.25">
      <c r="AA56" s="14"/>
    </row>
    <row r="57" spans="2:30" ht="11.25" customHeight="1" x14ac:dyDescent="0.25">
      <c r="B57" s="59" t="s">
        <v>125</v>
      </c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14"/>
    </row>
    <row r="58" spans="2:30" ht="1.5" customHeight="1" x14ac:dyDescent="0.25">
      <c r="AA58" s="14"/>
    </row>
    <row r="59" spans="2:30" ht="11.25" customHeight="1" x14ac:dyDescent="0.25">
      <c r="C59" s="60" t="s">
        <v>126</v>
      </c>
      <c r="D59" s="60"/>
      <c r="F59" s="65">
        <f>AD54</f>
        <v>0</v>
      </c>
      <c r="G59" s="60"/>
      <c r="H59" s="60"/>
      <c r="I59" s="60"/>
      <c r="J59" s="60"/>
      <c r="L59" s="62" t="s">
        <v>127</v>
      </c>
      <c r="M59" s="62"/>
      <c r="N59" s="62"/>
      <c r="O59" s="62"/>
      <c r="P59" s="62"/>
      <c r="Q59" s="62"/>
      <c r="AA59" s="14"/>
    </row>
    <row r="60" spans="2:30" ht="9.9499999999999993" customHeight="1" x14ac:dyDescent="0.25">
      <c r="AA60" s="14"/>
    </row>
    <row r="61" spans="2:30" ht="11.45" customHeight="1" x14ac:dyDescent="0.25">
      <c r="B61" s="51" t="s">
        <v>10</v>
      </c>
      <c r="C61" s="51"/>
      <c r="D61" s="51"/>
      <c r="E61" s="51"/>
      <c r="F61" s="51"/>
      <c r="G61" s="51"/>
      <c r="I61" s="52" t="s">
        <v>6</v>
      </c>
      <c r="J61" s="52"/>
      <c r="K61" s="52"/>
      <c r="L61" s="52"/>
      <c r="M61" s="52"/>
      <c r="N61" s="52"/>
      <c r="O61" s="52"/>
      <c r="AA61" s="14"/>
    </row>
    <row r="62" spans="2:30" ht="11.25" customHeight="1" x14ac:dyDescent="0.25">
      <c r="B62" s="53" t="s">
        <v>7</v>
      </c>
      <c r="C62" s="53"/>
      <c r="D62" s="53"/>
      <c r="E62" s="53"/>
      <c r="F62" s="53"/>
      <c r="G62" s="53"/>
      <c r="H62" s="20"/>
      <c r="I62" s="72">
        <f>F59</f>
        <v>0</v>
      </c>
      <c r="J62" s="72"/>
      <c r="K62" s="72"/>
      <c r="L62" s="72"/>
      <c r="M62" s="72"/>
      <c r="N62" s="72"/>
      <c r="O62" s="72"/>
      <c r="AA62" s="14"/>
    </row>
    <row r="63" spans="2:30" ht="0" hidden="1" customHeight="1" x14ac:dyDescent="0.25">
      <c r="AA63" s="14"/>
    </row>
    <row r="64" spans="2:30" ht="3" customHeight="1" x14ac:dyDescent="0.25">
      <c r="AA64" s="14"/>
    </row>
    <row r="65" spans="2:30" ht="11.25" customHeight="1" x14ac:dyDescent="0.25">
      <c r="B65" s="55" t="s">
        <v>272</v>
      </c>
      <c r="C65" s="55"/>
      <c r="D65" s="55"/>
      <c r="E65" s="55"/>
      <c r="F65" s="55"/>
      <c r="G65" s="55"/>
      <c r="I65" s="73">
        <f>I62*1.21</f>
        <v>0</v>
      </c>
      <c r="J65" s="73"/>
      <c r="K65" s="73"/>
      <c r="L65" s="73"/>
      <c r="M65" s="73"/>
      <c r="N65" s="73"/>
      <c r="O65" s="73"/>
      <c r="AA65" s="14"/>
    </row>
    <row r="66" spans="2:30" ht="5.65" customHeight="1" x14ac:dyDescent="0.25">
      <c r="AA66" s="14"/>
    </row>
    <row r="67" spans="2:30" ht="2.85" customHeight="1" x14ac:dyDescent="0.25">
      <c r="AA67" s="14"/>
    </row>
    <row r="68" spans="2:30" ht="0" hidden="1" customHeight="1" x14ac:dyDescent="0.25">
      <c r="AA68" s="14"/>
    </row>
    <row r="69" spans="2:30" ht="5.65" customHeight="1" x14ac:dyDescent="0.25">
      <c r="AA69" s="14"/>
    </row>
    <row r="70" spans="2:30" ht="2.85" customHeight="1" x14ac:dyDescent="0.25">
      <c r="AA70" s="14"/>
    </row>
    <row r="71" spans="2:30" ht="0" hidden="1" customHeight="1" x14ac:dyDescent="0.25">
      <c r="AA71" s="14"/>
    </row>
    <row r="72" spans="2:30" ht="17.100000000000001" customHeight="1" x14ac:dyDescent="0.25">
      <c r="B72" s="74" t="s">
        <v>128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  <c r="AA72" s="14"/>
    </row>
    <row r="73" spans="2:30" ht="2.85" customHeight="1" x14ac:dyDescent="0.25">
      <c r="AC73" s="18"/>
      <c r="AD73" s="18"/>
    </row>
    <row r="74" spans="2:30" ht="15" customHeight="1" x14ac:dyDescent="0.25">
      <c r="B74" s="70" t="s">
        <v>42</v>
      </c>
      <c r="C74" s="70"/>
      <c r="D74" s="71" t="s">
        <v>43</v>
      </c>
      <c r="E74" s="71"/>
      <c r="F74" s="71"/>
      <c r="G74" s="71"/>
      <c r="H74" s="71"/>
      <c r="I74" s="71"/>
      <c r="J74" s="71"/>
      <c r="K74" s="71"/>
      <c r="L74" s="71"/>
      <c r="M74" s="71" t="s">
        <v>5</v>
      </c>
      <c r="N74" s="71"/>
      <c r="O74" s="71"/>
      <c r="P74" s="71"/>
      <c r="Q74" s="71"/>
      <c r="R74" s="71"/>
      <c r="S74" s="70" t="s">
        <v>44</v>
      </c>
      <c r="T74" s="70"/>
      <c r="U74" s="70"/>
      <c r="V74" s="70" t="s">
        <v>45</v>
      </c>
      <c r="W74" s="70"/>
      <c r="X74" s="22" t="s">
        <v>46</v>
      </c>
      <c r="Y74" s="70" t="s">
        <v>47</v>
      </c>
      <c r="Z74" s="70"/>
      <c r="AC74" s="18"/>
      <c r="AD74" s="18"/>
    </row>
    <row r="75" spans="2:30" ht="15" customHeight="1" x14ac:dyDescent="0.25">
      <c r="B75" s="76">
        <v>1</v>
      </c>
      <c r="C75" s="76"/>
      <c r="D75" s="69" t="s">
        <v>129</v>
      </c>
      <c r="E75" s="69"/>
      <c r="F75" s="69"/>
      <c r="G75" s="69"/>
      <c r="H75" s="69"/>
      <c r="I75" s="69"/>
      <c r="J75" s="69"/>
      <c r="K75" s="69"/>
      <c r="L75" s="69"/>
      <c r="M75" s="69" t="s">
        <v>130</v>
      </c>
      <c r="N75" s="69"/>
      <c r="O75" s="69"/>
      <c r="P75" s="69"/>
      <c r="Q75" s="69"/>
      <c r="R75" s="69"/>
      <c r="S75" s="67">
        <v>0</v>
      </c>
      <c r="T75" s="67"/>
      <c r="U75" s="67"/>
      <c r="V75" s="76">
        <v>5</v>
      </c>
      <c r="W75" s="76"/>
      <c r="X75" s="21" t="s">
        <v>55</v>
      </c>
      <c r="Y75" s="67">
        <f>PRODUCT(S75,V75)</f>
        <v>0</v>
      </c>
      <c r="Z75" s="67"/>
      <c r="AC75" s="18"/>
      <c r="AD75" s="18"/>
    </row>
    <row r="76" spans="2:30" ht="15" customHeight="1" x14ac:dyDescent="0.25">
      <c r="B76" s="60">
        <v>2</v>
      </c>
      <c r="C76" s="60"/>
      <c r="D76" s="62" t="s">
        <v>131</v>
      </c>
      <c r="E76" s="62"/>
      <c r="F76" s="62"/>
      <c r="G76" s="62"/>
      <c r="H76" s="62"/>
      <c r="I76" s="62"/>
      <c r="J76" s="62"/>
      <c r="K76" s="62"/>
      <c r="L76" s="62"/>
      <c r="M76" s="62" t="s">
        <v>132</v>
      </c>
      <c r="N76" s="62"/>
      <c r="O76" s="62"/>
      <c r="P76" s="62"/>
      <c r="Q76" s="62"/>
      <c r="R76" s="62"/>
      <c r="S76" s="65">
        <v>0</v>
      </c>
      <c r="T76" s="65"/>
      <c r="U76" s="65"/>
      <c r="V76" s="60">
        <v>50</v>
      </c>
      <c r="W76" s="60"/>
      <c r="X76" s="21" t="s">
        <v>55</v>
      </c>
      <c r="Y76" s="65">
        <f t="shared" ref="Y76:Y83" si="1">PRODUCT(S76,V76)</f>
        <v>0</v>
      </c>
      <c r="Z76" s="65"/>
      <c r="AC76" s="18"/>
      <c r="AD76" s="18"/>
    </row>
    <row r="77" spans="2:30" ht="15" customHeight="1" x14ac:dyDescent="0.25">
      <c r="B77" s="60">
        <v>3</v>
      </c>
      <c r="C77" s="60"/>
      <c r="D77" s="62" t="s">
        <v>133</v>
      </c>
      <c r="E77" s="62"/>
      <c r="F77" s="62"/>
      <c r="G77" s="62"/>
      <c r="H77" s="62"/>
      <c r="I77" s="62"/>
      <c r="J77" s="62"/>
      <c r="K77" s="62"/>
      <c r="L77" s="62"/>
      <c r="M77" s="62" t="s">
        <v>134</v>
      </c>
      <c r="N77" s="62"/>
      <c r="O77" s="62"/>
      <c r="P77" s="62"/>
      <c r="Q77" s="62"/>
      <c r="R77" s="62"/>
      <c r="S77" s="65">
        <v>0</v>
      </c>
      <c r="T77" s="65"/>
      <c r="U77" s="65"/>
      <c r="V77" s="60">
        <v>20</v>
      </c>
      <c r="W77" s="60"/>
      <c r="X77" s="21" t="s">
        <v>55</v>
      </c>
      <c r="Y77" s="65">
        <f t="shared" si="1"/>
        <v>0</v>
      </c>
      <c r="Z77" s="65"/>
      <c r="AC77" s="18"/>
      <c r="AD77" s="18"/>
    </row>
    <row r="78" spans="2:30" ht="15" customHeight="1" x14ac:dyDescent="0.25">
      <c r="B78" s="60">
        <v>4</v>
      </c>
      <c r="C78" s="60"/>
      <c r="D78" s="62" t="s">
        <v>135</v>
      </c>
      <c r="E78" s="62"/>
      <c r="F78" s="62"/>
      <c r="G78" s="62"/>
      <c r="H78" s="62"/>
      <c r="I78" s="62"/>
      <c r="J78" s="62"/>
      <c r="K78" s="62"/>
      <c r="L78" s="62"/>
      <c r="M78" s="62" t="s">
        <v>136</v>
      </c>
      <c r="N78" s="62"/>
      <c r="O78" s="62"/>
      <c r="P78" s="62"/>
      <c r="Q78" s="62"/>
      <c r="R78" s="62"/>
      <c r="S78" s="65">
        <v>0</v>
      </c>
      <c r="T78" s="65"/>
      <c r="U78" s="65"/>
      <c r="V78" s="60">
        <v>160</v>
      </c>
      <c r="W78" s="60"/>
      <c r="X78" s="21" t="s">
        <v>50</v>
      </c>
      <c r="Y78" s="65">
        <f t="shared" si="1"/>
        <v>0</v>
      </c>
      <c r="Z78" s="65"/>
      <c r="AC78" s="18"/>
      <c r="AD78" s="18"/>
    </row>
    <row r="79" spans="2:30" ht="15" customHeight="1" x14ac:dyDescent="0.25">
      <c r="B79" s="60">
        <v>5</v>
      </c>
      <c r="C79" s="60"/>
      <c r="D79" s="62" t="s">
        <v>137</v>
      </c>
      <c r="E79" s="62"/>
      <c r="F79" s="62"/>
      <c r="G79" s="62"/>
      <c r="H79" s="62"/>
      <c r="I79" s="62"/>
      <c r="J79" s="62"/>
      <c r="K79" s="62"/>
      <c r="L79" s="62"/>
      <c r="M79" s="62" t="s">
        <v>138</v>
      </c>
      <c r="N79" s="62"/>
      <c r="O79" s="62"/>
      <c r="P79" s="62"/>
      <c r="Q79" s="62"/>
      <c r="R79" s="62"/>
      <c r="S79" s="65">
        <v>0</v>
      </c>
      <c r="T79" s="65"/>
      <c r="U79" s="65"/>
      <c r="V79" s="60">
        <v>80</v>
      </c>
      <c r="W79" s="60"/>
      <c r="X79" s="21" t="s">
        <v>50</v>
      </c>
      <c r="Y79" s="65">
        <f t="shared" si="1"/>
        <v>0</v>
      </c>
      <c r="Z79" s="65"/>
      <c r="AC79" s="18"/>
      <c r="AD79" s="18"/>
    </row>
    <row r="80" spans="2:30" ht="15" customHeight="1" x14ac:dyDescent="0.25">
      <c r="B80" s="60">
        <v>6</v>
      </c>
      <c r="C80" s="60"/>
      <c r="D80" s="62" t="s">
        <v>139</v>
      </c>
      <c r="E80" s="62"/>
      <c r="F80" s="62"/>
      <c r="G80" s="62"/>
      <c r="H80" s="62"/>
      <c r="I80" s="62"/>
      <c r="J80" s="62"/>
      <c r="K80" s="62"/>
      <c r="L80" s="62"/>
      <c r="M80" s="62" t="s">
        <v>140</v>
      </c>
      <c r="N80" s="62"/>
      <c r="O80" s="62"/>
      <c r="P80" s="62"/>
      <c r="Q80" s="62"/>
      <c r="R80" s="62"/>
      <c r="S80" s="65">
        <v>0</v>
      </c>
      <c r="T80" s="65"/>
      <c r="U80" s="65"/>
      <c r="V80" s="60">
        <v>1.6</v>
      </c>
      <c r="W80" s="60"/>
      <c r="X80" s="21" t="s">
        <v>141</v>
      </c>
      <c r="Y80" s="65">
        <f t="shared" si="1"/>
        <v>0</v>
      </c>
      <c r="Z80" s="65"/>
      <c r="AC80" s="18"/>
      <c r="AD80" s="18"/>
    </row>
    <row r="81" spans="2:30" ht="15" customHeight="1" x14ac:dyDescent="0.25">
      <c r="B81" s="60">
        <v>7</v>
      </c>
      <c r="C81" s="60"/>
      <c r="D81" s="62" t="s">
        <v>142</v>
      </c>
      <c r="E81" s="62"/>
      <c r="F81" s="62"/>
      <c r="G81" s="62"/>
      <c r="H81" s="62"/>
      <c r="I81" s="62"/>
      <c r="J81" s="62"/>
      <c r="K81" s="62"/>
      <c r="L81" s="62"/>
      <c r="M81" s="62" t="s">
        <v>143</v>
      </c>
      <c r="N81" s="62"/>
      <c r="O81" s="62"/>
      <c r="P81" s="62"/>
      <c r="Q81" s="62"/>
      <c r="R81" s="62"/>
      <c r="S81" s="65">
        <v>0</v>
      </c>
      <c r="T81" s="65"/>
      <c r="U81" s="65"/>
      <c r="V81" s="60">
        <v>16</v>
      </c>
      <c r="W81" s="60"/>
      <c r="X81" s="21" t="s">
        <v>141</v>
      </c>
      <c r="Y81" s="65">
        <f t="shared" si="1"/>
        <v>0</v>
      </c>
      <c r="Z81" s="65"/>
      <c r="AC81" s="18"/>
      <c r="AD81" s="18"/>
    </row>
    <row r="82" spans="2:30" ht="15" customHeight="1" x14ac:dyDescent="0.25">
      <c r="B82" s="60">
        <v>8</v>
      </c>
      <c r="C82" s="60"/>
      <c r="D82" s="62" t="s">
        <v>144</v>
      </c>
      <c r="E82" s="62"/>
      <c r="F82" s="62"/>
      <c r="G82" s="62"/>
      <c r="H82" s="62"/>
      <c r="I82" s="62"/>
      <c r="J82" s="62"/>
      <c r="K82" s="62"/>
      <c r="L82" s="62"/>
      <c r="M82" s="62" t="s">
        <v>145</v>
      </c>
      <c r="N82" s="62"/>
      <c r="O82" s="62"/>
      <c r="P82" s="62"/>
      <c r="Q82" s="62"/>
      <c r="R82" s="62"/>
      <c r="S82" s="65">
        <v>0</v>
      </c>
      <c r="T82" s="65"/>
      <c r="U82" s="65"/>
      <c r="V82" s="60">
        <v>1.6</v>
      </c>
      <c r="W82" s="60"/>
      <c r="X82" s="21" t="s">
        <v>141</v>
      </c>
      <c r="Y82" s="65">
        <f t="shared" si="1"/>
        <v>0</v>
      </c>
      <c r="Z82" s="65"/>
      <c r="AC82" s="18"/>
      <c r="AD82" s="18"/>
    </row>
    <row r="83" spans="2:30" ht="15" customHeight="1" x14ac:dyDescent="0.25">
      <c r="B83" s="75">
        <v>9</v>
      </c>
      <c r="C83" s="75"/>
      <c r="D83" s="64" t="s">
        <v>146</v>
      </c>
      <c r="E83" s="64"/>
      <c r="F83" s="64"/>
      <c r="G83" s="64"/>
      <c r="H83" s="64"/>
      <c r="I83" s="64"/>
      <c r="J83" s="64"/>
      <c r="K83" s="64"/>
      <c r="L83" s="64"/>
      <c r="M83" s="64" t="s">
        <v>147</v>
      </c>
      <c r="N83" s="64"/>
      <c r="O83" s="64"/>
      <c r="P83" s="64"/>
      <c r="Q83" s="64"/>
      <c r="R83" s="64"/>
      <c r="S83" s="57">
        <v>0</v>
      </c>
      <c r="T83" s="57"/>
      <c r="U83" s="57"/>
      <c r="V83" s="75">
        <v>16</v>
      </c>
      <c r="W83" s="75"/>
      <c r="X83" s="21" t="s">
        <v>141</v>
      </c>
      <c r="Y83" s="57">
        <f t="shared" si="1"/>
        <v>0</v>
      </c>
      <c r="Z83" s="57"/>
      <c r="AC83" s="18"/>
      <c r="AD83" s="18"/>
    </row>
    <row r="84" spans="2:30" ht="11.25" customHeight="1" x14ac:dyDescent="0.25">
      <c r="B84" s="58" t="s">
        <v>283</v>
      </c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C84" s="18"/>
      <c r="AD84" s="15">
        <f>SUM(Y75:Z83)</f>
        <v>0</v>
      </c>
    </row>
    <row r="85" spans="2:30" ht="2.85" customHeight="1" x14ac:dyDescent="0.25">
      <c r="AC85" s="18"/>
      <c r="AD85" s="18"/>
    </row>
    <row r="86" spans="2:30" ht="11.25" customHeight="1" x14ac:dyDescent="0.25">
      <c r="B86" s="59" t="s">
        <v>125</v>
      </c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C86" s="18"/>
      <c r="AD86" s="18"/>
    </row>
    <row r="87" spans="2:30" ht="1.5" customHeight="1" x14ac:dyDescent="0.25">
      <c r="AC87" s="18"/>
      <c r="AD87" s="18"/>
    </row>
    <row r="88" spans="2:30" ht="11.25" customHeight="1" x14ac:dyDescent="0.25">
      <c r="C88" s="60" t="s">
        <v>126</v>
      </c>
      <c r="D88" s="60"/>
      <c r="F88" s="65">
        <f>AD84</f>
        <v>0</v>
      </c>
      <c r="G88" s="60"/>
      <c r="H88" s="60"/>
      <c r="I88" s="60"/>
      <c r="J88" s="62" t="s">
        <v>127</v>
      </c>
      <c r="K88" s="62"/>
      <c r="L88" s="62"/>
      <c r="M88" s="62"/>
      <c r="N88" s="62"/>
      <c r="O88" s="62"/>
      <c r="P88" s="62"/>
      <c r="AC88" s="18"/>
      <c r="AD88" s="18"/>
    </row>
    <row r="89" spans="2:30" ht="9.9499999999999993" customHeight="1" x14ac:dyDescent="0.25">
      <c r="AC89" s="18"/>
      <c r="AD89" s="18"/>
    </row>
    <row r="90" spans="2:30" ht="11.45" customHeight="1" x14ac:dyDescent="0.25">
      <c r="B90" s="51" t="s">
        <v>10</v>
      </c>
      <c r="C90" s="51"/>
      <c r="D90" s="51"/>
      <c r="E90" s="51"/>
      <c r="F90" s="51"/>
      <c r="G90" s="51"/>
      <c r="I90" s="52" t="s">
        <v>6</v>
      </c>
      <c r="J90" s="52"/>
      <c r="K90" s="52"/>
      <c r="L90" s="52"/>
      <c r="M90" s="52"/>
      <c r="N90" s="52"/>
      <c r="O90" s="52"/>
      <c r="AC90" s="18"/>
      <c r="AD90" s="18"/>
    </row>
    <row r="91" spans="2:30" ht="11.25" customHeight="1" x14ac:dyDescent="0.25">
      <c r="B91" s="53" t="s">
        <v>7</v>
      </c>
      <c r="C91" s="53"/>
      <c r="D91" s="53"/>
      <c r="E91" s="53"/>
      <c r="F91" s="53"/>
      <c r="G91" s="53"/>
      <c r="H91" s="20"/>
      <c r="I91" s="72">
        <f>F88</f>
        <v>0</v>
      </c>
      <c r="J91" s="72"/>
      <c r="K91" s="72"/>
      <c r="L91" s="72"/>
      <c r="M91" s="72"/>
      <c r="N91" s="72"/>
      <c r="O91" s="72"/>
      <c r="AC91" s="18"/>
      <c r="AD91" s="18"/>
    </row>
    <row r="92" spans="2:30" ht="0" hidden="1" customHeight="1" x14ac:dyDescent="0.25">
      <c r="AC92" s="18"/>
      <c r="AD92" s="18"/>
    </row>
    <row r="93" spans="2:30" ht="3" customHeight="1" x14ac:dyDescent="0.25">
      <c r="AC93" s="18"/>
      <c r="AD93" s="18"/>
    </row>
    <row r="94" spans="2:30" ht="11.25" customHeight="1" x14ac:dyDescent="0.25">
      <c r="B94" s="55" t="s">
        <v>272</v>
      </c>
      <c r="C94" s="55"/>
      <c r="D94" s="55"/>
      <c r="E94" s="55"/>
      <c r="F94" s="55"/>
      <c r="G94" s="55"/>
      <c r="I94" s="73">
        <f>I91*1.21</f>
        <v>0</v>
      </c>
      <c r="J94" s="73"/>
      <c r="K94" s="73"/>
      <c r="L94" s="73"/>
      <c r="M94" s="73"/>
      <c r="N94" s="73"/>
      <c r="O94" s="73"/>
      <c r="AC94" s="18"/>
      <c r="AD94" s="18"/>
    </row>
    <row r="95" spans="2:30" ht="11.45" customHeight="1" x14ac:dyDescent="0.25">
      <c r="AC95" s="18"/>
      <c r="AD95" s="18"/>
    </row>
    <row r="96" spans="2:30" ht="2.85" customHeight="1" x14ac:dyDescent="0.25">
      <c r="AC96" s="18"/>
      <c r="AD96" s="18"/>
    </row>
    <row r="97" spans="2:30" ht="0" hidden="1" customHeight="1" x14ac:dyDescent="0.25">
      <c r="AC97" s="18"/>
      <c r="AD97" s="18"/>
    </row>
    <row r="98" spans="2:30" ht="17.100000000000001" customHeight="1" x14ac:dyDescent="0.25">
      <c r="B98" s="74" t="s">
        <v>148</v>
      </c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  <c r="Y98" s="74"/>
      <c r="Z98" s="74"/>
      <c r="AC98" s="18"/>
      <c r="AD98" s="18"/>
    </row>
    <row r="99" spans="2:30" ht="2.85" customHeight="1" x14ac:dyDescent="0.25">
      <c r="AC99" s="18"/>
      <c r="AD99" s="18"/>
    </row>
    <row r="100" spans="2:30" ht="15" customHeight="1" x14ac:dyDescent="0.25">
      <c r="B100" s="58" t="s">
        <v>42</v>
      </c>
      <c r="C100" s="58"/>
      <c r="D100" s="77" t="s">
        <v>43</v>
      </c>
      <c r="E100" s="77"/>
      <c r="F100" s="77"/>
      <c r="G100" s="77"/>
      <c r="H100" s="77"/>
      <c r="I100" s="77"/>
      <c r="J100" s="77"/>
      <c r="K100" s="77"/>
      <c r="L100" s="77"/>
      <c r="M100" s="77" t="s">
        <v>5</v>
      </c>
      <c r="N100" s="77"/>
      <c r="O100" s="77"/>
      <c r="P100" s="77"/>
      <c r="Q100" s="77"/>
      <c r="R100" s="77"/>
      <c r="S100" s="58" t="s">
        <v>44</v>
      </c>
      <c r="T100" s="58"/>
      <c r="U100" s="58"/>
      <c r="V100" s="58" t="s">
        <v>45</v>
      </c>
      <c r="W100" s="58"/>
      <c r="X100" s="23" t="s">
        <v>46</v>
      </c>
      <c r="Y100" s="58" t="s">
        <v>47</v>
      </c>
      <c r="Z100" s="58"/>
      <c r="AC100" s="18"/>
      <c r="AD100" s="18"/>
    </row>
    <row r="101" spans="2:30" ht="15" customHeight="1" x14ac:dyDescent="0.25">
      <c r="B101" s="76">
        <v>1</v>
      </c>
      <c r="C101" s="76"/>
      <c r="D101" s="69" t="s">
        <v>149</v>
      </c>
      <c r="E101" s="69"/>
      <c r="F101" s="69"/>
      <c r="G101" s="69"/>
      <c r="H101" s="69"/>
      <c r="I101" s="69"/>
      <c r="J101" s="69"/>
      <c r="K101" s="69"/>
      <c r="L101" s="69"/>
      <c r="M101" s="69" t="s">
        <v>150</v>
      </c>
      <c r="N101" s="69"/>
      <c r="O101" s="69"/>
      <c r="P101" s="69"/>
      <c r="Q101" s="69"/>
      <c r="R101" s="69"/>
      <c r="S101" s="67">
        <v>0</v>
      </c>
      <c r="T101" s="67"/>
      <c r="U101" s="67"/>
      <c r="V101" s="67">
        <v>5</v>
      </c>
      <c r="W101" s="67"/>
      <c r="X101" s="21" t="s">
        <v>55</v>
      </c>
      <c r="Y101" s="67">
        <f>PRODUCT(S101,V101)</f>
        <v>0</v>
      </c>
      <c r="Z101" s="67"/>
      <c r="AA101" s="14"/>
    </row>
    <row r="102" spans="2:30" ht="15" customHeight="1" x14ac:dyDescent="0.25">
      <c r="B102" s="60">
        <v>2</v>
      </c>
      <c r="C102" s="60"/>
      <c r="D102" s="62" t="s">
        <v>151</v>
      </c>
      <c r="E102" s="62"/>
      <c r="F102" s="62"/>
      <c r="G102" s="62"/>
      <c r="H102" s="62"/>
      <c r="I102" s="62"/>
      <c r="J102" s="62"/>
      <c r="K102" s="62"/>
      <c r="L102" s="62"/>
      <c r="M102" s="62" t="s">
        <v>152</v>
      </c>
      <c r="N102" s="62"/>
      <c r="O102" s="62"/>
      <c r="P102" s="62"/>
      <c r="Q102" s="62"/>
      <c r="R102" s="62"/>
      <c r="S102" s="65">
        <v>0</v>
      </c>
      <c r="T102" s="65"/>
      <c r="U102" s="65"/>
      <c r="V102" s="65">
        <v>4</v>
      </c>
      <c r="W102" s="65"/>
      <c r="X102" s="21" t="s">
        <v>55</v>
      </c>
      <c r="Y102" s="65">
        <f t="shared" ref="Y102:Y157" si="2">PRODUCT(S102,V102)</f>
        <v>0</v>
      </c>
      <c r="Z102" s="65"/>
      <c r="AA102" s="14"/>
    </row>
    <row r="103" spans="2:30" ht="15" customHeight="1" x14ac:dyDescent="0.25">
      <c r="B103" s="60">
        <v>3</v>
      </c>
      <c r="C103" s="60"/>
      <c r="D103" s="62" t="s">
        <v>153</v>
      </c>
      <c r="E103" s="62"/>
      <c r="F103" s="62"/>
      <c r="G103" s="62"/>
      <c r="H103" s="62"/>
      <c r="I103" s="62"/>
      <c r="J103" s="62"/>
      <c r="K103" s="62"/>
      <c r="L103" s="62"/>
      <c r="M103" s="62" t="s">
        <v>154</v>
      </c>
      <c r="N103" s="62"/>
      <c r="O103" s="62"/>
      <c r="P103" s="62"/>
      <c r="Q103" s="62"/>
      <c r="R103" s="62"/>
      <c r="S103" s="65">
        <v>0</v>
      </c>
      <c r="T103" s="65"/>
      <c r="U103" s="65"/>
      <c r="V103" s="65">
        <v>210</v>
      </c>
      <c r="W103" s="65"/>
      <c r="X103" s="21" t="s">
        <v>50</v>
      </c>
      <c r="Y103" s="65">
        <f t="shared" si="2"/>
        <v>0</v>
      </c>
      <c r="Z103" s="65"/>
      <c r="AA103" s="14"/>
    </row>
    <row r="104" spans="2:30" ht="15" customHeight="1" x14ac:dyDescent="0.25">
      <c r="B104" s="60">
        <v>4</v>
      </c>
      <c r="C104" s="60"/>
      <c r="D104" s="62" t="s">
        <v>155</v>
      </c>
      <c r="E104" s="62"/>
      <c r="F104" s="62"/>
      <c r="G104" s="62"/>
      <c r="H104" s="62"/>
      <c r="I104" s="62"/>
      <c r="J104" s="62"/>
      <c r="K104" s="62"/>
      <c r="L104" s="62"/>
      <c r="M104" s="62" t="s">
        <v>156</v>
      </c>
      <c r="N104" s="62"/>
      <c r="O104" s="62"/>
      <c r="P104" s="62"/>
      <c r="Q104" s="62"/>
      <c r="R104" s="62"/>
      <c r="S104" s="65">
        <v>0</v>
      </c>
      <c r="T104" s="65"/>
      <c r="U104" s="65"/>
      <c r="V104" s="65">
        <v>140</v>
      </c>
      <c r="W104" s="65"/>
      <c r="X104" s="21" t="s">
        <v>55</v>
      </c>
      <c r="Y104" s="65">
        <f t="shared" si="2"/>
        <v>0</v>
      </c>
      <c r="Z104" s="65"/>
      <c r="AA104" s="14"/>
    </row>
    <row r="105" spans="2:30" ht="15" customHeight="1" x14ac:dyDescent="0.25">
      <c r="B105" s="60">
        <v>5</v>
      </c>
      <c r="C105" s="60"/>
      <c r="D105" s="62" t="s">
        <v>157</v>
      </c>
      <c r="E105" s="62"/>
      <c r="F105" s="62"/>
      <c r="G105" s="62"/>
      <c r="H105" s="62"/>
      <c r="I105" s="62"/>
      <c r="J105" s="62"/>
      <c r="K105" s="62"/>
      <c r="L105" s="62"/>
      <c r="M105" s="62" t="s">
        <v>158</v>
      </c>
      <c r="N105" s="62"/>
      <c r="O105" s="62"/>
      <c r="P105" s="62"/>
      <c r="Q105" s="62"/>
      <c r="R105" s="62"/>
      <c r="S105" s="65">
        <v>0</v>
      </c>
      <c r="T105" s="65"/>
      <c r="U105" s="65"/>
      <c r="V105" s="65">
        <v>100</v>
      </c>
      <c r="W105" s="65"/>
      <c r="X105" s="21" t="s">
        <v>55</v>
      </c>
      <c r="Y105" s="65">
        <f t="shared" si="2"/>
        <v>0</v>
      </c>
      <c r="Z105" s="65"/>
      <c r="AA105" s="14"/>
    </row>
    <row r="106" spans="2:30" ht="15" customHeight="1" x14ac:dyDescent="0.25">
      <c r="B106" s="60">
        <v>6</v>
      </c>
      <c r="C106" s="60"/>
      <c r="D106" s="62" t="s">
        <v>157</v>
      </c>
      <c r="E106" s="62"/>
      <c r="F106" s="62"/>
      <c r="G106" s="62"/>
      <c r="H106" s="62"/>
      <c r="I106" s="62"/>
      <c r="J106" s="62"/>
      <c r="K106" s="62"/>
      <c r="L106" s="62"/>
      <c r="M106" s="62" t="s">
        <v>158</v>
      </c>
      <c r="N106" s="62"/>
      <c r="O106" s="62"/>
      <c r="P106" s="62"/>
      <c r="Q106" s="62"/>
      <c r="R106" s="62"/>
      <c r="S106" s="65">
        <v>0</v>
      </c>
      <c r="T106" s="65"/>
      <c r="U106" s="65"/>
      <c r="V106" s="65">
        <v>100</v>
      </c>
      <c r="W106" s="65"/>
      <c r="X106" s="21" t="s">
        <v>55</v>
      </c>
      <c r="Y106" s="65">
        <f t="shared" si="2"/>
        <v>0</v>
      </c>
      <c r="Z106" s="65"/>
      <c r="AA106" s="14"/>
    </row>
    <row r="107" spans="2:30" ht="15" customHeight="1" x14ac:dyDescent="0.25">
      <c r="B107" s="60">
        <v>7</v>
      </c>
      <c r="C107" s="60"/>
      <c r="D107" s="62" t="s">
        <v>160</v>
      </c>
      <c r="E107" s="62"/>
      <c r="F107" s="62"/>
      <c r="G107" s="62"/>
      <c r="H107" s="62"/>
      <c r="I107" s="62"/>
      <c r="J107" s="62"/>
      <c r="K107" s="62"/>
      <c r="L107" s="62"/>
      <c r="M107" s="62" t="s">
        <v>161</v>
      </c>
      <c r="N107" s="62"/>
      <c r="O107" s="62"/>
      <c r="P107" s="62"/>
      <c r="Q107" s="62"/>
      <c r="R107" s="62"/>
      <c r="S107" s="65">
        <v>0</v>
      </c>
      <c r="T107" s="65"/>
      <c r="U107" s="65"/>
      <c r="V107" s="65">
        <v>80</v>
      </c>
      <c r="W107" s="65"/>
      <c r="X107" s="21" t="s">
        <v>162</v>
      </c>
      <c r="Y107" s="65">
        <f t="shared" si="2"/>
        <v>0</v>
      </c>
      <c r="Z107" s="65"/>
      <c r="AA107" s="14"/>
    </row>
    <row r="108" spans="2:30" ht="30" customHeight="1" x14ac:dyDescent="0.25">
      <c r="B108" s="60">
        <v>8</v>
      </c>
      <c r="C108" s="60"/>
      <c r="D108" s="62" t="s">
        <v>163</v>
      </c>
      <c r="E108" s="62"/>
      <c r="F108" s="62"/>
      <c r="G108" s="62"/>
      <c r="H108" s="62"/>
      <c r="I108" s="62"/>
      <c r="J108" s="62"/>
      <c r="K108" s="62"/>
      <c r="L108" s="62"/>
      <c r="M108" s="62" t="s">
        <v>164</v>
      </c>
      <c r="N108" s="62"/>
      <c r="O108" s="62"/>
      <c r="P108" s="62"/>
      <c r="Q108" s="62"/>
      <c r="R108" s="62"/>
      <c r="S108" s="65">
        <v>0</v>
      </c>
      <c r="T108" s="65"/>
      <c r="U108" s="65"/>
      <c r="V108" s="65">
        <v>10</v>
      </c>
      <c r="W108" s="65"/>
      <c r="X108" s="21" t="s">
        <v>162</v>
      </c>
      <c r="Y108" s="65">
        <f t="shared" si="2"/>
        <v>0</v>
      </c>
      <c r="Z108" s="65"/>
      <c r="AA108" s="14"/>
    </row>
    <row r="109" spans="2:30" ht="15" customHeight="1" x14ac:dyDescent="0.25">
      <c r="B109" s="60">
        <v>9</v>
      </c>
      <c r="C109" s="60"/>
      <c r="D109" s="62" t="s">
        <v>165</v>
      </c>
      <c r="E109" s="62"/>
      <c r="F109" s="62"/>
      <c r="G109" s="62"/>
      <c r="H109" s="62"/>
      <c r="I109" s="62"/>
      <c r="J109" s="62"/>
      <c r="K109" s="62"/>
      <c r="L109" s="62"/>
      <c r="M109" s="62" t="s">
        <v>166</v>
      </c>
      <c r="N109" s="62"/>
      <c r="O109" s="62"/>
      <c r="P109" s="62"/>
      <c r="Q109" s="62"/>
      <c r="R109" s="62"/>
      <c r="S109" s="65">
        <v>0</v>
      </c>
      <c r="T109" s="65"/>
      <c r="U109" s="65"/>
      <c r="V109" s="65">
        <v>6</v>
      </c>
      <c r="W109" s="65"/>
      <c r="X109" s="21" t="s">
        <v>162</v>
      </c>
      <c r="Y109" s="65">
        <f t="shared" si="2"/>
        <v>0</v>
      </c>
      <c r="Z109" s="65"/>
      <c r="AA109" s="14"/>
    </row>
    <row r="110" spans="2:30" ht="15" customHeight="1" x14ac:dyDescent="0.25">
      <c r="B110" s="60">
        <v>10</v>
      </c>
      <c r="C110" s="60"/>
      <c r="D110" s="62" t="s">
        <v>167</v>
      </c>
      <c r="E110" s="62"/>
      <c r="F110" s="62"/>
      <c r="G110" s="62"/>
      <c r="H110" s="62"/>
      <c r="I110" s="62"/>
      <c r="J110" s="62"/>
      <c r="K110" s="62"/>
      <c r="L110" s="62"/>
      <c r="M110" s="62" t="s">
        <v>168</v>
      </c>
      <c r="N110" s="62"/>
      <c r="O110" s="62"/>
      <c r="P110" s="62"/>
      <c r="Q110" s="62"/>
      <c r="R110" s="62"/>
      <c r="S110" s="65">
        <v>0</v>
      </c>
      <c r="T110" s="65"/>
      <c r="U110" s="65"/>
      <c r="V110" s="65">
        <v>20</v>
      </c>
      <c r="W110" s="65"/>
      <c r="X110" s="21" t="s">
        <v>162</v>
      </c>
      <c r="Y110" s="65">
        <f t="shared" si="2"/>
        <v>0</v>
      </c>
      <c r="Z110" s="65"/>
      <c r="AA110" s="14"/>
    </row>
    <row r="111" spans="2:30" ht="15" customHeight="1" x14ac:dyDescent="0.25">
      <c r="B111" s="60">
        <v>11</v>
      </c>
      <c r="C111" s="60"/>
      <c r="D111" s="62" t="s">
        <v>169</v>
      </c>
      <c r="E111" s="62"/>
      <c r="F111" s="62"/>
      <c r="G111" s="62"/>
      <c r="H111" s="62"/>
      <c r="I111" s="62"/>
      <c r="J111" s="62"/>
      <c r="K111" s="62"/>
      <c r="L111" s="62"/>
      <c r="M111" s="62" t="s">
        <v>170</v>
      </c>
      <c r="N111" s="62"/>
      <c r="O111" s="62"/>
      <c r="P111" s="62"/>
      <c r="Q111" s="62"/>
      <c r="R111" s="62"/>
      <c r="S111" s="65">
        <v>0</v>
      </c>
      <c r="T111" s="65"/>
      <c r="U111" s="65"/>
      <c r="V111" s="65">
        <v>6</v>
      </c>
      <c r="W111" s="65"/>
      <c r="X111" s="21" t="s">
        <v>162</v>
      </c>
      <c r="Y111" s="65">
        <f t="shared" si="2"/>
        <v>0</v>
      </c>
      <c r="Z111" s="65"/>
      <c r="AA111" s="14"/>
    </row>
    <row r="112" spans="2:30" ht="15" customHeight="1" x14ac:dyDescent="0.25">
      <c r="B112" s="60">
        <v>12</v>
      </c>
      <c r="C112" s="60"/>
      <c r="D112" s="62" t="s">
        <v>171</v>
      </c>
      <c r="E112" s="62"/>
      <c r="F112" s="62"/>
      <c r="G112" s="62"/>
      <c r="H112" s="62"/>
      <c r="I112" s="62"/>
      <c r="J112" s="62"/>
      <c r="K112" s="62"/>
      <c r="L112" s="62"/>
      <c r="M112" s="62" t="s">
        <v>172</v>
      </c>
      <c r="N112" s="62"/>
      <c r="O112" s="62"/>
      <c r="P112" s="62"/>
      <c r="Q112" s="62"/>
      <c r="R112" s="62"/>
      <c r="S112" s="65">
        <v>0</v>
      </c>
      <c r="T112" s="65"/>
      <c r="U112" s="65"/>
      <c r="V112" s="65">
        <v>6</v>
      </c>
      <c r="W112" s="65"/>
      <c r="X112" s="21" t="s">
        <v>162</v>
      </c>
      <c r="Y112" s="65">
        <f t="shared" si="2"/>
        <v>0</v>
      </c>
      <c r="Z112" s="65"/>
      <c r="AA112" s="14"/>
    </row>
    <row r="113" spans="2:27" ht="15" customHeight="1" x14ac:dyDescent="0.25">
      <c r="B113" s="60">
        <v>13</v>
      </c>
      <c r="C113" s="60"/>
      <c r="D113" s="62" t="s">
        <v>173</v>
      </c>
      <c r="E113" s="62"/>
      <c r="F113" s="62"/>
      <c r="G113" s="62"/>
      <c r="H113" s="62"/>
      <c r="I113" s="62"/>
      <c r="J113" s="62"/>
      <c r="K113" s="62"/>
      <c r="L113" s="62"/>
      <c r="M113" s="62" t="s">
        <v>174</v>
      </c>
      <c r="N113" s="62"/>
      <c r="O113" s="62"/>
      <c r="P113" s="62"/>
      <c r="Q113" s="62"/>
      <c r="R113" s="62"/>
      <c r="S113" s="65">
        <v>0</v>
      </c>
      <c r="T113" s="65"/>
      <c r="U113" s="65"/>
      <c r="V113" s="65">
        <v>75</v>
      </c>
      <c r="W113" s="65"/>
      <c r="X113" s="21" t="s">
        <v>175</v>
      </c>
      <c r="Y113" s="65">
        <f t="shared" si="2"/>
        <v>0</v>
      </c>
      <c r="Z113" s="65"/>
      <c r="AA113" s="14"/>
    </row>
    <row r="114" spans="2:27" ht="15" customHeight="1" x14ac:dyDescent="0.25">
      <c r="B114" s="60">
        <v>14</v>
      </c>
      <c r="C114" s="60"/>
      <c r="D114" s="62" t="s">
        <v>176</v>
      </c>
      <c r="E114" s="62"/>
      <c r="F114" s="62"/>
      <c r="G114" s="62"/>
      <c r="H114" s="62"/>
      <c r="I114" s="62"/>
      <c r="J114" s="62"/>
      <c r="K114" s="62"/>
      <c r="L114" s="62"/>
      <c r="M114" s="62" t="s">
        <v>177</v>
      </c>
      <c r="N114" s="62"/>
      <c r="O114" s="62"/>
      <c r="P114" s="62"/>
      <c r="Q114" s="62"/>
      <c r="R114" s="62"/>
      <c r="S114" s="65">
        <v>0</v>
      </c>
      <c r="T114" s="65"/>
      <c r="U114" s="65"/>
      <c r="V114" s="65">
        <v>8</v>
      </c>
      <c r="W114" s="65"/>
      <c r="X114" s="21" t="s">
        <v>162</v>
      </c>
      <c r="Y114" s="65">
        <f t="shared" si="2"/>
        <v>0</v>
      </c>
      <c r="Z114" s="65"/>
      <c r="AA114" s="14"/>
    </row>
    <row r="115" spans="2:27" ht="15" customHeight="1" x14ac:dyDescent="0.25">
      <c r="B115" s="60">
        <v>15</v>
      </c>
      <c r="C115" s="60"/>
      <c r="D115" s="62" t="s">
        <v>178</v>
      </c>
      <c r="E115" s="62"/>
      <c r="F115" s="62"/>
      <c r="G115" s="62"/>
      <c r="H115" s="62"/>
      <c r="I115" s="62"/>
      <c r="J115" s="62"/>
      <c r="K115" s="62"/>
      <c r="L115" s="62"/>
      <c r="M115" s="62" t="s">
        <v>179</v>
      </c>
      <c r="N115" s="62"/>
      <c r="O115" s="62"/>
      <c r="P115" s="62"/>
      <c r="Q115" s="62"/>
      <c r="R115" s="62"/>
      <c r="S115" s="65">
        <v>0</v>
      </c>
      <c r="T115" s="65"/>
      <c r="U115" s="65"/>
      <c r="V115" s="65">
        <v>12</v>
      </c>
      <c r="W115" s="65"/>
      <c r="X115" s="21" t="s">
        <v>162</v>
      </c>
      <c r="Y115" s="65">
        <f t="shared" si="2"/>
        <v>0</v>
      </c>
      <c r="Z115" s="65"/>
      <c r="AA115" s="14"/>
    </row>
    <row r="116" spans="2:27" ht="15" customHeight="1" x14ac:dyDescent="0.25">
      <c r="B116" s="60">
        <v>16</v>
      </c>
      <c r="C116" s="60"/>
      <c r="D116" s="62" t="s">
        <v>180</v>
      </c>
      <c r="E116" s="62"/>
      <c r="F116" s="62"/>
      <c r="G116" s="62"/>
      <c r="H116" s="62"/>
      <c r="I116" s="62"/>
      <c r="J116" s="62"/>
      <c r="K116" s="62"/>
      <c r="L116" s="62"/>
      <c r="M116" s="62" t="s">
        <v>181</v>
      </c>
      <c r="N116" s="62"/>
      <c r="O116" s="62"/>
      <c r="P116" s="62"/>
      <c r="Q116" s="62"/>
      <c r="R116" s="62"/>
      <c r="S116" s="65">
        <v>0</v>
      </c>
      <c r="T116" s="65"/>
      <c r="U116" s="65"/>
      <c r="V116" s="65">
        <v>80.7</v>
      </c>
      <c r="W116" s="65"/>
      <c r="X116" s="21" t="s">
        <v>175</v>
      </c>
      <c r="Y116" s="65">
        <f t="shared" si="2"/>
        <v>0</v>
      </c>
      <c r="Z116" s="65"/>
      <c r="AA116" s="14"/>
    </row>
    <row r="117" spans="2:27" ht="15" customHeight="1" x14ac:dyDescent="0.25">
      <c r="B117" s="60">
        <v>17</v>
      </c>
      <c r="C117" s="60"/>
      <c r="D117" s="62" t="s">
        <v>182</v>
      </c>
      <c r="E117" s="62"/>
      <c r="F117" s="62"/>
      <c r="G117" s="62"/>
      <c r="H117" s="62"/>
      <c r="I117" s="62"/>
      <c r="J117" s="62"/>
      <c r="K117" s="62"/>
      <c r="L117" s="62"/>
      <c r="M117" s="62" t="s">
        <v>183</v>
      </c>
      <c r="N117" s="62"/>
      <c r="O117" s="62"/>
      <c r="P117" s="62"/>
      <c r="Q117" s="62"/>
      <c r="R117" s="62"/>
      <c r="S117" s="65">
        <v>0</v>
      </c>
      <c r="T117" s="65"/>
      <c r="U117" s="65"/>
      <c r="V117" s="65">
        <v>12</v>
      </c>
      <c r="W117" s="65"/>
      <c r="X117" s="21" t="s">
        <v>162</v>
      </c>
      <c r="Y117" s="65">
        <f t="shared" si="2"/>
        <v>0</v>
      </c>
      <c r="Z117" s="65"/>
      <c r="AA117" s="14"/>
    </row>
    <row r="118" spans="2:27" ht="15" customHeight="1" x14ac:dyDescent="0.25">
      <c r="B118" s="60">
        <v>18</v>
      </c>
      <c r="C118" s="60"/>
      <c r="D118" s="62" t="s">
        <v>184</v>
      </c>
      <c r="E118" s="62"/>
      <c r="F118" s="62"/>
      <c r="G118" s="62"/>
      <c r="H118" s="62"/>
      <c r="I118" s="62"/>
      <c r="J118" s="62"/>
      <c r="K118" s="62"/>
      <c r="L118" s="62"/>
      <c r="M118" s="62" t="s">
        <v>185</v>
      </c>
      <c r="N118" s="62"/>
      <c r="O118" s="62"/>
      <c r="P118" s="62"/>
      <c r="Q118" s="62"/>
      <c r="R118" s="62"/>
      <c r="S118" s="65">
        <v>0</v>
      </c>
      <c r="T118" s="65"/>
      <c r="U118" s="65"/>
      <c r="V118" s="65">
        <v>1</v>
      </c>
      <c r="W118" s="65"/>
      <c r="X118" s="21" t="s">
        <v>162</v>
      </c>
      <c r="Y118" s="65">
        <f t="shared" si="2"/>
        <v>0</v>
      </c>
      <c r="Z118" s="65"/>
      <c r="AA118" s="14"/>
    </row>
    <row r="119" spans="2:27" ht="15" customHeight="1" x14ac:dyDescent="0.25">
      <c r="B119" s="60">
        <v>19</v>
      </c>
      <c r="C119" s="60"/>
      <c r="D119" s="62" t="s">
        <v>186</v>
      </c>
      <c r="E119" s="62"/>
      <c r="F119" s="62"/>
      <c r="G119" s="62"/>
      <c r="H119" s="62"/>
      <c r="I119" s="62"/>
      <c r="J119" s="62"/>
      <c r="K119" s="62"/>
      <c r="L119" s="62"/>
      <c r="M119" s="62" t="s">
        <v>187</v>
      </c>
      <c r="N119" s="62"/>
      <c r="O119" s="62"/>
      <c r="P119" s="62"/>
      <c r="Q119" s="62"/>
      <c r="R119" s="62"/>
      <c r="S119" s="65">
        <v>0</v>
      </c>
      <c r="T119" s="65"/>
      <c r="U119" s="65"/>
      <c r="V119" s="65">
        <v>1</v>
      </c>
      <c r="W119" s="65"/>
      <c r="X119" s="21" t="s">
        <v>162</v>
      </c>
      <c r="Y119" s="65">
        <f t="shared" si="2"/>
        <v>0</v>
      </c>
      <c r="Z119" s="65"/>
      <c r="AA119" s="14"/>
    </row>
    <row r="120" spans="2:27" ht="15" customHeight="1" x14ac:dyDescent="0.25">
      <c r="B120" s="60">
        <v>20</v>
      </c>
      <c r="C120" s="60"/>
      <c r="D120" s="62" t="s">
        <v>186</v>
      </c>
      <c r="E120" s="62"/>
      <c r="F120" s="62"/>
      <c r="G120" s="62"/>
      <c r="H120" s="62"/>
      <c r="I120" s="62"/>
      <c r="J120" s="62"/>
      <c r="K120" s="62"/>
      <c r="L120" s="62"/>
      <c r="M120" s="62" t="s">
        <v>188</v>
      </c>
      <c r="N120" s="62"/>
      <c r="O120" s="62"/>
      <c r="P120" s="62"/>
      <c r="Q120" s="62"/>
      <c r="R120" s="62"/>
      <c r="S120" s="65">
        <v>0</v>
      </c>
      <c r="T120" s="65"/>
      <c r="U120" s="65"/>
      <c r="V120" s="65">
        <v>2</v>
      </c>
      <c r="W120" s="65"/>
      <c r="X120" s="21" t="s">
        <v>162</v>
      </c>
      <c r="Y120" s="65">
        <f t="shared" si="2"/>
        <v>0</v>
      </c>
      <c r="Z120" s="65"/>
      <c r="AA120" s="14"/>
    </row>
    <row r="121" spans="2:27" ht="15" customHeight="1" x14ac:dyDescent="0.25">
      <c r="B121" s="60">
        <v>21</v>
      </c>
      <c r="C121" s="60"/>
      <c r="D121" s="62" t="s">
        <v>189</v>
      </c>
      <c r="E121" s="62"/>
      <c r="F121" s="62"/>
      <c r="G121" s="62"/>
      <c r="H121" s="62"/>
      <c r="I121" s="62"/>
      <c r="J121" s="62"/>
      <c r="K121" s="62"/>
      <c r="L121" s="62"/>
      <c r="M121" s="62" t="s">
        <v>190</v>
      </c>
      <c r="N121" s="62"/>
      <c r="O121" s="62"/>
      <c r="P121" s="62"/>
      <c r="Q121" s="62"/>
      <c r="R121" s="62"/>
      <c r="S121" s="65">
        <v>0</v>
      </c>
      <c r="T121" s="65"/>
      <c r="U121" s="65"/>
      <c r="V121" s="65">
        <v>6</v>
      </c>
      <c r="W121" s="65"/>
      <c r="X121" s="21" t="s">
        <v>162</v>
      </c>
      <c r="Y121" s="65">
        <f t="shared" si="2"/>
        <v>0</v>
      </c>
      <c r="Z121" s="65"/>
      <c r="AA121" s="14"/>
    </row>
    <row r="122" spans="2:27" ht="15" customHeight="1" x14ac:dyDescent="0.25">
      <c r="B122" s="60">
        <v>22</v>
      </c>
      <c r="C122" s="60"/>
      <c r="D122" s="62" t="s">
        <v>191</v>
      </c>
      <c r="E122" s="62"/>
      <c r="F122" s="62"/>
      <c r="G122" s="62"/>
      <c r="H122" s="62"/>
      <c r="I122" s="62"/>
      <c r="J122" s="62"/>
      <c r="K122" s="62"/>
      <c r="L122" s="62"/>
      <c r="M122" s="62" t="s">
        <v>192</v>
      </c>
      <c r="N122" s="62"/>
      <c r="O122" s="62"/>
      <c r="P122" s="62"/>
      <c r="Q122" s="62"/>
      <c r="R122" s="62"/>
      <c r="S122" s="65">
        <v>0</v>
      </c>
      <c r="T122" s="65"/>
      <c r="U122" s="65"/>
      <c r="V122" s="65">
        <v>40</v>
      </c>
      <c r="W122" s="65"/>
      <c r="X122" s="21" t="s">
        <v>162</v>
      </c>
      <c r="Y122" s="65">
        <f t="shared" si="2"/>
        <v>0</v>
      </c>
      <c r="Z122" s="65"/>
      <c r="AA122" s="14"/>
    </row>
    <row r="123" spans="2:27" ht="15" customHeight="1" x14ac:dyDescent="0.25">
      <c r="B123" s="60">
        <v>23</v>
      </c>
      <c r="C123" s="60"/>
      <c r="D123" s="62" t="s">
        <v>191</v>
      </c>
      <c r="E123" s="62"/>
      <c r="F123" s="62"/>
      <c r="G123" s="62"/>
      <c r="H123" s="62"/>
      <c r="I123" s="62"/>
      <c r="J123" s="62"/>
      <c r="K123" s="62"/>
      <c r="L123" s="62"/>
      <c r="M123" s="62" t="s">
        <v>274</v>
      </c>
      <c r="N123" s="62"/>
      <c r="O123" s="62"/>
      <c r="P123" s="62"/>
      <c r="Q123" s="62"/>
      <c r="R123" s="62"/>
      <c r="S123" s="65">
        <v>0</v>
      </c>
      <c r="T123" s="65"/>
      <c r="U123" s="65"/>
      <c r="V123" s="65">
        <v>40</v>
      </c>
      <c r="W123" s="65"/>
      <c r="X123" s="21" t="s">
        <v>162</v>
      </c>
      <c r="Y123" s="65">
        <f t="shared" si="2"/>
        <v>0</v>
      </c>
      <c r="Z123" s="65"/>
      <c r="AA123" s="14"/>
    </row>
    <row r="124" spans="2:27" ht="15" customHeight="1" x14ac:dyDescent="0.25">
      <c r="B124" s="60">
        <v>24</v>
      </c>
      <c r="C124" s="60"/>
      <c r="D124" s="62" t="s">
        <v>193</v>
      </c>
      <c r="E124" s="62"/>
      <c r="F124" s="62"/>
      <c r="G124" s="62"/>
      <c r="H124" s="62"/>
      <c r="I124" s="62"/>
      <c r="J124" s="62"/>
      <c r="K124" s="62"/>
      <c r="L124" s="62"/>
      <c r="M124" s="62" t="s">
        <v>275</v>
      </c>
      <c r="N124" s="62"/>
      <c r="O124" s="62"/>
      <c r="P124" s="62"/>
      <c r="Q124" s="62"/>
      <c r="R124" s="62"/>
      <c r="S124" s="65">
        <v>0</v>
      </c>
      <c r="T124" s="65"/>
      <c r="U124" s="65"/>
      <c r="V124" s="65">
        <v>8</v>
      </c>
      <c r="W124" s="65"/>
      <c r="X124" s="21" t="s">
        <v>162</v>
      </c>
      <c r="Y124" s="65">
        <f t="shared" si="2"/>
        <v>0</v>
      </c>
      <c r="Z124" s="65"/>
      <c r="AA124" s="14"/>
    </row>
    <row r="125" spans="2:27" ht="15" customHeight="1" x14ac:dyDescent="0.25">
      <c r="B125" s="60">
        <v>25</v>
      </c>
      <c r="C125" s="60"/>
      <c r="D125" s="62" t="s">
        <v>194</v>
      </c>
      <c r="E125" s="62"/>
      <c r="F125" s="62"/>
      <c r="G125" s="62"/>
      <c r="H125" s="62"/>
      <c r="I125" s="62"/>
      <c r="J125" s="62"/>
      <c r="K125" s="62"/>
      <c r="L125" s="62"/>
      <c r="M125" s="62" t="s">
        <v>195</v>
      </c>
      <c r="N125" s="62"/>
      <c r="O125" s="62"/>
      <c r="P125" s="62"/>
      <c r="Q125" s="62"/>
      <c r="R125" s="62"/>
      <c r="S125" s="65">
        <v>0</v>
      </c>
      <c r="T125" s="65"/>
      <c r="U125" s="65"/>
      <c r="V125" s="65">
        <v>40</v>
      </c>
      <c r="W125" s="65"/>
      <c r="X125" s="21" t="s">
        <v>162</v>
      </c>
      <c r="Y125" s="65">
        <f t="shared" si="2"/>
        <v>0</v>
      </c>
      <c r="Z125" s="65"/>
      <c r="AA125" s="14"/>
    </row>
    <row r="126" spans="2:27" ht="15" customHeight="1" x14ac:dyDescent="0.25">
      <c r="B126" s="60">
        <v>26</v>
      </c>
      <c r="C126" s="60"/>
      <c r="D126" s="62" t="s">
        <v>194</v>
      </c>
      <c r="E126" s="62"/>
      <c r="F126" s="62"/>
      <c r="G126" s="62"/>
      <c r="H126" s="62"/>
      <c r="I126" s="62"/>
      <c r="J126" s="62"/>
      <c r="K126" s="62"/>
      <c r="L126" s="62"/>
      <c r="M126" s="62" t="s">
        <v>195</v>
      </c>
      <c r="N126" s="62"/>
      <c r="O126" s="62"/>
      <c r="P126" s="62"/>
      <c r="Q126" s="62"/>
      <c r="R126" s="62"/>
      <c r="S126" s="65">
        <v>0</v>
      </c>
      <c r="T126" s="65"/>
      <c r="U126" s="65"/>
      <c r="V126" s="65">
        <v>48</v>
      </c>
      <c r="W126" s="65"/>
      <c r="X126" s="21" t="s">
        <v>162</v>
      </c>
      <c r="Y126" s="65">
        <f t="shared" si="2"/>
        <v>0</v>
      </c>
      <c r="Z126" s="65"/>
      <c r="AA126" s="14"/>
    </row>
    <row r="127" spans="2:27" ht="15" customHeight="1" x14ac:dyDescent="0.25">
      <c r="B127" s="60">
        <v>27</v>
      </c>
      <c r="C127" s="60"/>
      <c r="D127" s="62" t="s">
        <v>196</v>
      </c>
      <c r="E127" s="62"/>
      <c r="F127" s="62"/>
      <c r="G127" s="62"/>
      <c r="H127" s="62"/>
      <c r="I127" s="62"/>
      <c r="J127" s="62"/>
      <c r="K127" s="62"/>
      <c r="L127" s="62"/>
      <c r="M127" s="62" t="s">
        <v>197</v>
      </c>
      <c r="N127" s="62"/>
      <c r="O127" s="62"/>
      <c r="P127" s="62"/>
      <c r="Q127" s="62"/>
      <c r="R127" s="62"/>
      <c r="S127" s="65">
        <v>0</v>
      </c>
      <c r="T127" s="65"/>
      <c r="U127" s="65"/>
      <c r="V127" s="65">
        <v>25</v>
      </c>
      <c r="W127" s="65"/>
      <c r="X127" s="21" t="s">
        <v>162</v>
      </c>
      <c r="Y127" s="65">
        <f t="shared" si="2"/>
        <v>0</v>
      </c>
      <c r="Z127" s="65"/>
      <c r="AA127" s="14"/>
    </row>
    <row r="128" spans="2:27" ht="15" customHeight="1" x14ac:dyDescent="0.25">
      <c r="B128" s="60">
        <v>28</v>
      </c>
      <c r="C128" s="60"/>
      <c r="D128" s="62" t="s">
        <v>196</v>
      </c>
      <c r="E128" s="62"/>
      <c r="F128" s="62"/>
      <c r="G128" s="62"/>
      <c r="H128" s="62"/>
      <c r="I128" s="62"/>
      <c r="J128" s="62"/>
      <c r="K128" s="62"/>
      <c r="L128" s="62"/>
      <c r="M128" s="62" t="s">
        <v>197</v>
      </c>
      <c r="N128" s="62"/>
      <c r="O128" s="62"/>
      <c r="P128" s="62"/>
      <c r="Q128" s="62"/>
      <c r="R128" s="62"/>
      <c r="S128" s="65">
        <v>0</v>
      </c>
      <c r="T128" s="65"/>
      <c r="U128" s="65"/>
      <c r="V128" s="65">
        <v>10</v>
      </c>
      <c r="W128" s="65"/>
      <c r="X128" s="21" t="s">
        <v>162</v>
      </c>
      <c r="Y128" s="65">
        <f t="shared" si="2"/>
        <v>0</v>
      </c>
      <c r="Z128" s="65"/>
      <c r="AA128" s="14"/>
    </row>
    <row r="129" spans="2:27" ht="15" customHeight="1" x14ac:dyDescent="0.25">
      <c r="B129" s="60">
        <v>29</v>
      </c>
      <c r="C129" s="60"/>
      <c r="D129" s="62" t="s">
        <v>198</v>
      </c>
      <c r="E129" s="62"/>
      <c r="F129" s="62"/>
      <c r="G129" s="62"/>
      <c r="H129" s="62"/>
      <c r="I129" s="62"/>
      <c r="J129" s="62"/>
      <c r="K129" s="62"/>
      <c r="L129" s="62"/>
      <c r="M129" s="62" t="s">
        <v>276</v>
      </c>
      <c r="N129" s="62"/>
      <c r="O129" s="62"/>
      <c r="P129" s="62"/>
      <c r="Q129" s="62"/>
      <c r="R129" s="62"/>
      <c r="S129" s="65">
        <v>0</v>
      </c>
      <c r="T129" s="65"/>
      <c r="U129" s="65"/>
      <c r="V129" s="65">
        <v>24</v>
      </c>
      <c r="W129" s="65"/>
      <c r="X129" s="21" t="s">
        <v>162</v>
      </c>
      <c r="Y129" s="65">
        <f t="shared" si="2"/>
        <v>0</v>
      </c>
      <c r="Z129" s="65"/>
      <c r="AA129" s="14"/>
    </row>
    <row r="130" spans="2:27" ht="15" customHeight="1" x14ac:dyDescent="0.25">
      <c r="B130" s="60">
        <v>30</v>
      </c>
      <c r="C130" s="60"/>
      <c r="D130" s="62" t="s">
        <v>199</v>
      </c>
      <c r="E130" s="62"/>
      <c r="F130" s="62"/>
      <c r="G130" s="62"/>
      <c r="H130" s="62"/>
      <c r="I130" s="62"/>
      <c r="J130" s="62"/>
      <c r="K130" s="62"/>
      <c r="L130" s="62"/>
      <c r="M130" s="62" t="s">
        <v>200</v>
      </c>
      <c r="N130" s="62"/>
      <c r="O130" s="62"/>
      <c r="P130" s="62"/>
      <c r="Q130" s="62"/>
      <c r="R130" s="62"/>
      <c r="S130" s="65">
        <v>0</v>
      </c>
      <c r="T130" s="65"/>
      <c r="U130" s="65"/>
      <c r="V130" s="65">
        <v>6</v>
      </c>
      <c r="W130" s="65"/>
      <c r="X130" s="21" t="s">
        <v>162</v>
      </c>
      <c r="Y130" s="65">
        <f t="shared" si="2"/>
        <v>0</v>
      </c>
      <c r="Z130" s="65"/>
      <c r="AA130" s="14"/>
    </row>
    <row r="131" spans="2:27" ht="15" customHeight="1" x14ac:dyDescent="0.25">
      <c r="B131" s="60">
        <v>31</v>
      </c>
      <c r="C131" s="60"/>
      <c r="D131" s="62" t="s">
        <v>201</v>
      </c>
      <c r="E131" s="62"/>
      <c r="F131" s="62"/>
      <c r="G131" s="62"/>
      <c r="H131" s="62"/>
      <c r="I131" s="62"/>
      <c r="J131" s="62"/>
      <c r="K131" s="62"/>
      <c r="L131" s="62"/>
      <c r="M131" s="62" t="s">
        <v>277</v>
      </c>
      <c r="N131" s="62"/>
      <c r="O131" s="62"/>
      <c r="P131" s="62"/>
      <c r="Q131" s="62"/>
      <c r="R131" s="62"/>
      <c r="S131" s="65">
        <v>0</v>
      </c>
      <c r="T131" s="65"/>
      <c r="U131" s="65"/>
      <c r="V131" s="65">
        <v>5</v>
      </c>
      <c r="W131" s="65"/>
      <c r="X131" s="21" t="s">
        <v>162</v>
      </c>
      <c r="Y131" s="65">
        <f t="shared" si="2"/>
        <v>0</v>
      </c>
      <c r="Z131" s="65"/>
      <c r="AA131" s="14"/>
    </row>
    <row r="132" spans="2:27" ht="15" customHeight="1" x14ac:dyDescent="0.25">
      <c r="B132" s="60">
        <v>32</v>
      </c>
      <c r="C132" s="60"/>
      <c r="D132" s="62" t="s">
        <v>202</v>
      </c>
      <c r="E132" s="62"/>
      <c r="F132" s="62"/>
      <c r="G132" s="62"/>
      <c r="H132" s="62"/>
      <c r="I132" s="62"/>
      <c r="J132" s="62"/>
      <c r="K132" s="62"/>
      <c r="L132" s="62"/>
      <c r="M132" s="62" t="s">
        <v>203</v>
      </c>
      <c r="N132" s="62"/>
      <c r="O132" s="62"/>
      <c r="P132" s="62"/>
      <c r="Q132" s="62"/>
      <c r="R132" s="62"/>
      <c r="S132" s="65">
        <v>0</v>
      </c>
      <c r="T132" s="65"/>
      <c r="U132" s="65"/>
      <c r="V132" s="65">
        <v>40</v>
      </c>
      <c r="W132" s="65"/>
      <c r="X132" s="21" t="s">
        <v>162</v>
      </c>
      <c r="Y132" s="65">
        <f t="shared" si="2"/>
        <v>0</v>
      </c>
      <c r="Z132" s="65"/>
      <c r="AA132" s="14"/>
    </row>
    <row r="133" spans="2:27" ht="30" customHeight="1" x14ac:dyDescent="0.25">
      <c r="B133" s="60">
        <v>33</v>
      </c>
      <c r="C133" s="60"/>
      <c r="D133" s="62" t="s">
        <v>204</v>
      </c>
      <c r="E133" s="62"/>
      <c r="F133" s="62"/>
      <c r="G133" s="62"/>
      <c r="H133" s="62"/>
      <c r="I133" s="62"/>
      <c r="J133" s="62"/>
      <c r="K133" s="62"/>
      <c r="L133" s="62"/>
      <c r="M133" s="62" t="s">
        <v>205</v>
      </c>
      <c r="N133" s="62"/>
      <c r="O133" s="62"/>
      <c r="P133" s="62"/>
      <c r="Q133" s="62"/>
      <c r="R133" s="62"/>
      <c r="S133" s="65">
        <v>0</v>
      </c>
      <c r="T133" s="65"/>
      <c r="U133" s="65"/>
      <c r="V133" s="65">
        <v>15</v>
      </c>
      <c r="W133" s="65"/>
      <c r="X133" s="21" t="s">
        <v>162</v>
      </c>
      <c r="Y133" s="65">
        <f t="shared" si="2"/>
        <v>0</v>
      </c>
      <c r="Z133" s="65"/>
      <c r="AA133" s="14"/>
    </row>
    <row r="134" spans="2:27" ht="15" customHeight="1" x14ac:dyDescent="0.25">
      <c r="B134" s="60">
        <v>34</v>
      </c>
      <c r="C134" s="60"/>
      <c r="D134" s="62" t="s">
        <v>206</v>
      </c>
      <c r="E134" s="62"/>
      <c r="F134" s="62"/>
      <c r="G134" s="62"/>
      <c r="H134" s="62"/>
      <c r="I134" s="62"/>
      <c r="J134" s="62"/>
      <c r="K134" s="62"/>
      <c r="L134" s="62"/>
      <c r="M134" s="62" t="s">
        <v>207</v>
      </c>
      <c r="N134" s="62"/>
      <c r="O134" s="62"/>
      <c r="P134" s="62"/>
      <c r="Q134" s="62"/>
      <c r="R134" s="62"/>
      <c r="S134" s="65">
        <v>0</v>
      </c>
      <c r="T134" s="65"/>
      <c r="U134" s="65"/>
      <c r="V134" s="65">
        <v>12</v>
      </c>
      <c r="W134" s="65"/>
      <c r="X134" s="21" t="s">
        <v>162</v>
      </c>
      <c r="Y134" s="65">
        <f t="shared" si="2"/>
        <v>0</v>
      </c>
      <c r="Z134" s="65"/>
      <c r="AA134" s="14"/>
    </row>
    <row r="135" spans="2:27" ht="15" customHeight="1" x14ac:dyDescent="0.25">
      <c r="B135" s="60">
        <v>35</v>
      </c>
      <c r="C135" s="60"/>
      <c r="D135" s="62" t="s">
        <v>208</v>
      </c>
      <c r="E135" s="62"/>
      <c r="F135" s="62"/>
      <c r="G135" s="62"/>
      <c r="H135" s="62"/>
      <c r="I135" s="62"/>
      <c r="J135" s="62"/>
      <c r="K135" s="62"/>
      <c r="L135" s="62"/>
      <c r="M135" s="62" t="s">
        <v>279</v>
      </c>
      <c r="N135" s="62"/>
      <c r="O135" s="62"/>
      <c r="P135" s="62"/>
      <c r="Q135" s="62"/>
      <c r="R135" s="62"/>
      <c r="S135" s="65">
        <v>0</v>
      </c>
      <c r="T135" s="65"/>
      <c r="U135" s="65"/>
      <c r="V135" s="65">
        <v>25</v>
      </c>
      <c r="W135" s="65"/>
      <c r="X135" s="21" t="s">
        <v>162</v>
      </c>
      <c r="Y135" s="65">
        <f t="shared" si="2"/>
        <v>0</v>
      </c>
      <c r="Z135" s="65"/>
      <c r="AA135" s="14"/>
    </row>
    <row r="136" spans="2:27" ht="15" customHeight="1" x14ac:dyDescent="0.25">
      <c r="B136" s="60">
        <v>36</v>
      </c>
      <c r="C136" s="60"/>
      <c r="D136" s="62" t="s">
        <v>209</v>
      </c>
      <c r="E136" s="62"/>
      <c r="F136" s="62"/>
      <c r="G136" s="62"/>
      <c r="H136" s="62"/>
      <c r="I136" s="62"/>
      <c r="J136" s="62"/>
      <c r="K136" s="62"/>
      <c r="L136" s="62"/>
      <c r="M136" s="62" t="s">
        <v>278</v>
      </c>
      <c r="N136" s="62"/>
      <c r="O136" s="62"/>
      <c r="P136" s="62"/>
      <c r="Q136" s="62"/>
      <c r="R136" s="62"/>
      <c r="S136" s="65">
        <v>0</v>
      </c>
      <c r="T136" s="65"/>
      <c r="U136" s="65"/>
      <c r="V136" s="65">
        <v>20</v>
      </c>
      <c r="W136" s="65"/>
      <c r="X136" s="21" t="s">
        <v>162</v>
      </c>
      <c r="Y136" s="65">
        <f t="shared" si="2"/>
        <v>0</v>
      </c>
      <c r="Z136" s="65"/>
      <c r="AA136" s="14"/>
    </row>
    <row r="137" spans="2:27" ht="15" customHeight="1" x14ac:dyDescent="0.25">
      <c r="B137" s="60">
        <v>37</v>
      </c>
      <c r="C137" s="60"/>
      <c r="D137" s="62" t="s">
        <v>210</v>
      </c>
      <c r="E137" s="62"/>
      <c r="F137" s="62"/>
      <c r="G137" s="62"/>
      <c r="H137" s="62"/>
      <c r="I137" s="62"/>
      <c r="J137" s="62"/>
      <c r="K137" s="62"/>
      <c r="L137" s="62"/>
      <c r="M137" s="62" t="s">
        <v>280</v>
      </c>
      <c r="N137" s="62"/>
      <c r="O137" s="62"/>
      <c r="P137" s="62"/>
      <c r="Q137" s="62"/>
      <c r="R137" s="62"/>
      <c r="S137" s="65">
        <v>0</v>
      </c>
      <c r="T137" s="65"/>
      <c r="U137" s="65"/>
      <c r="V137" s="65">
        <v>15</v>
      </c>
      <c r="W137" s="65"/>
      <c r="X137" s="21" t="s">
        <v>162</v>
      </c>
      <c r="Y137" s="65">
        <f t="shared" si="2"/>
        <v>0</v>
      </c>
      <c r="Z137" s="65"/>
      <c r="AA137" s="14"/>
    </row>
    <row r="138" spans="2:27" ht="15" customHeight="1" x14ac:dyDescent="0.25">
      <c r="B138" s="60">
        <v>38</v>
      </c>
      <c r="C138" s="60"/>
      <c r="D138" s="62" t="s">
        <v>211</v>
      </c>
      <c r="E138" s="62"/>
      <c r="F138" s="62"/>
      <c r="G138" s="62"/>
      <c r="H138" s="62"/>
      <c r="I138" s="62"/>
      <c r="J138" s="62"/>
      <c r="K138" s="62"/>
      <c r="L138" s="62"/>
      <c r="M138" s="62" t="s">
        <v>212</v>
      </c>
      <c r="N138" s="62"/>
      <c r="O138" s="62"/>
      <c r="P138" s="62"/>
      <c r="Q138" s="62"/>
      <c r="R138" s="62"/>
      <c r="S138" s="65">
        <v>0</v>
      </c>
      <c r="T138" s="65"/>
      <c r="U138" s="65"/>
      <c r="V138" s="65">
        <v>5</v>
      </c>
      <c r="W138" s="65"/>
      <c r="X138" s="21" t="s">
        <v>162</v>
      </c>
      <c r="Y138" s="65">
        <f t="shared" si="2"/>
        <v>0</v>
      </c>
      <c r="Z138" s="65"/>
      <c r="AA138" s="14"/>
    </row>
    <row r="139" spans="2:27" ht="15" customHeight="1" x14ac:dyDescent="0.25">
      <c r="B139" s="60">
        <v>39</v>
      </c>
      <c r="C139" s="60"/>
      <c r="D139" s="62" t="s">
        <v>213</v>
      </c>
      <c r="E139" s="62"/>
      <c r="F139" s="62"/>
      <c r="G139" s="62"/>
      <c r="H139" s="62"/>
      <c r="I139" s="62"/>
      <c r="J139" s="62"/>
      <c r="K139" s="62"/>
      <c r="L139" s="62"/>
      <c r="M139" s="62" t="s">
        <v>214</v>
      </c>
      <c r="N139" s="62"/>
      <c r="O139" s="62"/>
      <c r="P139" s="62"/>
      <c r="Q139" s="62"/>
      <c r="R139" s="62"/>
      <c r="S139" s="65">
        <v>0</v>
      </c>
      <c r="T139" s="65"/>
      <c r="U139" s="65"/>
      <c r="V139" s="65">
        <v>130</v>
      </c>
      <c r="W139" s="65"/>
      <c r="X139" s="21" t="s">
        <v>159</v>
      </c>
      <c r="Y139" s="65">
        <f t="shared" si="2"/>
        <v>0</v>
      </c>
      <c r="Z139" s="65"/>
      <c r="AA139" s="14"/>
    </row>
    <row r="140" spans="2:27" ht="15" customHeight="1" x14ac:dyDescent="0.25">
      <c r="B140" s="60">
        <v>40</v>
      </c>
      <c r="C140" s="60"/>
      <c r="D140" s="62" t="s">
        <v>215</v>
      </c>
      <c r="E140" s="62"/>
      <c r="F140" s="62"/>
      <c r="G140" s="62"/>
      <c r="H140" s="62"/>
      <c r="I140" s="62"/>
      <c r="J140" s="62"/>
      <c r="K140" s="62"/>
      <c r="L140" s="62"/>
      <c r="M140" s="62" t="s">
        <v>216</v>
      </c>
      <c r="N140" s="62"/>
      <c r="O140" s="62"/>
      <c r="P140" s="62"/>
      <c r="Q140" s="62"/>
      <c r="R140" s="62"/>
      <c r="S140" s="65">
        <v>0</v>
      </c>
      <c r="T140" s="65"/>
      <c r="U140" s="65"/>
      <c r="V140" s="65">
        <v>80</v>
      </c>
      <c r="W140" s="65"/>
      <c r="X140" s="21" t="s">
        <v>159</v>
      </c>
      <c r="Y140" s="65">
        <f t="shared" si="2"/>
        <v>0</v>
      </c>
      <c r="Z140" s="65"/>
      <c r="AA140" s="14"/>
    </row>
    <row r="141" spans="2:27" ht="30" customHeight="1" x14ac:dyDescent="0.25">
      <c r="B141" s="60">
        <v>41</v>
      </c>
      <c r="C141" s="60"/>
      <c r="D141" s="62" t="s">
        <v>217</v>
      </c>
      <c r="E141" s="62"/>
      <c r="F141" s="62"/>
      <c r="G141" s="62"/>
      <c r="H141" s="62"/>
      <c r="I141" s="62"/>
      <c r="J141" s="62"/>
      <c r="K141" s="62"/>
      <c r="L141" s="62"/>
      <c r="M141" s="62" t="s">
        <v>218</v>
      </c>
      <c r="N141" s="62"/>
      <c r="O141" s="62"/>
      <c r="P141" s="62"/>
      <c r="Q141" s="62"/>
      <c r="R141" s="62"/>
      <c r="S141" s="65">
        <v>0</v>
      </c>
      <c r="T141" s="65"/>
      <c r="U141" s="65"/>
      <c r="V141" s="65">
        <v>12</v>
      </c>
      <c r="W141" s="65"/>
      <c r="X141" s="21" t="s">
        <v>162</v>
      </c>
      <c r="Y141" s="65">
        <f t="shared" si="2"/>
        <v>0</v>
      </c>
      <c r="Z141" s="65"/>
      <c r="AA141" s="14"/>
    </row>
    <row r="142" spans="2:27" ht="15" customHeight="1" x14ac:dyDescent="0.25">
      <c r="B142" s="60">
        <v>42</v>
      </c>
      <c r="C142" s="60"/>
      <c r="D142" s="62" t="s">
        <v>219</v>
      </c>
      <c r="E142" s="62"/>
      <c r="F142" s="62"/>
      <c r="G142" s="62"/>
      <c r="H142" s="62"/>
      <c r="I142" s="62"/>
      <c r="J142" s="62"/>
      <c r="K142" s="62"/>
      <c r="L142" s="62"/>
      <c r="M142" s="62" t="s">
        <v>220</v>
      </c>
      <c r="N142" s="62"/>
      <c r="O142" s="62"/>
      <c r="P142" s="62"/>
      <c r="Q142" s="62"/>
      <c r="R142" s="62"/>
      <c r="S142" s="65">
        <v>0</v>
      </c>
      <c r="T142" s="65"/>
      <c r="U142" s="65"/>
      <c r="V142" s="65">
        <v>300</v>
      </c>
      <c r="W142" s="65"/>
      <c r="X142" s="21" t="s">
        <v>159</v>
      </c>
      <c r="Y142" s="65">
        <f t="shared" si="2"/>
        <v>0</v>
      </c>
      <c r="Z142" s="65"/>
      <c r="AA142" s="14"/>
    </row>
    <row r="143" spans="2:27" ht="15" customHeight="1" x14ac:dyDescent="0.25">
      <c r="B143" s="60">
        <v>43</v>
      </c>
      <c r="C143" s="60"/>
      <c r="D143" s="62" t="s">
        <v>221</v>
      </c>
      <c r="E143" s="62"/>
      <c r="F143" s="62"/>
      <c r="G143" s="62"/>
      <c r="H143" s="62"/>
      <c r="I143" s="62"/>
      <c r="J143" s="62"/>
      <c r="K143" s="62"/>
      <c r="L143" s="62"/>
      <c r="M143" s="62" t="s">
        <v>222</v>
      </c>
      <c r="N143" s="62"/>
      <c r="O143" s="62"/>
      <c r="P143" s="62"/>
      <c r="Q143" s="62"/>
      <c r="R143" s="62"/>
      <c r="S143" s="65">
        <v>0</v>
      </c>
      <c r="T143" s="65"/>
      <c r="U143" s="65"/>
      <c r="V143" s="65">
        <v>250</v>
      </c>
      <c r="W143" s="65"/>
      <c r="X143" s="21" t="s">
        <v>159</v>
      </c>
      <c r="Y143" s="65">
        <f t="shared" si="2"/>
        <v>0</v>
      </c>
      <c r="Z143" s="65"/>
      <c r="AA143" s="14"/>
    </row>
    <row r="144" spans="2:27" ht="15" customHeight="1" x14ac:dyDescent="0.25">
      <c r="B144" s="60">
        <v>44</v>
      </c>
      <c r="C144" s="60"/>
      <c r="D144" s="62" t="s">
        <v>223</v>
      </c>
      <c r="E144" s="62"/>
      <c r="F144" s="62"/>
      <c r="G144" s="62"/>
      <c r="H144" s="62"/>
      <c r="I144" s="62"/>
      <c r="J144" s="62"/>
      <c r="K144" s="62"/>
      <c r="L144" s="62"/>
      <c r="M144" s="62" t="s">
        <v>224</v>
      </c>
      <c r="N144" s="62"/>
      <c r="O144" s="62"/>
      <c r="P144" s="62"/>
      <c r="Q144" s="62"/>
      <c r="R144" s="62"/>
      <c r="S144" s="65">
        <v>0</v>
      </c>
      <c r="T144" s="65"/>
      <c r="U144" s="65"/>
      <c r="V144" s="65">
        <v>300</v>
      </c>
      <c r="W144" s="65"/>
      <c r="X144" s="21" t="s">
        <v>159</v>
      </c>
      <c r="Y144" s="65">
        <f t="shared" si="2"/>
        <v>0</v>
      </c>
      <c r="Z144" s="65"/>
      <c r="AA144" s="14"/>
    </row>
    <row r="145" spans="2:33" ht="15" customHeight="1" x14ac:dyDescent="0.25">
      <c r="B145" s="60">
        <v>45</v>
      </c>
      <c r="C145" s="60"/>
      <c r="D145" s="62" t="s">
        <v>225</v>
      </c>
      <c r="E145" s="62"/>
      <c r="F145" s="62"/>
      <c r="G145" s="62"/>
      <c r="H145" s="62"/>
      <c r="I145" s="62"/>
      <c r="J145" s="62"/>
      <c r="K145" s="62"/>
      <c r="L145" s="62"/>
      <c r="M145" s="62" t="s">
        <v>226</v>
      </c>
      <c r="N145" s="62"/>
      <c r="O145" s="62"/>
      <c r="P145" s="62"/>
      <c r="Q145" s="62"/>
      <c r="R145" s="62"/>
      <c r="S145" s="65">
        <v>0</v>
      </c>
      <c r="T145" s="65"/>
      <c r="U145" s="65"/>
      <c r="V145" s="65">
        <v>50</v>
      </c>
      <c r="W145" s="65"/>
      <c r="X145" s="21" t="s">
        <v>159</v>
      </c>
      <c r="Y145" s="65">
        <f t="shared" si="2"/>
        <v>0</v>
      </c>
      <c r="Z145" s="65"/>
      <c r="AA145" s="14"/>
    </row>
    <row r="146" spans="2:33" ht="15" customHeight="1" x14ac:dyDescent="0.25">
      <c r="B146" s="60">
        <v>46</v>
      </c>
      <c r="C146" s="60"/>
      <c r="D146" s="62" t="s">
        <v>227</v>
      </c>
      <c r="E146" s="62"/>
      <c r="F146" s="62"/>
      <c r="G146" s="62"/>
      <c r="H146" s="62"/>
      <c r="I146" s="62"/>
      <c r="J146" s="62"/>
      <c r="K146" s="62"/>
      <c r="L146" s="62"/>
      <c r="M146" s="62" t="s">
        <v>228</v>
      </c>
      <c r="N146" s="62"/>
      <c r="O146" s="62"/>
      <c r="P146" s="62"/>
      <c r="Q146" s="62"/>
      <c r="R146" s="62"/>
      <c r="S146" s="65">
        <v>0</v>
      </c>
      <c r="T146" s="65"/>
      <c r="U146" s="65"/>
      <c r="V146" s="65">
        <v>250</v>
      </c>
      <c r="W146" s="65"/>
      <c r="X146" s="21" t="s">
        <v>159</v>
      </c>
      <c r="Y146" s="65">
        <f t="shared" si="2"/>
        <v>0</v>
      </c>
      <c r="Z146" s="65"/>
      <c r="AA146" s="14"/>
    </row>
    <row r="147" spans="2:33" ht="15" customHeight="1" x14ac:dyDescent="0.25">
      <c r="B147" s="60">
        <v>47</v>
      </c>
      <c r="C147" s="60"/>
      <c r="D147" s="62" t="s">
        <v>229</v>
      </c>
      <c r="E147" s="62"/>
      <c r="F147" s="62"/>
      <c r="G147" s="62"/>
      <c r="H147" s="62"/>
      <c r="I147" s="62"/>
      <c r="J147" s="62"/>
      <c r="K147" s="62"/>
      <c r="L147" s="62"/>
      <c r="M147" s="62" t="s">
        <v>230</v>
      </c>
      <c r="N147" s="62"/>
      <c r="O147" s="62"/>
      <c r="P147" s="62"/>
      <c r="Q147" s="62"/>
      <c r="R147" s="62"/>
      <c r="S147" s="65">
        <v>0</v>
      </c>
      <c r="T147" s="65"/>
      <c r="U147" s="65"/>
      <c r="V147" s="65">
        <v>6</v>
      </c>
      <c r="W147" s="65"/>
      <c r="X147" s="21" t="s">
        <v>162</v>
      </c>
      <c r="Y147" s="65">
        <f t="shared" si="2"/>
        <v>0</v>
      </c>
      <c r="Z147" s="65"/>
      <c r="AA147" s="14"/>
    </row>
    <row r="148" spans="2:33" ht="15" customHeight="1" x14ac:dyDescent="0.25">
      <c r="B148" s="60">
        <v>48</v>
      </c>
      <c r="C148" s="60"/>
      <c r="D148" s="62" t="s">
        <v>231</v>
      </c>
      <c r="E148" s="62"/>
      <c r="F148" s="62"/>
      <c r="G148" s="62"/>
      <c r="H148" s="62"/>
      <c r="I148" s="62"/>
      <c r="J148" s="62"/>
      <c r="K148" s="62"/>
      <c r="L148" s="62"/>
      <c r="M148" s="62" t="s">
        <v>232</v>
      </c>
      <c r="N148" s="62"/>
      <c r="O148" s="62"/>
      <c r="P148" s="62"/>
      <c r="Q148" s="62"/>
      <c r="R148" s="62"/>
      <c r="S148" s="65">
        <v>0</v>
      </c>
      <c r="T148" s="65"/>
      <c r="U148" s="65"/>
      <c r="V148" s="65">
        <v>24.6</v>
      </c>
      <c r="W148" s="65"/>
      <c r="X148" s="21" t="s">
        <v>175</v>
      </c>
      <c r="Y148" s="65">
        <f t="shared" si="2"/>
        <v>0</v>
      </c>
      <c r="Z148" s="65"/>
      <c r="AA148" s="14"/>
    </row>
    <row r="149" spans="2:33" ht="15" customHeight="1" x14ac:dyDescent="0.25">
      <c r="B149" s="60">
        <v>49</v>
      </c>
      <c r="C149" s="60"/>
      <c r="D149" s="62" t="s">
        <v>233</v>
      </c>
      <c r="E149" s="62"/>
      <c r="F149" s="62"/>
      <c r="G149" s="62"/>
      <c r="H149" s="62"/>
      <c r="I149" s="62"/>
      <c r="J149" s="62"/>
      <c r="K149" s="62"/>
      <c r="L149" s="62"/>
      <c r="M149" s="62" t="s">
        <v>234</v>
      </c>
      <c r="N149" s="62"/>
      <c r="O149" s="62"/>
      <c r="P149" s="62"/>
      <c r="Q149" s="62"/>
      <c r="R149" s="62"/>
      <c r="S149" s="65">
        <v>0</v>
      </c>
      <c r="T149" s="65"/>
      <c r="U149" s="65"/>
      <c r="V149" s="65">
        <v>5</v>
      </c>
      <c r="W149" s="65"/>
      <c r="X149" s="21" t="s">
        <v>162</v>
      </c>
      <c r="Y149" s="65">
        <f t="shared" si="2"/>
        <v>0</v>
      </c>
      <c r="Z149" s="65"/>
      <c r="AA149" s="14"/>
    </row>
    <row r="150" spans="2:33" ht="30" customHeight="1" x14ac:dyDescent="0.25">
      <c r="B150" s="60">
        <v>50</v>
      </c>
      <c r="C150" s="60"/>
      <c r="D150" s="62" t="s">
        <v>235</v>
      </c>
      <c r="E150" s="62"/>
      <c r="F150" s="62"/>
      <c r="G150" s="62"/>
      <c r="H150" s="62"/>
      <c r="I150" s="62"/>
      <c r="J150" s="62"/>
      <c r="K150" s="62"/>
      <c r="L150" s="62"/>
      <c r="M150" s="62" t="s">
        <v>236</v>
      </c>
      <c r="N150" s="62"/>
      <c r="O150" s="62"/>
      <c r="P150" s="62"/>
      <c r="Q150" s="62"/>
      <c r="R150" s="62"/>
      <c r="S150" s="65">
        <v>0</v>
      </c>
      <c r="T150" s="65"/>
      <c r="U150" s="65"/>
      <c r="V150" s="65">
        <v>40</v>
      </c>
      <c r="W150" s="65"/>
      <c r="X150" s="21" t="s">
        <v>162</v>
      </c>
      <c r="Y150" s="65">
        <f t="shared" si="2"/>
        <v>0</v>
      </c>
      <c r="Z150" s="65"/>
      <c r="AA150" s="14"/>
    </row>
    <row r="151" spans="2:33" ht="15" customHeight="1" x14ac:dyDescent="0.25">
      <c r="B151" s="60">
        <v>51</v>
      </c>
      <c r="C151" s="60"/>
      <c r="D151" s="62" t="s">
        <v>237</v>
      </c>
      <c r="E151" s="62"/>
      <c r="F151" s="62"/>
      <c r="G151" s="62"/>
      <c r="H151" s="62"/>
      <c r="I151" s="62"/>
      <c r="J151" s="62"/>
      <c r="K151" s="62"/>
      <c r="L151" s="62"/>
      <c r="M151" s="62" t="s">
        <v>238</v>
      </c>
      <c r="N151" s="62"/>
      <c r="O151" s="62"/>
      <c r="P151" s="62"/>
      <c r="Q151" s="62"/>
      <c r="R151" s="62"/>
      <c r="S151" s="65">
        <v>0</v>
      </c>
      <c r="T151" s="65"/>
      <c r="U151" s="65"/>
      <c r="V151" s="65">
        <v>60</v>
      </c>
      <c r="W151" s="65"/>
      <c r="X151" s="21" t="s">
        <v>50</v>
      </c>
      <c r="Y151" s="65">
        <f t="shared" si="2"/>
        <v>0</v>
      </c>
      <c r="Z151" s="65"/>
      <c r="AA151" s="14"/>
    </row>
    <row r="152" spans="2:33" ht="15" customHeight="1" x14ac:dyDescent="0.25">
      <c r="B152" s="60">
        <v>52</v>
      </c>
      <c r="C152" s="60"/>
      <c r="D152" s="62" t="s">
        <v>239</v>
      </c>
      <c r="E152" s="62"/>
      <c r="F152" s="62"/>
      <c r="G152" s="62"/>
      <c r="H152" s="62"/>
      <c r="I152" s="62"/>
      <c r="J152" s="62"/>
      <c r="K152" s="62"/>
      <c r="L152" s="62"/>
      <c r="M152" s="62" t="s">
        <v>240</v>
      </c>
      <c r="N152" s="62"/>
      <c r="O152" s="62"/>
      <c r="P152" s="62"/>
      <c r="Q152" s="62"/>
      <c r="R152" s="62"/>
      <c r="S152" s="65">
        <v>0</v>
      </c>
      <c r="T152" s="65"/>
      <c r="U152" s="65"/>
      <c r="V152" s="65">
        <v>210</v>
      </c>
      <c r="W152" s="65"/>
      <c r="X152" s="21" t="s">
        <v>50</v>
      </c>
      <c r="Y152" s="65">
        <f t="shared" si="2"/>
        <v>0</v>
      </c>
      <c r="Z152" s="65"/>
      <c r="AA152" s="14"/>
    </row>
    <row r="153" spans="2:33" ht="15" customHeight="1" x14ac:dyDescent="0.25">
      <c r="B153" s="60">
        <v>53</v>
      </c>
      <c r="C153" s="60"/>
      <c r="D153" s="62" t="s">
        <v>241</v>
      </c>
      <c r="E153" s="62"/>
      <c r="F153" s="62"/>
      <c r="G153" s="62"/>
      <c r="H153" s="62"/>
      <c r="I153" s="62"/>
      <c r="J153" s="62"/>
      <c r="K153" s="62"/>
      <c r="L153" s="62"/>
      <c r="M153" s="62" t="s">
        <v>242</v>
      </c>
      <c r="N153" s="62"/>
      <c r="O153" s="62"/>
      <c r="P153" s="62"/>
      <c r="Q153" s="62"/>
      <c r="R153" s="62"/>
      <c r="S153" s="65">
        <v>0</v>
      </c>
      <c r="T153" s="65"/>
      <c r="U153" s="65"/>
      <c r="V153" s="65">
        <v>35</v>
      </c>
      <c r="W153" s="65"/>
      <c r="X153" s="21" t="s">
        <v>162</v>
      </c>
      <c r="Y153" s="65">
        <f t="shared" si="2"/>
        <v>0</v>
      </c>
      <c r="Z153" s="65"/>
      <c r="AA153" s="14"/>
    </row>
    <row r="154" spans="2:33" ht="15" customHeight="1" x14ac:dyDescent="0.25">
      <c r="B154" s="60">
        <v>54</v>
      </c>
      <c r="C154" s="60"/>
      <c r="D154" s="62" t="s">
        <v>243</v>
      </c>
      <c r="E154" s="62"/>
      <c r="F154" s="62"/>
      <c r="G154" s="62"/>
      <c r="H154" s="62"/>
      <c r="I154" s="62"/>
      <c r="J154" s="62"/>
      <c r="K154" s="62"/>
      <c r="L154" s="62"/>
      <c r="M154" s="62" t="s">
        <v>244</v>
      </c>
      <c r="N154" s="62"/>
      <c r="O154" s="62"/>
      <c r="P154" s="62"/>
      <c r="Q154" s="62"/>
      <c r="R154" s="62"/>
      <c r="S154" s="65">
        <v>0</v>
      </c>
      <c r="T154" s="65"/>
      <c r="U154" s="65"/>
      <c r="V154" s="65">
        <v>30</v>
      </c>
      <c r="W154" s="65"/>
      <c r="X154" s="21" t="s">
        <v>162</v>
      </c>
      <c r="Y154" s="65">
        <f t="shared" si="2"/>
        <v>0</v>
      </c>
      <c r="Z154" s="65"/>
      <c r="AA154" s="14"/>
    </row>
    <row r="155" spans="2:33" ht="15" customHeight="1" x14ac:dyDescent="0.25">
      <c r="B155" s="60">
        <v>55</v>
      </c>
      <c r="C155" s="60"/>
      <c r="D155" s="62" t="s">
        <v>245</v>
      </c>
      <c r="E155" s="62"/>
      <c r="F155" s="62"/>
      <c r="G155" s="62"/>
      <c r="H155" s="62"/>
      <c r="I155" s="62"/>
      <c r="J155" s="62"/>
      <c r="K155" s="62"/>
      <c r="L155" s="62"/>
      <c r="M155" s="62" t="s">
        <v>246</v>
      </c>
      <c r="N155" s="62"/>
      <c r="O155" s="62"/>
      <c r="P155" s="62"/>
      <c r="Q155" s="62"/>
      <c r="R155" s="62"/>
      <c r="S155" s="65">
        <v>0</v>
      </c>
      <c r="T155" s="65"/>
      <c r="U155" s="65"/>
      <c r="V155" s="65">
        <v>80</v>
      </c>
      <c r="W155" s="65"/>
      <c r="X155" s="21" t="s">
        <v>159</v>
      </c>
      <c r="Y155" s="65">
        <f t="shared" si="2"/>
        <v>0</v>
      </c>
      <c r="Z155" s="65"/>
      <c r="AA155" s="14"/>
      <c r="AG155" s="15"/>
    </row>
    <row r="156" spans="2:33" ht="30" customHeight="1" x14ac:dyDescent="0.25">
      <c r="B156" s="60">
        <v>56</v>
      </c>
      <c r="C156" s="60"/>
      <c r="D156" s="62" t="s">
        <v>247</v>
      </c>
      <c r="E156" s="62"/>
      <c r="F156" s="62"/>
      <c r="G156" s="62"/>
      <c r="H156" s="62"/>
      <c r="I156" s="62"/>
      <c r="J156" s="62"/>
      <c r="K156" s="62"/>
      <c r="L156" s="62"/>
      <c r="M156" s="62" t="s">
        <v>248</v>
      </c>
      <c r="N156" s="62"/>
      <c r="O156" s="62"/>
      <c r="P156" s="62"/>
      <c r="Q156" s="62"/>
      <c r="R156" s="62"/>
      <c r="S156" s="65">
        <v>0</v>
      </c>
      <c r="T156" s="65"/>
      <c r="U156" s="65"/>
      <c r="V156" s="65">
        <v>2</v>
      </c>
      <c r="W156" s="65"/>
      <c r="X156" s="21" t="s">
        <v>162</v>
      </c>
      <c r="Y156" s="65">
        <f t="shared" si="2"/>
        <v>0</v>
      </c>
      <c r="Z156" s="65"/>
      <c r="AA156" s="14"/>
    </row>
    <row r="157" spans="2:33" ht="15" customHeight="1" x14ac:dyDescent="0.25">
      <c r="B157" s="60">
        <v>57</v>
      </c>
      <c r="C157" s="60"/>
      <c r="D157" s="62" t="s">
        <v>249</v>
      </c>
      <c r="E157" s="62"/>
      <c r="F157" s="62"/>
      <c r="G157" s="62"/>
      <c r="H157" s="62"/>
      <c r="I157" s="62"/>
      <c r="J157" s="62"/>
      <c r="K157" s="62"/>
      <c r="L157" s="62"/>
      <c r="M157" s="62" t="s">
        <v>250</v>
      </c>
      <c r="N157" s="62"/>
      <c r="O157" s="62"/>
      <c r="P157" s="62"/>
      <c r="Q157" s="62"/>
      <c r="R157" s="62"/>
      <c r="S157" s="65">
        <v>0</v>
      </c>
      <c r="T157" s="65"/>
      <c r="U157" s="65"/>
      <c r="V157" s="65">
        <v>4</v>
      </c>
      <c r="W157" s="65"/>
      <c r="X157" s="21" t="s">
        <v>162</v>
      </c>
      <c r="Y157" s="65">
        <f t="shared" si="2"/>
        <v>0</v>
      </c>
      <c r="Z157" s="65"/>
      <c r="AA157" s="14"/>
    </row>
    <row r="158" spans="2:33" ht="30" customHeight="1" x14ac:dyDescent="0.25">
      <c r="B158" s="75">
        <v>58</v>
      </c>
      <c r="C158" s="75"/>
      <c r="D158" s="64" t="s">
        <v>251</v>
      </c>
      <c r="E158" s="64"/>
      <c r="F158" s="64"/>
      <c r="G158" s="64"/>
      <c r="H158" s="64"/>
      <c r="I158" s="64"/>
      <c r="J158" s="64"/>
      <c r="K158" s="64"/>
      <c r="L158" s="64"/>
      <c r="M158" s="64" t="s">
        <v>281</v>
      </c>
      <c r="N158" s="64"/>
      <c r="O158" s="64"/>
      <c r="P158" s="64"/>
      <c r="Q158" s="64"/>
      <c r="R158" s="64"/>
      <c r="S158" s="57">
        <v>0</v>
      </c>
      <c r="T158" s="57"/>
      <c r="U158" s="57"/>
      <c r="V158" s="57">
        <v>3</v>
      </c>
      <c r="W158" s="57"/>
      <c r="X158" s="21" t="s">
        <v>162</v>
      </c>
      <c r="Y158" s="57">
        <f t="shared" ref="Y158" si="3">PRODUCT(S158,V158)</f>
        <v>0</v>
      </c>
      <c r="Z158" s="57"/>
      <c r="AA158" s="14"/>
    </row>
    <row r="159" spans="2:33" ht="11.25" customHeight="1" x14ac:dyDescent="0.25">
      <c r="B159" s="58" t="s">
        <v>284</v>
      </c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58"/>
      <c r="N159" s="58"/>
      <c r="O159" s="58"/>
      <c r="P159" s="58"/>
      <c r="Q159" s="58"/>
      <c r="R159" s="58"/>
      <c r="S159" s="58"/>
      <c r="T159" s="58"/>
      <c r="U159" s="58"/>
      <c r="V159" s="58"/>
      <c r="W159" s="58"/>
      <c r="X159" s="58"/>
      <c r="Y159" s="58"/>
      <c r="Z159" s="58"/>
      <c r="AA159" s="14"/>
      <c r="AD159" s="15">
        <f>SUM(Y101:Z158)</f>
        <v>0</v>
      </c>
    </row>
    <row r="160" spans="2:33" ht="0" hidden="1" customHeight="1" x14ac:dyDescent="0.25">
      <c r="AA160" s="14"/>
    </row>
    <row r="161" spans="2:27" ht="2.85" customHeight="1" x14ac:dyDescent="0.25">
      <c r="AA161" s="14"/>
    </row>
    <row r="162" spans="2:27" ht="11.25" customHeight="1" x14ac:dyDescent="0.25">
      <c r="B162" s="59" t="s">
        <v>252</v>
      </c>
      <c r="C162" s="59"/>
      <c r="D162" s="59"/>
      <c r="E162" s="59"/>
      <c r="F162" s="59"/>
      <c r="G162" s="59"/>
      <c r="H162" s="59"/>
      <c r="I162" s="59"/>
      <c r="J162" s="59"/>
      <c r="K162" s="59"/>
      <c r="L162" s="59"/>
      <c r="M162" s="59"/>
      <c r="N162" s="59"/>
      <c r="O162" s="59"/>
      <c r="P162" s="59"/>
      <c r="Q162" s="59"/>
      <c r="R162" s="59"/>
      <c r="S162" s="59"/>
      <c r="T162" s="59"/>
      <c r="U162" s="59"/>
      <c r="V162" s="59"/>
      <c r="W162" s="59"/>
      <c r="X162" s="59"/>
      <c r="Y162" s="59"/>
      <c r="Z162" s="59"/>
      <c r="AA162" s="14"/>
    </row>
    <row r="163" spans="2:27" ht="1.5" customHeight="1" x14ac:dyDescent="0.25">
      <c r="AA163" s="14"/>
    </row>
    <row r="164" spans="2:27" ht="11.25" customHeight="1" x14ac:dyDescent="0.25">
      <c r="C164" s="60" t="s">
        <v>126</v>
      </c>
      <c r="D164" s="60"/>
      <c r="F164" s="61">
        <f>AD159</f>
        <v>0</v>
      </c>
      <c r="G164" s="61"/>
      <c r="H164" s="61"/>
      <c r="I164" s="61"/>
      <c r="J164" s="61"/>
      <c r="L164" s="62" t="s">
        <v>127</v>
      </c>
      <c r="M164" s="62"/>
      <c r="N164" s="62"/>
      <c r="O164" s="62"/>
      <c r="P164" s="62"/>
      <c r="Q164" s="62"/>
      <c r="AA164" s="14"/>
    </row>
    <row r="165" spans="2:27" ht="9.9499999999999993" customHeight="1" x14ac:dyDescent="0.25">
      <c r="AA165" s="14"/>
    </row>
    <row r="166" spans="2:27" ht="11.45" customHeight="1" x14ac:dyDescent="0.25">
      <c r="B166" s="51" t="s">
        <v>10</v>
      </c>
      <c r="C166" s="51"/>
      <c r="D166" s="51"/>
      <c r="E166" s="51"/>
      <c r="F166" s="51"/>
      <c r="G166" s="51"/>
      <c r="I166" s="52" t="s">
        <v>6</v>
      </c>
      <c r="J166" s="52"/>
      <c r="K166" s="52"/>
      <c r="L166" s="52"/>
      <c r="M166" s="52"/>
      <c r="N166" s="52"/>
      <c r="O166" s="52"/>
      <c r="AA166" s="14"/>
    </row>
    <row r="167" spans="2:27" ht="11.25" customHeight="1" x14ac:dyDescent="0.25">
      <c r="B167" s="53" t="s">
        <v>7</v>
      </c>
      <c r="C167" s="53"/>
      <c r="D167" s="53"/>
      <c r="E167" s="53"/>
      <c r="F167" s="53"/>
      <c r="G167" s="53"/>
      <c r="H167" s="20"/>
      <c r="I167" s="72">
        <f>F164</f>
        <v>0</v>
      </c>
      <c r="J167" s="72"/>
      <c r="K167" s="72"/>
      <c r="L167" s="72"/>
      <c r="M167" s="72"/>
      <c r="N167" s="72"/>
      <c r="O167" s="72"/>
      <c r="AA167" s="14"/>
    </row>
    <row r="168" spans="2:27" ht="0" hidden="1" customHeight="1" x14ac:dyDescent="0.25">
      <c r="AA168" s="14"/>
    </row>
    <row r="169" spans="2:27" ht="3" customHeight="1" x14ac:dyDescent="0.25">
      <c r="AA169" s="14"/>
    </row>
    <row r="170" spans="2:27" ht="11.25" customHeight="1" x14ac:dyDescent="0.25">
      <c r="B170" s="55" t="s">
        <v>272</v>
      </c>
      <c r="C170" s="55"/>
      <c r="D170" s="55"/>
      <c r="E170" s="55"/>
      <c r="F170" s="55"/>
      <c r="G170" s="55"/>
      <c r="I170" s="73">
        <f>I167*1.21</f>
        <v>0</v>
      </c>
      <c r="J170" s="73"/>
      <c r="K170" s="73"/>
      <c r="L170" s="73"/>
      <c r="M170" s="73"/>
      <c r="N170" s="73"/>
      <c r="O170" s="73"/>
      <c r="AA170" s="14"/>
    </row>
    <row r="171" spans="2:27" ht="11.45" customHeight="1" x14ac:dyDescent="0.25">
      <c r="AA171" s="14"/>
    </row>
    <row r="172" spans="2:27" ht="2.85" customHeight="1" x14ac:dyDescent="0.25">
      <c r="AA172" s="14"/>
    </row>
    <row r="173" spans="2:27" ht="0" hidden="1" customHeight="1" x14ac:dyDescent="0.25">
      <c r="AA173" s="14"/>
    </row>
    <row r="174" spans="2:27" ht="17.100000000000001" customHeight="1" x14ac:dyDescent="0.25">
      <c r="B174" s="74" t="s">
        <v>253</v>
      </c>
      <c r="C174" s="74"/>
      <c r="D174" s="74"/>
      <c r="E174" s="74"/>
      <c r="F174" s="74"/>
      <c r="G174" s="74"/>
      <c r="H174" s="74"/>
      <c r="I174" s="74"/>
      <c r="J174" s="74"/>
      <c r="K174" s="74"/>
      <c r="L174" s="74"/>
      <c r="M174" s="74"/>
      <c r="N174" s="74"/>
      <c r="O174" s="74"/>
      <c r="P174" s="74"/>
      <c r="Q174" s="74"/>
      <c r="R174" s="74"/>
      <c r="S174" s="74"/>
      <c r="T174" s="74"/>
      <c r="U174" s="74"/>
      <c r="V174" s="74"/>
      <c r="W174" s="74"/>
      <c r="X174" s="74"/>
      <c r="Y174" s="74"/>
      <c r="Z174" s="74"/>
      <c r="AA174" s="14"/>
    </row>
    <row r="175" spans="2:27" ht="2.85" customHeight="1" x14ac:dyDescent="0.25">
      <c r="AA175" s="14"/>
    </row>
    <row r="176" spans="2:27" ht="15" customHeight="1" x14ac:dyDescent="0.25">
      <c r="B176" s="58" t="s">
        <v>42</v>
      </c>
      <c r="C176" s="58"/>
      <c r="D176" s="77" t="s">
        <v>43</v>
      </c>
      <c r="E176" s="77"/>
      <c r="F176" s="77"/>
      <c r="G176" s="77"/>
      <c r="H176" s="77"/>
      <c r="I176" s="77"/>
      <c r="J176" s="77"/>
      <c r="K176" s="77"/>
      <c r="L176" s="77"/>
      <c r="M176" s="77" t="s">
        <v>5</v>
      </c>
      <c r="N176" s="77"/>
      <c r="O176" s="77"/>
      <c r="P176" s="77"/>
      <c r="Q176" s="77"/>
      <c r="R176" s="77"/>
      <c r="S176" s="58" t="s">
        <v>44</v>
      </c>
      <c r="T176" s="58"/>
      <c r="U176" s="58"/>
      <c r="V176" s="58" t="s">
        <v>45</v>
      </c>
      <c r="W176" s="58"/>
      <c r="X176" s="23" t="s">
        <v>46</v>
      </c>
      <c r="Y176" s="58" t="s">
        <v>47</v>
      </c>
      <c r="Z176" s="58"/>
      <c r="AA176" s="14"/>
    </row>
    <row r="177" spans="2:30" ht="15" customHeight="1" x14ac:dyDescent="0.25">
      <c r="B177" s="76">
        <v>1</v>
      </c>
      <c r="C177" s="76"/>
      <c r="D177" s="69" t="s">
        <v>10</v>
      </c>
      <c r="E177" s="69"/>
      <c r="F177" s="69"/>
      <c r="G177" s="69"/>
      <c r="H177" s="69"/>
      <c r="I177" s="69"/>
      <c r="J177" s="69"/>
      <c r="K177" s="69"/>
      <c r="L177" s="69"/>
      <c r="M177" s="69" t="s">
        <v>254</v>
      </c>
      <c r="N177" s="69"/>
      <c r="O177" s="69"/>
      <c r="P177" s="69"/>
      <c r="Q177" s="69"/>
      <c r="R177" s="69"/>
      <c r="S177" s="67">
        <v>0</v>
      </c>
      <c r="T177" s="67"/>
      <c r="U177" s="67"/>
      <c r="V177" s="67">
        <v>1</v>
      </c>
      <c r="W177" s="67"/>
      <c r="X177" s="21" t="s">
        <v>10</v>
      </c>
      <c r="Y177" s="67">
        <f>PRODUCT(S177,V177)</f>
        <v>0</v>
      </c>
      <c r="Z177" s="67"/>
      <c r="AA177" s="14"/>
    </row>
    <row r="178" spans="2:30" x14ac:dyDescent="0.25">
      <c r="B178" s="60">
        <v>4</v>
      </c>
      <c r="C178" s="60"/>
      <c r="D178" s="62" t="s">
        <v>10</v>
      </c>
      <c r="E178" s="62"/>
      <c r="F178" s="62"/>
      <c r="G178" s="62"/>
      <c r="H178" s="62"/>
      <c r="I178" s="62"/>
      <c r="J178" s="62"/>
      <c r="K178" s="62"/>
      <c r="L178" s="62"/>
      <c r="M178" s="62" t="s">
        <v>256</v>
      </c>
      <c r="N178" s="62"/>
      <c r="O178" s="62"/>
      <c r="P178" s="62"/>
      <c r="Q178" s="62"/>
      <c r="R178" s="62"/>
      <c r="S178" s="65">
        <v>0</v>
      </c>
      <c r="T178" s="65"/>
      <c r="U178" s="65"/>
      <c r="V178" s="65">
        <v>6</v>
      </c>
      <c r="W178" s="65"/>
      <c r="X178" s="21" t="s">
        <v>10</v>
      </c>
      <c r="Y178" s="65">
        <f t="shared" ref="Y178:Y181" si="4">PRODUCT(S178,V178)</f>
        <v>0</v>
      </c>
      <c r="Z178" s="65"/>
      <c r="AA178" s="14"/>
    </row>
    <row r="179" spans="2:30" x14ac:dyDescent="0.25">
      <c r="B179" s="60">
        <v>5</v>
      </c>
      <c r="C179" s="60"/>
      <c r="D179" s="62" t="s">
        <v>10</v>
      </c>
      <c r="E179" s="62"/>
      <c r="F179" s="62"/>
      <c r="G179" s="62"/>
      <c r="H179" s="62"/>
      <c r="I179" s="62"/>
      <c r="J179" s="62"/>
      <c r="K179" s="62"/>
      <c r="L179" s="62"/>
      <c r="M179" s="62" t="s">
        <v>255</v>
      </c>
      <c r="N179" s="62"/>
      <c r="O179" s="62"/>
      <c r="P179" s="62"/>
      <c r="Q179" s="62"/>
      <c r="R179" s="62"/>
      <c r="S179" s="65">
        <v>0</v>
      </c>
      <c r="T179" s="65"/>
      <c r="U179" s="65"/>
      <c r="V179" s="65">
        <v>22</v>
      </c>
      <c r="W179" s="65"/>
      <c r="X179" s="21" t="s">
        <v>10</v>
      </c>
      <c r="Y179" s="65">
        <f t="shared" si="4"/>
        <v>0</v>
      </c>
      <c r="Z179" s="65"/>
      <c r="AA179" s="14"/>
    </row>
    <row r="180" spans="2:30" x14ac:dyDescent="0.25">
      <c r="B180" s="60">
        <v>7</v>
      </c>
      <c r="C180" s="60"/>
      <c r="D180" s="62" t="s">
        <v>10</v>
      </c>
      <c r="E180" s="62"/>
      <c r="F180" s="62"/>
      <c r="G180" s="62"/>
      <c r="H180" s="62"/>
      <c r="I180" s="62"/>
      <c r="J180" s="62"/>
      <c r="K180" s="62"/>
      <c r="L180" s="62"/>
      <c r="M180" s="62" t="s">
        <v>257</v>
      </c>
      <c r="N180" s="62"/>
      <c r="O180" s="62"/>
      <c r="P180" s="62"/>
      <c r="Q180" s="62"/>
      <c r="R180" s="62"/>
      <c r="S180" s="65">
        <v>0</v>
      </c>
      <c r="T180" s="65"/>
      <c r="U180" s="65"/>
      <c r="V180" s="65">
        <v>8</v>
      </c>
      <c r="W180" s="65"/>
      <c r="X180" s="21" t="s">
        <v>10</v>
      </c>
      <c r="Y180" s="65">
        <f t="shared" si="4"/>
        <v>0</v>
      </c>
      <c r="Z180" s="65"/>
      <c r="AA180" s="14"/>
    </row>
    <row r="181" spans="2:30" x14ac:dyDescent="0.25">
      <c r="B181" s="75">
        <v>10</v>
      </c>
      <c r="C181" s="75"/>
      <c r="D181" s="64" t="s">
        <v>10</v>
      </c>
      <c r="E181" s="64"/>
      <c r="F181" s="64"/>
      <c r="G181" s="64"/>
      <c r="H181" s="64"/>
      <c r="I181" s="64"/>
      <c r="J181" s="64"/>
      <c r="K181" s="64"/>
      <c r="L181" s="64"/>
      <c r="M181" s="64" t="s">
        <v>258</v>
      </c>
      <c r="N181" s="64"/>
      <c r="O181" s="64"/>
      <c r="P181" s="64"/>
      <c r="Q181" s="64"/>
      <c r="R181" s="64"/>
      <c r="S181" s="57">
        <v>0</v>
      </c>
      <c r="T181" s="57"/>
      <c r="U181" s="57"/>
      <c r="V181" s="57">
        <v>4</v>
      </c>
      <c r="W181" s="57"/>
      <c r="X181" s="21" t="s">
        <v>10</v>
      </c>
      <c r="Y181" s="57">
        <f t="shared" si="4"/>
        <v>0</v>
      </c>
      <c r="Z181" s="57"/>
      <c r="AA181" s="14"/>
    </row>
    <row r="182" spans="2:30" ht="11.45" customHeight="1" x14ac:dyDescent="0.25">
      <c r="B182" s="58" t="s">
        <v>284</v>
      </c>
      <c r="C182" s="58"/>
      <c r="D182" s="58"/>
      <c r="E182" s="58"/>
      <c r="F182" s="58"/>
      <c r="G182" s="58"/>
      <c r="H182" s="58"/>
      <c r="I182" s="58"/>
      <c r="J182" s="58"/>
      <c r="K182" s="58"/>
      <c r="L182" s="58"/>
      <c r="M182" s="58"/>
      <c r="N182" s="58"/>
      <c r="O182" s="58"/>
      <c r="P182" s="58"/>
      <c r="Q182" s="58"/>
      <c r="R182" s="58"/>
      <c r="S182" s="58"/>
      <c r="T182" s="58"/>
      <c r="U182" s="58"/>
      <c r="V182" s="58"/>
      <c r="W182" s="58"/>
      <c r="X182" s="58"/>
      <c r="Y182" s="58"/>
      <c r="Z182" s="58"/>
      <c r="AA182" s="14"/>
      <c r="AD182" s="15">
        <f>SUM(Y177:Z181)</f>
        <v>0</v>
      </c>
    </row>
    <row r="183" spans="2:30" ht="2.85" customHeight="1" x14ac:dyDescent="0.25">
      <c r="AA183" s="14"/>
    </row>
    <row r="184" spans="2:30" ht="11.25" customHeight="1" x14ac:dyDescent="0.25">
      <c r="B184" s="59" t="s">
        <v>259</v>
      </c>
      <c r="C184" s="59"/>
      <c r="D184" s="59"/>
      <c r="E184" s="59"/>
      <c r="F184" s="59"/>
      <c r="G184" s="59"/>
      <c r="H184" s="59"/>
      <c r="I184" s="59"/>
      <c r="J184" s="59"/>
      <c r="K184" s="59"/>
      <c r="L184" s="59"/>
      <c r="M184" s="59"/>
      <c r="N184" s="59"/>
      <c r="O184" s="59"/>
      <c r="P184" s="59"/>
      <c r="Q184" s="59"/>
      <c r="R184" s="59"/>
      <c r="S184" s="59"/>
      <c r="T184" s="59"/>
      <c r="U184" s="59"/>
      <c r="V184" s="59"/>
      <c r="W184" s="59"/>
      <c r="X184" s="59"/>
      <c r="Y184" s="59"/>
      <c r="Z184" s="59"/>
      <c r="AA184" s="14"/>
    </row>
    <row r="185" spans="2:30" ht="1.5" customHeight="1" x14ac:dyDescent="0.25">
      <c r="AA185" s="14"/>
    </row>
    <row r="186" spans="2:30" ht="11.25" customHeight="1" x14ac:dyDescent="0.25">
      <c r="C186" s="60" t="s">
        <v>126</v>
      </c>
      <c r="D186" s="60"/>
      <c r="F186" s="61">
        <f>AD182</f>
        <v>0</v>
      </c>
      <c r="G186" s="61"/>
      <c r="H186" s="61"/>
      <c r="I186" s="61"/>
      <c r="J186" s="61"/>
      <c r="L186" s="62" t="s">
        <v>127</v>
      </c>
      <c r="M186" s="62"/>
      <c r="N186" s="62"/>
      <c r="O186" s="62"/>
      <c r="P186" s="62"/>
      <c r="Q186" s="62"/>
      <c r="AA186" s="14"/>
    </row>
    <row r="187" spans="2:30" ht="9.9499999999999993" customHeight="1" x14ac:dyDescent="0.25">
      <c r="AA187" s="14"/>
    </row>
    <row r="188" spans="2:30" ht="11.45" customHeight="1" x14ac:dyDescent="0.25">
      <c r="B188" s="51" t="s">
        <v>10</v>
      </c>
      <c r="C188" s="51"/>
      <c r="D188" s="51"/>
      <c r="E188" s="51"/>
      <c r="F188" s="51"/>
      <c r="G188" s="51"/>
      <c r="I188" s="52" t="s">
        <v>6</v>
      </c>
      <c r="J188" s="52"/>
      <c r="K188" s="52"/>
      <c r="L188" s="52"/>
      <c r="M188" s="52"/>
      <c r="N188" s="52"/>
      <c r="O188" s="52"/>
      <c r="AA188" s="14"/>
    </row>
    <row r="189" spans="2:30" ht="11.25" customHeight="1" x14ac:dyDescent="0.25">
      <c r="B189" s="53" t="s">
        <v>7</v>
      </c>
      <c r="C189" s="53"/>
      <c r="D189" s="53"/>
      <c r="E189" s="53"/>
      <c r="F189" s="53"/>
      <c r="G189" s="53"/>
      <c r="H189" s="20"/>
      <c r="I189" s="72">
        <f>F186</f>
        <v>0</v>
      </c>
      <c r="J189" s="72"/>
      <c r="K189" s="72"/>
      <c r="L189" s="72"/>
      <c r="M189" s="72"/>
      <c r="N189" s="72"/>
      <c r="O189" s="72"/>
      <c r="AA189" s="14"/>
    </row>
    <row r="190" spans="2:30" ht="0" hidden="1" customHeight="1" x14ac:dyDescent="0.25">
      <c r="AA190" s="14"/>
    </row>
    <row r="191" spans="2:30" ht="3" customHeight="1" x14ac:dyDescent="0.25">
      <c r="AA191" s="14"/>
    </row>
    <row r="192" spans="2:30" ht="11.25" customHeight="1" x14ac:dyDescent="0.25">
      <c r="B192" s="55" t="s">
        <v>272</v>
      </c>
      <c r="C192" s="55"/>
      <c r="D192" s="55"/>
      <c r="E192" s="55"/>
      <c r="F192" s="55"/>
      <c r="G192" s="55"/>
      <c r="I192" s="73">
        <f>I189*1.21</f>
        <v>0</v>
      </c>
      <c r="J192" s="73"/>
      <c r="K192" s="73"/>
      <c r="L192" s="73"/>
      <c r="M192" s="73"/>
      <c r="N192" s="73"/>
      <c r="O192" s="73"/>
      <c r="AA192" s="14"/>
    </row>
    <row r="193" spans="2:30" ht="11.45" customHeight="1" x14ac:dyDescent="0.25"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</row>
    <row r="194" spans="2:30" ht="2.85" customHeight="1" x14ac:dyDescent="0.25"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</row>
    <row r="195" spans="2:30" ht="0" hidden="1" customHeight="1" x14ac:dyDescent="0.25"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</row>
    <row r="196" spans="2:30" ht="17.100000000000001" customHeight="1" x14ac:dyDescent="0.25">
      <c r="B196" s="74" t="s">
        <v>260</v>
      </c>
      <c r="C196" s="74"/>
      <c r="D196" s="74"/>
      <c r="E196" s="74"/>
      <c r="F196" s="74"/>
      <c r="G196" s="74"/>
      <c r="H196" s="74"/>
      <c r="I196" s="74"/>
      <c r="J196" s="74"/>
      <c r="K196" s="74"/>
      <c r="L196" s="74"/>
      <c r="M196" s="74"/>
      <c r="N196" s="74"/>
      <c r="O196" s="74"/>
      <c r="P196" s="74"/>
      <c r="Q196" s="74"/>
      <c r="R196" s="74"/>
      <c r="S196" s="74"/>
      <c r="T196" s="74"/>
      <c r="U196" s="74"/>
      <c r="V196" s="74"/>
      <c r="W196" s="74"/>
      <c r="X196" s="74"/>
      <c r="Y196" s="74"/>
      <c r="Z196" s="74"/>
    </row>
    <row r="197" spans="2:30" ht="2.85" customHeight="1" x14ac:dyDescent="0.25"/>
    <row r="198" spans="2:30" ht="15" customHeight="1" x14ac:dyDescent="0.25">
      <c r="B198" s="70" t="s">
        <v>42</v>
      </c>
      <c r="C198" s="70"/>
      <c r="D198" s="71" t="s">
        <v>43</v>
      </c>
      <c r="E198" s="71"/>
      <c r="F198" s="71"/>
      <c r="G198" s="71"/>
      <c r="H198" s="71"/>
      <c r="I198" s="71"/>
      <c r="J198" s="71"/>
      <c r="K198" s="71"/>
      <c r="L198" s="71"/>
      <c r="M198" s="71" t="s">
        <v>5</v>
      </c>
      <c r="N198" s="71"/>
      <c r="O198" s="71"/>
      <c r="P198" s="71"/>
      <c r="Q198" s="71"/>
      <c r="R198" s="71"/>
      <c r="S198" s="70" t="s">
        <v>44</v>
      </c>
      <c r="T198" s="70"/>
      <c r="U198" s="70"/>
      <c r="V198" s="70" t="s">
        <v>45</v>
      </c>
      <c r="W198" s="70"/>
      <c r="X198" s="22" t="s">
        <v>46</v>
      </c>
      <c r="Y198" s="70" t="s">
        <v>47</v>
      </c>
      <c r="Z198" s="70"/>
    </row>
    <row r="199" spans="2:30" ht="15" customHeight="1" x14ac:dyDescent="0.25">
      <c r="B199" s="68">
        <v>1</v>
      </c>
      <c r="C199" s="68"/>
      <c r="D199" s="69" t="s">
        <v>10</v>
      </c>
      <c r="E199" s="69"/>
      <c r="F199" s="69"/>
      <c r="G199" s="69"/>
      <c r="H199" s="69"/>
      <c r="I199" s="69"/>
      <c r="J199" s="69"/>
      <c r="K199" s="69"/>
      <c r="L199" s="69"/>
      <c r="M199" s="69" t="s">
        <v>261</v>
      </c>
      <c r="N199" s="69"/>
      <c r="O199" s="69"/>
      <c r="P199" s="69"/>
      <c r="Q199" s="69"/>
      <c r="R199" s="69"/>
      <c r="S199" s="67">
        <v>0</v>
      </c>
      <c r="T199" s="67"/>
      <c r="U199" s="67"/>
      <c r="V199" s="67">
        <v>48</v>
      </c>
      <c r="W199" s="67"/>
      <c r="X199" s="21" t="s">
        <v>262</v>
      </c>
      <c r="Y199" s="67">
        <f>PRODUCT(S199,V199)</f>
        <v>0</v>
      </c>
      <c r="Z199" s="67"/>
    </row>
    <row r="200" spans="2:30" ht="15" customHeight="1" x14ac:dyDescent="0.25">
      <c r="B200" s="66">
        <v>2</v>
      </c>
      <c r="C200" s="66"/>
      <c r="D200" s="62" t="s">
        <v>10</v>
      </c>
      <c r="E200" s="62"/>
      <c r="F200" s="62"/>
      <c r="G200" s="62"/>
      <c r="H200" s="62"/>
      <c r="I200" s="62"/>
      <c r="J200" s="62"/>
      <c r="K200" s="62"/>
      <c r="L200" s="62"/>
      <c r="M200" s="62" t="s">
        <v>263</v>
      </c>
      <c r="N200" s="62"/>
      <c r="O200" s="62"/>
      <c r="P200" s="62"/>
      <c r="Q200" s="62"/>
      <c r="R200" s="62"/>
      <c r="S200" s="65">
        <v>0</v>
      </c>
      <c r="T200" s="65"/>
      <c r="U200" s="65"/>
      <c r="V200" s="65">
        <v>28</v>
      </c>
      <c r="W200" s="65"/>
      <c r="X200" s="21" t="s">
        <v>262</v>
      </c>
      <c r="Y200" s="65">
        <f t="shared" ref="Y200:Y205" si="5">PRODUCT(S200,V200)</f>
        <v>0</v>
      </c>
      <c r="Z200" s="65"/>
    </row>
    <row r="201" spans="2:30" ht="15" customHeight="1" x14ac:dyDescent="0.25">
      <c r="B201" s="66">
        <v>3</v>
      </c>
      <c r="C201" s="66"/>
      <c r="D201" s="62" t="s">
        <v>10</v>
      </c>
      <c r="E201" s="62"/>
      <c r="F201" s="62"/>
      <c r="G201" s="62"/>
      <c r="H201" s="62"/>
      <c r="I201" s="62"/>
      <c r="J201" s="62"/>
      <c r="K201" s="62"/>
      <c r="L201" s="62"/>
      <c r="M201" s="62" t="s">
        <v>264</v>
      </c>
      <c r="N201" s="62"/>
      <c r="O201" s="62"/>
      <c r="P201" s="62"/>
      <c r="Q201" s="62"/>
      <c r="R201" s="62"/>
      <c r="S201" s="65">
        <v>0</v>
      </c>
      <c r="T201" s="65"/>
      <c r="U201" s="65"/>
      <c r="V201" s="65">
        <v>40</v>
      </c>
      <c r="W201" s="65"/>
      <c r="X201" s="21" t="s">
        <v>262</v>
      </c>
      <c r="Y201" s="65">
        <f t="shared" si="5"/>
        <v>0</v>
      </c>
      <c r="Z201" s="65"/>
    </row>
    <row r="202" spans="2:30" ht="15" customHeight="1" x14ac:dyDescent="0.25">
      <c r="B202" s="66">
        <v>4</v>
      </c>
      <c r="C202" s="66"/>
      <c r="D202" s="62" t="s">
        <v>10</v>
      </c>
      <c r="E202" s="62"/>
      <c r="F202" s="62"/>
      <c r="G202" s="62"/>
      <c r="H202" s="62"/>
      <c r="I202" s="62"/>
      <c r="J202" s="62"/>
      <c r="K202" s="62"/>
      <c r="L202" s="62"/>
      <c r="M202" s="62" t="s">
        <v>265</v>
      </c>
      <c r="N202" s="62"/>
      <c r="O202" s="62"/>
      <c r="P202" s="62"/>
      <c r="Q202" s="62"/>
      <c r="R202" s="62"/>
      <c r="S202" s="65">
        <v>0</v>
      </c>
      <c r="T202" s="65"/>
      <c r="U202" s="65"/>
      <c r="V202" s="65">
        <v>24</v>
      </c>
      <c r="W202" s="65"/>
      <c r="X202" s="21" t="s">
        <v>262</v>
      </c>
      <c r="Y202" s="65">
        <f t="shared" si="5"/>
        <v>0</v>
      </c>
      <c r="Z202" s="65"/>
    </row>
    <row r="203" spans="2:30" ht="15" customHeight="1" x14ac:dyDescent="0.25">
      <c r="B203" s="66">
        <v>5</v>
      </c>
      <c r="C203" s="66"/>
      <c r="D203" s="62" t="s">
        <v>10</v>
      </c>
      <c r="E203" s="62"/>
      <c r="F203" s="62"/>
      <c r="G203" s="62"/>
      <c r="H203" s="62"/>
      <c r="I203" s="62"/>
      <c r="J203" s="62"/>
      <c r="K203" s="62"/>
      <c r="L203" s="62"/>
      <c r="M203" s="62" t="s">
        <v>266</v>
      </c>
      <c r="N203" s="62"/>
      <c r="O203" s="62"/>
      <c r="P203" s="62"/>
      <c r="Q203" s="62"/>
      <c r="R203" s="62"/>
      <c r="S203" s="65">
        <v>0</v>
      </c>
      <c r="T203" s="65"/>
      <c r="U203" s="65"/>
      <c r="V203" s="65">
        <v>16</v>
      </c>
      <c r="W203" s="65"/>
      <c r="X203" s="21" t="s">
        <v>262</v>
      </c>
      <c r="Y203" s="65">
        <f t="shared" si="5"/>
        <v>0</v>
      </c>
      <c r="Z203" s="65"/>
    </row>
    <row r="204" spans="2:30" ht="15" customHeight="1" x14ac:dyDescent="0.25">
      <c r="B204" s="66">
        <v>6</v>
      </c>
      <c r="C204" s="66"/>
      <c r="D204" s="62" t="s">
        <v>10</v>
      </c>
      <c r="E204" s="62"/>
      <c r="F204" s="62"/>
      <c r="G204" s="62"/>
      <c r="H204" s="62"/>
      <c r="I204" s="62"/>
      <c r="J204" s="62"/>
      <c r="K204" s="62"/>
      <c r="L204" s="62"/>
      <c r="M204" s="62" t="s">
        <v>267</v>
      </c>
      <c r="N204" s="62"/>
      <c r="O204" s="62"/>
      <c r="P204" s="62"/>
      <c r="Q204" s="62"/>
      <c r="R204" s="62"/>
      <c r="S204" s="65">
        <v>0</v>
      </c>
      <c r="T204" s="65"/>
      <c r="U204" s="65"/>
      <c r="V204" s="65">
        <v>16</v>
      </c>
      <c r="W204" s="65"/>
      <c r="X204" s="21" t="s">
        <v>262</v>
      </c>
      <c r="Y204" s="65">
        <f t="shared" si="5"/>
        <v>0</v>
      </c>
      <c r="Z204" s="65"/>
    </row>
    <row r="205" spans="2:30" ht="15" customHeight="1" x14ac:dyDescent="0.25">
      <c r="B205" s="63">
        <v>7</v>
      </c>
      <c r="C205" s="63"/>
      <c r="D205" s="64" t="s">
        <v>10</v>
      </c>
      <c r="E205" s="64"/>
      <c r="F205" s="64"/>
      <c r="G205" s="64"/>
      <c r="H205" s="64"/>
      <c r="I205" s="64"/>
      <c r="J205" s="64"/>
      <c r="K205" s="64"/>
      <c r="L205" s="64"/>
      <c r="M205" s="64" t="s">
        <v>268</v>
      </c>
      <c r="N205" s="64"/>
      <c r="O205" s="64"/>
      <c r="P205" s="64"/>
      <c r="Q205" s="64"/>
      <c r="R205" s="64"/>
      <c r="S205" s="57">
        <v>0</v>
      </c>
      <c r="T205" s="57"/>
      <c r="U205" s="57"/>
      <c r="V205" s="57">
        <v>16</v>
      </c>
      <c r="W205" s="57"/>
      <c r="X205" s="21" t="s">
        <v>262</v>
      </c>
      <c r="Y205" s="57">
        <f t="shared" si="5"/>
        <v>0</v>
      </c>
      <c r="Z205" s="57"/>
    </row>
    <row r="206" spans="2:30" ht="11.25" customHeight="1" x14ac:dyDescent="0.25">
      <c r="B206" s="58" t="s">
        <v>285</v>
      </c>
      <c r="C206" s="58"/>
      <c r="D206" s="58"/>
      <c r="E206" s="58"/>
      <c r="F206" s="58"/>
      <c r="G206" s="58"/>
      <c r="H206" s="58"/>
      <c r="I206" s="58"/>
      <c r="J206" s="58"/>
      <c r="K206" s="58"/>
      <c r="L206" s="58"/>
      <c r="M206" s="58"/>
      <c r="N206" s="58"/>
      <c r="O206" s="58"/>
      <c r="P206" s="58"/>
      <c r="Q206" s="58"/>
      <c r="R206" s="58"/>
      <c r="S206" s="58"/>
      <c r="T206" s="58"/>
      <c r="U206" s="58"/>
      <c r="V206" s="58"/>
      <c r="W206" s="58"/>
      <c r="X206" s="58"/>
      <c r="Y206" s="58"/>
      <c r="Z206" s="58"/>
      <c r="AD206" s="15">
        <f>SUM(Y199:Z205)</f>
        <v>0</v>
      </c>
    </row>
    <row r="207" spans="2:30" ht="0" hidden="1" customHeight="1" x14ac:dyDescent="0.25"/>
    <row r="208" spans="2:30" ht="2.85" customHeight="1" x14ac:dyDescent="0.25"/>
    <row r="209" spans="2:26" ht="11.25" customHeight="1" x14ac:dyDescent="0.25">
      <c r="B209" s="59" t="s">
        <v>269</v>
      </c>
      <c r="C209" s="59"/>
      <c r="D209" s="59"/>
      <c r="E209" s="59"/>
      <c r="F209" s="59"/>
      <c r="G209" s="59"/>
      <c r="H209" s="59"/>
      <c r="I209" s="59"/>
      <c r="J209" s="59"/>
      <c r="K209" s="59"/>
      <c r="L209" s="59"/>
      <c r="M209" s="59"/>
      <c r="N209" s="59"/>
      <c r="O209" s="59"/>
      <c r="P209" s="59"/>
      <c r="Q209" s="59"/>
      <c r="R209" s="59"/>
      <c r="S209" s="59"/>
      <c r="T209" s="59"/>
      <c r="U209" s="59"/>
      <c r="V209" s="59"/>
      <c r="W209" s="59"/>
      <c r="X209" s="59"/>
      <c r="Y209" s="59"/>
      <c r="Z209" s="59"/>
    </row>
    <row r="210" spans="2:26" ht="1.5" customHeight="1" x14ac:dyDescent="0.25"/>
    <row r="211" spans="2:26" ht="11.25" customHeight="1" x14ac:dyDescent="0.25">
      <c r="C211" s="60" t="s">
        <v>126</v>
      </c>
      <c r="D211" s="60"/>
      <c r="F211" s="61">
        <f>AD206</f>
        <v>0</v>
      </c>
      <c r="G211" s="61"/>
      <c r="H211" s="61"/>
      <c r="I211" s="61"/>
      <c r="J211" s="62" t="s">
        <v>127</v>
      </c>
      <c r="K211" s="62"/>
      <c r="L211" s="62"/>
      <c r="M211" s="62"/>
      <c r="N211" s="62"/>
      <c r="O211" s="62"/>
      <c r="P211" s="62"/>
    </row>
    <row r="212" spans="2:26" ht="12.75" customHeight="1" x14ac:dyDescent="0.25"/>
    <row r="213" spans="2:26" ht="11.45" customHeight="1" x14ac:dyDescent="0.25">
      <c r="B213" s="51" t="s">
        <v>10</v>
      </c>
      <c r="C213" s="51"/>
      <c r="D213" s="51"/>
      <c r="E213" s="51"/>
      <c r="F213" s="51"/>
      <c r="G213" s="51"/>
      <c r="I213" s="52" t="s">
        <v>6</v>
      </c>
      <c r="J213" s="52"/>
      <c r="K213" s="52"/>
      <c r="L213" s="52"/>
      <c r="M213" s="52"/>
      <c r="N213" s="52"/>
      <c r="O213" s="52"/>
    </row>
    <row r="214" spans="2:26" ht="11.25" customHeight="1" x14ac:dyDescent="0.25">
      <c r="B214" s="53" t="s">
        <v>7</v>
      </c>
      <c r="C214" s="53"/>
      <c r="D214" s="53"/>
      <c r="E214" s="53"/>
      <c r="F214" s="53"/>
      <c r="G214" s="53"/>
      <c r="H214" s="20"/>
      <c r="I214" s="54">
        <f>F211</f>
        <v>0</v>
      </c>
      <c r="J214" s="54"/>
      <c r="K214" s="54"/>
      <c r="L214" s="54"/>
      <c r="M214" s="54"/>
      <c r="N214" s="54"/>
      <c r="O214" s="54"/>
    </row>
    <row r="215" spans="2:26" ht="0" hidden="1" customHeight="1" x14ac:dyDescent="0.25"/>
    <row r="216" spans="2:26" ht="3" customHeight="1" x14ac:dyDescent="0.25"/>
    <row r="217" spans="2:26" ht="11.25" customHeight="1" x14ac:dyDescent="0.25">
      <c r="B217" s="55" t="s">
        <v>272</v>
      </c>
      <c r="C217" s="55"/>
      <c r="D217" s="55"/>
      <c r="E217" s="55"/>
      <c r="F217" s="55"/>
      <c r="G217" s="55"/>
      <c r="I217" s="56">
        <f>I214*1.21</f>
        <v>0</v>
      </c>
      <c r="J217" s="56"/>
      <c r="K217" s="56"/>
      <c r="L217" s="56"/>
      <c r="M217" s="56"/>
      <c r="N217" s="56"/>
      <c r="O217" s="56"/>
    </row>
    <row r="218" spans="2:26" ht="0" hidden="1" customHeight="1" x14ac:dyDescent="0.25"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</row>
    <row r="219" spans="2:26" x14ac:dyDescent="0.25"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</row>
  </sheetData>
  <mergeCells count="815">
    <mergeCell ref="O1:S2"/>
    <mergeCell ref="W1:AB1"/>
    <mergeCell ref="N3:T3"/>
    <mergeCell ref="G4:Y4"/>
    <mergeCell ref="A7:AA7"/>
    <mergeCell ref="Y15:Z15"/>
    <mergeCell ref="B16:C16"/>
    <mergeCell ref="D16:L16"/>
    <mergeCell ref="M16:R16"/>
    <mergeCell ref="S16:U16"/>
    <mergeCell ref="V16:W16"/>
    <mergeCell ref="Y16:Z16"/>
    <mergeCell ref="B15:C15"/>
    <mergeCell ref="D15:L15"/>
    <mergeCell ref="M15:R15"/>
    <mergeCell ref="S15:U15"/>
    <mergeCell ref="V15:W15"/>
    <mergeCell ref="Y13:Z13"/>
    <mergeCell ref="B14:C14"/>
    <mergeCell ref="D14:L14"/>
    <mergeCell ref="M14:R14"/>
    <mergeCell ref="S14:U14"/>
    <mergeCell ref="V14:W14"/>
    <mergeCell ref="Y14:Z14"/>
    <mergeCell ref="D17:L17"/>
    <mergeCell ref="M17:R17"/>
    <mergeCell ref="S17:U17"/>
    <mergeCell ref="V17:W17"/>
    <mergeCell ref="B10:Z10"/>
    <mergeCell ref="B12:C12"/>
    <mergeCell ref="D12:L12"/>
    <mergeCell ref="M12:R12"/>
    <mergeCell ref="S12:U12"/>
    <mergeCell ref="V12:W12"/>
    <mergeCell ref="Y12:Z12"/>
    <mergeCell ref="B13:C13"/>
    <mergeCell ref="D13:L13"/>
    <mergeCell ref="M13:R13"/>
    <mergeCell ref="S13:U13"/>
    <mergeCell ref="V13:W13"/>
    <mergeCell ref="Y17:Z17"/>
    <mergeCell ref="Y19:Z19"/>
    <mergeCell ref="B20:C20"/>
    <mergeCell ref="D20:L20"/>
    <mergeCell ref="M20:R20"/>
    <mergeCell ref="S20:U20"/>
    <mergeCell ref="V20:W20"/>
    <mergeCell ref="Y20:Z20"/>
    <mergeCell ref="B19:C19"/>
    <mergeCell ref="D19:L19"/>
    <mergeCell ref="M19:R19"/>
    <mergeCell ref="S19:U19"/>
    <mergeCell ref="V19:W19"/>
    <mergeCell ref="B18:C18"/>
    <mergeCell ref="D18:L18"/>
    <mergeCell ref="M18:R18"/>
    <mergeCell ref="S18:U18"/>
    <mergeCell ref="V18:W18"/>
    <mergeCell ref="Y18:Z18"/>
    <mergeCell ref="B17:C17"/>
    <mergeCell ref="B23:C23"/>
    <mergeCell ref="D23:L23"/>
    <mergeCell ref="M23:R23"/>
    <mergeCell ref="S23:U23"/>
    <mergeCell ref="V23:W23"/>
    <mergeCell ref="Y23:Z23"/>
    <mergeCell ref="Y21:Z21"/>
    <mergeCell ref="B22:C22"/>
    <mergeCell ref="D22:L22"/>
    <mergeCell ref="M22:R22"/>
    <mergeCell ref="S22:U22"/>
    <mergeCell ref="V22:W22"/>
    <mergeCell ref="Y22:Z22"/>
    <mergeCell ref="B21:C21"/>
    <mergeCell ref="D21:L21"/>
    <mergeCell ref="M21:R21"/>
    <mergeCell ref="S21:U21"/>
    <mergeCell ref="V21:W21"/>
    <mergeCell ref="Y26:Z26"/>
    <mergeCell ref="B26:C26"/>
    <mergeCell ref="D26:L26"/>
    <mergeCell ref="M26:R26"/>
    <mergeCell ref="S26:U26"/>
    <mergeCell ref="V26:W26"/>
    <mergeCell ref="Y24:Z24"/>
    <mergeCell ref="B25:C25"/>
    <mergeCell ref="D25:L25"/>
    <mergeCell ref="M25:R25"/>
    <mergeCell ref="S25:U25"/>
    <mergeCell ref="V25:W25"/>
    <mergeCell ref="Y25:Z25"/>
    <mergeCell ref="B24:C24"/>
    <mergeCell ref="D24:L24"/>
    <mergeCell ref="M24:R24"/>
    <mergeCell ref="S24:U24"/>
    <mergeCell ref="V24:W24"/>
    <mergeCell ref="Y27:Z27"/>
    <mergeCell ref="B28:C28"/>
    <mergeCell ref="D28:L28"/>
    <mergeCell ref="M28:R28"/>
    <mergeCell ref="S28:U28"/>
    <mergeCell ref="V28:W28"/>
    <mergeCell ref="Y28:Z28"/>
    <mergeCell ref="B27:C27"/>
    <mergeCell ref="D27:L27"/>
    <mergeCell ref="M27:R27"/>
    <mergeCell ref="S27:U27"/>
    <mergeCell ref="V27:W27"/>
    <mergeCell ref="Y29:Z29"/>
    <mergeCell ref="B30:C30"/>
    <mergeCell ref="D30:L30"/>
    <mergeCell ref="M30:R30"/>
    <mergeCell ref="S30:U30"/>
    <mergeCell ref="V30:W30"/>
    <mergeCell ref="Y30:Z30"/>
    <mergeCell ref="B29:C29"/>
    <mergeCell ref="D29:L29"/>
    <mergeCell ref="M29:R29"/>
    <mergeCell ref="S29:U29"/>
    <mergeCell ref="V29:W29"/>
    <mergeCell ref="Y31:Z31"/>
    <mergeCell ref="B32:C32"/>
    <mergeCell ref="D32:L32"/>
    <mergeCell ref="M32:R32"/>
    <mergeCell ref="S32:U32"/>
    <mergeCell ref="V32:W32"/>
    <mergeCell ref="Y32:Z32"/>
    <mergeCell ref="B31:C31"/>
    <mergeCell ref="D31:L31"/>
    <mergeCell ref="M31:R31"/>
    <mergeCell ref="S31:U31"/>
    <mergeCell ref="V31:W31"/>
    <mergeCell ref="Y33:Z33"/>
    <mergeCell ref="B34:C34"/>
    <mergeCell ref="D34:L34"/>
    <mergeCell ref="M34:R34"/>
    <mergeCell ref="S34:U34"/>
    <mergeCell ref="V34:W34"/>
    <mergeCell ref="Y34:Z34"/>
    <mergeCell ref="B33:C33"/>
    <mergeCell ref="D33:L33"/>
    <mergeCell ref="M33:R33"/>
    <mergeCell ref="S33:U33"/>
    <mergeCell ref="V33:W33"/>
    <mergeCell ref="Y35:Z35"/>
    <mergeCell ref="B36:C36"/>
    <mergeCell ref="D36:L36"/>
    <mergeCell ref="M36:R36"/>
    <mergeCell ref="S36:U36"/>
    <mergeCell ref="V36:W36"/>
    <mergeCell ref="Y36:Z36"/>
    <mergeCell ref="B35:C35"/>
    <mergeCell ref="D35:L35"/>
    <mergeCell ref="M35:R35"/>
    <mergeCell ref="S35:U35"/>
    <mergeCell ref="V35:W35"/>
    <mergeCell ref="Y37:Z37"/>
    <mergeCell ref="B38:C38"/>
    <mergeCell ref="D38:L38"/>
    <mergeCell ref="M38:R38"/>
    <mergeCell ref="S38:U38"/>
    <mergeCell ref="V38:W38"/>
    <mergeCell ref="Y38:Z38"/>
    <mergeCell ref="B37:C37"/>
    <mergeCell ref="D37:L37"/>
    <mergeCell ref="M37:R37"/>
    <mergeCell ref="S37:U37"/>
    <mergeCell ref="V37:W37"/>
    <mergeCell ref="Y39:Z39"/>
    <mergeCell ref="B40:C40"/>
    <mergeCell ref="D40:L40"/>
    <mergeCell ref="M40:R40"/>
    <mergeCell ref="S40:U40"/>
    <mergeCell ref="V40:W40"/>
    <mergeCell ref="Y40:Z40"/>
    <mergeCell ref="B39:C39"/>
    <mergeCell ref="D39:L39"/>
    <mergeCell ref="M39:R39"/>
    <mergeCell ref="S39:U39"/>
    <mergeCell ref="V39:W39"/>
    <mergeCell ref="Y41:Z41"/>
    <mergeCell ref="B42:C42"/>
    <mergeCell ref="D42:L42"/>
    <mergeCell ref="M42:R42"/>
    <mergeCell ref="S42:U42"/>
    <mergeCell ref="V42:W42"/>
    <mergeCell ref="Y42:Z42"/>
    <mergeCell ref="B41:C41"/>
    <mergeCell ref="D41:L41"/>
    <mergeCell ref="M41:R41"/>
    <mergeCell ref="S41:U41"/>
    <mergeCell ref="V41:W41"/>
    <mergeCell ref="Y43:Z43"/>
    <mergeCell ref="B44:C44"/>
    <mergeCell ref="D44:L44"/>
    <mergeCell ref="M44:R44"/>
    <mergeCell ref="S44:U44"/>
    <mergeCell ref="V44:W44"/>
    <mergeCell ref="Y44:Z44"/>
    <mergeCell ref="B43:C43"/>
    <mergeCell ref="D43:L43"/>
    <mergeCell ref="M43:R43"/>
    <mergeCell ref="S43:U43"/>
    <mergeCell ref="V43:W43"/>
    <mergeCell ref="Y45:Z45"/>
    <mergeCell ref="B46:C46"/>
    <mergeCell ref="D46:L46"/>
    <mergeCell ref="M46:R46"/>
    <mergeCell ref="S46:U46"/>
    <mergeCell ref="V46:W46"/>
    <mergeCell ref="Y46:Z46"/>
    <mergeCell ref="B45:C45"/>
    <mergeCell ref="D45:L45"/>
    <mergeCell ref="M45:R45"/>
    <mergeCell ref="S45:U45"/>
    <mergeCell ref="V45:W45"/>
    <mergeCell ref="Y48:Z48"/>
    <mergeCell ref="B48:C48"/>
    <mergeCell ref="D48:L48"/>
    <mergeCell ref="M48:R48"/>
    <mergeCell ref="S48:U48"/>
    <mergeCell ref="V48:W48"/>
    <mergeCell ref="Y47:Z47"/>
    <mergeCell ref="B47:C47"/>
    <mergeCell ref="D47:L47"/>
    <mergeCell ref="M47:R47"/>
    <mergeCell ref="S47:U47"/>
    <mergeCell ref="V47:W47"/>
    <mergeCell ref="Y50:Z50"/>
    <mergeCell ref="B50:C50"/>
    <mergeCell ref="D50:L50"/>
    <mergeCell ref="M50:R50"/>
    <mergeCell ref="S50:U50"/>
    <mergeCell ref="V50:W50"/>
    <mergeCell ref="Y49:Z49"/>
    <mergeCell ref="B49:C49"/>
    <mergeCell ref="D49:L49"/>
    <mergeCell ref="M49:R49"/>
    <mergeCell ref="S49:U49"/>
    <mergeCell ref="V49:W49"/>
    <mergeCell ref="Y51:Z51"/>
    <mergeCell ref="B52:C52"/>
    <mergeCell ref="D52:L52"/>
    <mergeCell ref="M52:R52"/>
    <mergeCell ref="S52:U52"/>
    <mergeCell ref="V52:W52"/>
    <mergeCell ref="Y52:Z52"/>
    <mergeCell ref="B51:C51"/>
    <mergeCell ref="D51:L51"/>
    <mergeCell ref="M51:R51"/>
    <mergeCell ref="S51:U51"/>
    <mergeCell ref="V51:W51"/>
    <mergeCell ref="B54:Z54"/>
    <mergeCell ref="B57:Z57"/>
    <mergeCell ref="C59:D59"/>
    <mergeCell ref="F59:J59"/>
    <mergeCell ref="L59:Q59"/>
    <mergeCell ref="B53:C53"/>
    <mergeCell ref="D53:L53"/>
    <mergeCell ref="M53:R53"/>
    <mergeCell ref="S53:U53"/>
    <mergeCell ref="V53:W53"/>
    <mergeCell ref="Y53:Z53"/>
    <mergeCell ref="B72:Z72"/>
    <mergeCell ref="B74:C74"/>
    <mergeCell ref="D74:L74"/>
    <mergeCell ref="M74:R74"/>
    <mergeCell ref="S74:U74"/>
    <mergeCell ref="V74:W74"/>
    <mergeCell ref="Y74:Z74"/>
    <mergeCell ref="B61:G61"/>
    <mergeCell ref="I61:O61"/>
    <mergeCell ref="B62:G62"/>
    <mergeCell ref="I62:O62"/>
    <mergeCell ref="B65:G65"/>
    <mergeCell ref="I65:O65"/>
    <mergeCell ref="Y75:Z75"/>
    <mergeCell ref="B76:C76"/>
    <mergeCell ref="D76:L76"/>
    <mergeCell ref="M76:R76"/>
    <mergeCell ref="S76:U76"/>
    <mergeCell ref="V76:W76"/>
    <mergeCell ref="Y76:Z76"/>
    <mergeCell ref="B75:C75"/>
    <mergeCell ref="D75:L75"/>
    <mergeCell ref="M75:R75"/>
    <mergeCell ref="S75:U75"/>
    <mergeCell ref="V75:W75"/>
    <mergeCell ref="Y77:Z77"/>
    <mergeCell ref="B78:C78"/>
    <mergeCell ref="D78:L78"/>
    <mergeCell ref="M78:R78"/>
    <mergeCell ref="S78:U78"/>
    <mergeCell ref="V78:W78"/>
    <mergeCell ref="Y78:Z78"/>
    <mergeCell ref="B77:C77"/>
    <mergeCell ref="D77:L77"/>
    <mergeCell ref="M77:R77"/>
    <mergeCell ref="S77:U77"/>
    <mergeCell ref="V77:W77"/>
    <mergeCell ref="Y79:Z79"/>
    <mergeCell ref="B80:C80"/>
    <mergeCell ref="D80:L80"/>
    <mergeCell ref="M80:R80"/>
    <mergeCell ref="S80:U80"/>
    <mergeCell ref="V80:W80"/>
    <mergeCell ref="Y80:Z80"/>
    <mergeCell ref="B79:C79"/>
    <mergeCell ref="D79:L79"/>
    <mergeCell ref="M79:R79"/>
    <mergeCell ref="S79:U79"/>
    <mergeCell ref="V79:W79"/>
    <mergeCell ref="Y81:Z81"/>
    <mergeCell ref="B82:C82"/>
    <mergeCell ref="D82:L82"/>
    <mergeCell ref="M82:R82"/>
    <mergeCell ref="S82:U82"/>
    <mergeCell ref="V82:W82"/>
    <mergeCell ref="Y82:Z82"/>
    <mergeCell ref="B81:C81"/>
    <mergeCell ref="D81:L81"/>
    <mergeCell ref="M81:R81"/>
    <mergeCell ref="S81:U81"/>
    <mergeCell ref="V81:W81"/>
    <mergeCell ref="Y83:Z83"/>
    <mergeCell ref="B84:Z84"/>
    <mergeCell ref="B86:Z86"/>
    <mergeCell ref="C88:D88"/>
    <mergeCell ref="F88:I88"/>
    <mergeCell ref="J88:P88"/>
    <mergeCell ref="B83:C83"/>
    <mergeCell ref="D83:L83"/>
    <mergeCell ref="M83:R83"/>
    <mergeCell ref="S83:U83"/>
    <mergeCell ref="V83:W83"/>
    <mergeCell ref="B98:Z98"/>
    <mergeCell ref="B100:C100"/>
    <mergeCell ref="D100:L100"/>
    <mergeCell ref="M100:R100"/>
    <mergeCell ref="S100:U100"/>
    <mergeCell ref="V100:W100"/>
    <mergeCell ref="Y100:Z100"/>
    <mergeCell ref="B90:G90"/>
    <mergeCell ref="I90:O90"/>
    <mergeCell ref="B91:G91"/>
    <mergeCell ref="I91:O91"/>
    <mergeCell ref="B94:G94"/>
    <mergeCell ref="I94:O94"/>
    <mergeCell ref="Y101:Z101"/>
    <mergeCell ref="B102:C102"/>
    <mergeCell ref="D102:L102"/>
    <mergeCell ref="M102:R102"/>
    <mergeCell ref="S102:U102"/>
    <mergeCell ref="V102:W102"/>
    <mergeCell ref="Y102:Z102"/>
    <mergeCell ref="B101:C101"/>
    <mergeCell ref="D101:L101"/>
    <mergeCell ref="M101:R101"/>
    <mergeCell ref="S101:U101"/>
    <mergeCell ref="V101:W101"/>
    <mergeCell ref="Y103:Z103"/>
    <mergeCell ref="B104:C104"/>
    <mergeCell ref="D104:L104"/>
    <mergeCell ref="M104:R104"/>
    <mergeCell ref="S104:U104"/>
    <mergeCell ref="V104:W104"/>
    <mergeCell ref="Y104:Z104"/>
    <mergeCell ref="B103:C103"/>
    <mergeCell ref="D103:L103"/>
    <mergeCell ref="M103:R103"/>
    <mergeCell ref="S103:U103"/>
    <mergeCell ref="V103:W103"/>
    <mergeCell ref="B107:C107"/>
    <mergeCell ref="D107:L107"/>
    <mergeCell ref="M107:R107"/>
    <mergeCell ref="S107:U107"/>
    <mergeCell ref="V107:W107"/>
    <mergeCell ref="Y107:Z107"/>
    <mergeCell ref="Y105:Z105"/>
    <mergeCell ref="B106:C106"/>
    <mergeCell ref="D106:L106"/>
    <mergeCell ref="M106:R106"/>
    <mergeCell ref="S106:U106"/>
    <mergeCell ref="V106:W106"/>
    <mergeCell ref="Y106:Z106"/>
    <mergeCell ref="B105:C105"/>
    <mergeCell ref="D105:L105"/>
    <mergeCell ref="M105:R105"/>
    <mergeCell ref="S105:U105"/>
    <mergeCell ref="V105:W105"/>
    <mergeCell ref="Y108:Z108"/>
    <mergeCell ref="B109:C109"/>
    <mergeCell ref="D109:L109"/>
    <mergeCell ref="M109:R109"/>
    <mergeCell ref="S109:U109"/>
    <mergeCell ref="V109:W109"/>
    <mergeCell ref="Y109:Z109"/>
    <mergeCell ref="B108:C108"/>
    <mergeCell ref="D108:L108"/>
    <mergeCell ref="M108:R108"/>
    <mergeCell ref="S108:U108"/>
    <mergeCell ref="V108:W108"/>
    <mergeCell ref="Y110:Z110"/>
    <mergeCell ref="B111:C111"/>
    <mergeCell ref="D111:L111"/>
    <mergeCell ref="M111:R111"/>
    <mergeCell ref="S111:U111"/>
    <mergeCell ref="V111:W111"/>
    <mergeCell ref="Y111:Z111"/>
    <mergeCell ref="B110:C110"/>
    <mergeCell ref="D110:L110"/>
    <mergeCell ref="M110:R110"/>
    <mergeCell ref="S110:U110"/>
    <mergeCell ref="V110:W110"/>
    <mergeCell ref="Y112:Z112"/>
    <mergeCell ref="B113:C113"/>
    <mergeCell ref="D113:L113"/>
    <mergeCell ref="M113:R113"/>
    <mergeCell ref="S113:U113"/>
    <mergeCell ref="V113:W113"/>
    <mergeCell ref="Y113:Z113"/>
    <mergeCell ref="B112:C112"/>
    <mergeCell ref="D112:L112"/>
    <mergeCell ref="M112:R112"/>
    <mergeCell ref="S112:U112"/>
    <mergeCell ref="V112:W112"/>
    <mergeCell ref="Y114:Z114"/>
    <mergeCell ref="B115:C115"/>
    <mergeCell ref="D115:L115"/>
    <mergeCell ref="M115:R115"/>
    <mergeCell ref="S115:U115"/>
    <mergeCell ref="V115:W115"/>
    <mergeCell ref="Y115:Z115"/>
    <mergeCell ref="B114:C114"/>
    <mergeCell ref="D114:L114"/>
    <mergeCell ref="M114:R114"/>
    <mergeCell ref="S114:U114"/>
    <mergeCell ref="V114:W114"/>
    <mergeCell ref="Y116:Z116"/>
    <mergeCell ref="B117:C117"/>
    <mergeCell ref="D117:L117"/>
    <mergeCell ref="M117:R117"/>
    <mergeCell ref="S117:U117"/>
    <mergeCell ref="V117:W117"/>
    <mergeCell ref="Y117:Z117"/>
    <mergeCell ref="B116:C116"/>
    <mergeCell ref="D116:L116"/>
    <mergeCell ref="M116:R116"/>
    <mergeCell ref="S116:U116"/>
    <mergeCell ref="V116:W116"/>
    <mergeCell ref="Y118:Z118"/>
    <mergeCell ref="B119:C119"/>
    <mergeCell ref="D119:L119"/>
    <mergeCell ref="M119:R119"/>
    <mergeCell ref="S119:U119"/>
    <mergeCell ref="V119:W119"/>
    <mergeCell ref="Y119:Z119"/>
    <mergeCell ref="B118:C118"/>
    <mergeCell ref="D118:L118"/>
    <mergeCell ref="M118:R118"/>
    <mergeCell ref="S118:U118"/>
    <mergeCell ref="V118:W118"/>
    <mergeCell ref="Y120:Z120"/>
    <mergeCell ref="B121:C121"/>
    <mergeCell ref="D121:L121"/>
    <mergeCell ref="M121:R121"/>
    <mergeCell ref="S121:U121"/>
    <mergeCell ref="V121:W121"/>
    <mergeCell ref="Y121:Z121"/>
    <mergeCell ref="B120:C120"/>
    <mergeCell ref="D120:L120"/>
    <mergeCell ref="M120:R120"/>
    <mergeCell ref="S120:U120"/>
    <mergeCell ref="V120:W120"/>
    <mergeCell ref="Y123:Z123"/>
    <mergeCell ref="B123:C123"/>
    <mergeCell ref="D123:L123"/>
    <mergeCell ref="M123:R123"/>
    <mergeCell ref="S123:U123"/>
    <mergeCell ref="V123:W123"/>
    <mergeCell ref="B122:C122"/>
    <mergeCell ref="D122:L122"/>
    <mergeCell ref="M122:R122"/>
    <mergeCell ref="S122:U122"/>
    <mergeCell ref="V122:W122"/>
    <mergeCell ref="Y122:Z122"/>
    <mergeCell ref="Y126:Z126"/>
    <mergeCell ref="B126:C126"/>
    <mergeCell ref="D126:L126"/>
    <mergeCell ref="M126:R126"/>
    <mergeCell ref="S126:U126"/>
    <mergeCell ref="V126:W126"/>
    <mergeCell ref="Y124:Z124"/>
    <mergeCell ref="B125:C125"/>
    <mergeCell ref="D125:L125"/>
    <mergeCell ref="M125:R125"/>
    <mergeCell ref="S125:U125"/>
    <mergeCell ref="V125:W125"/>
    <mergeCell ref="Y125:Z125"/>
    <mergeCell ref="B124:C124"/>
    <mergeCell ref="D124:L124"/>
    <mergeCell ref="M124:R124"/>
    <mergeCell ref="S124:U124"/>
    <mergeCell ref="V124:W124"/>
    <mergeCell ref="Y128:Z128"/>
    <mergeCell ref="B128:C128"/>
    <mergeCell ref="D128:L128"/>
    <mergeCell ref="M128:R128"/>
    <mergeCell ref="S128:U128"/>
    <mergeCell ref="V128:W128"/>
    <mergeCell ref="B127:C127"/>
    <mergeCell ref="D127:L127"/>
    <mergeCell ref="M127:R127"/>
    <mergeCell ref="S127:U127"/>
    <mergeCell ref="V127:W127"/>
    <mergeCell ref="Y127:Z127"/>
    <mergeCell ref="Y129:Z129"/>
    <mergeCell ref="B130:C130"/>
    <mergeCell ref="D130:L130"/>
    <mergeCell ref="M130:R130"/>
    <mergeCell ref="S130:U130"/>
    <mergeCell ref="V130:W130"/>
    <mergeCell ref="Y130:Z130"/>
    <mergeCell ref="B129:C129"/>
    <mergeCell ref="D129:L129"/>
    <mergeCell ref="M129:R129"/>
    <mergeCell ref="S129:U129"/>
    <mergeCell ref="V129:W129"/>
    <mergeCell ref="Y131:Z131"/>
    <mergeCell ref="B132:C132"/>
    <mergeCell ref="D132:L132"/>
    <mergeCell ref="M132:R132"/>
    <mergeCell ref="S132:U132"/>
    <mergeCell ref="V132:W132"/>
    <mergeCell ref="Y132:Z132"/>
    <mergeCell ref="B131:C131"/>
    <mergeCell ref="D131:L131"/>
    <mergeCell ref="M131:R131"/>
    <mergeCell ref="S131:U131"/>
    <mergeCell ref="V131:W131"/>
    <mergeCell ref="Y133:Z133"/>
    <mergeCell ref="B134:C134"/>
    <mergeCell ref="D134:L134"/>
    <mergeCell ref="M134:R134"/>
    <mergeCell ref="S134:U134"/>
    <mergeCell ref="V134:W134"/>
    <mergeCell ref="Y134:Z134"/>
    <mergeCell ref="B133:C133"/>
    <mergeCell ref="D133:L133"/>
    <mergeCell ref="M133:R133"/>
    <mergeCell ref="S133:U133"/>
    <mergeCell ref="V133:W133"/>
    <mergeCell ref="Y135:Z135"/>
    <mergeCell ref="B136:C136"/>
    <mergeCell ref="D136:L136"/>
    <mergeCell ref="M136:R136"/>
    <mergeCell ref="S136:U136"/>
    <mergeCell ref="V136:W136"/>
    <mergeCell ref="Y136:Z136"/>
    <mergeCell ref="B135:C135"/>
    <mergeCell ref="D135:L135"/>
    <mergeCell ref="M135:R135"/>
    <mergeCell ref="S135:U135"/>
    <mergeCell ref="V135:W135"/>
    <mergeCell ref="Y137:Z137"/>
    <mergeCell ref="B138:C138"/>
    <mergeCell ref="D138:L138"/>
    <mergeCell ref="M138:R138"/>
    <mergeCell ref="S138:U138"/>
    <mergeCell ref="V138:W138"/>
    <mergeCell ref="Y138:Z138"/>
    <mergeCell ref="B137:C137"/>
    <mergeCell ref="D137:L137"/>
    <mergeCell ref="M137:R137"/>
    <mergeCell ref="S137:U137"/>
    <mergeCell ref="V137:W137"/>
    <mergeCell ref="Y139:Z139"/>
    <mergeCell ref="B140:C140"/>
    <mergeCell ref="D140:L140"/>
    <mergeCell ref="M140:R140"/>
    <mergeCell ref="S140:U140"/>
    <mergeCell ref="V140:W140"/>
    <mergeCell ref="Y140:Z140"/>
    <mergeCell ref="B139:C139"/>
    <mergeCell ref="D139:L139"/>
    <mergeCell ref="M139:R139"/>
    <mergeCell ref="S139:U139"/>
    <mergeCell ref="V139:W139"/>
    <mergeCell ref="Y141:Z141"/>
    <mergeCell ref="B142:C142"/>
    <mergeCell ref="D142:L142"/>
    <mergeCell ref="M142:R142"/>
    <mergeCell ref="S142:U142"/>
    <mergeCell ref="V142:W142"/>
    <mergeCell ref="Y142:Z142"/>
    <mergeCell ref="B141:C141"/>
    <mergeCell ref="D141:L141"/>
    <mergeCell ref="M141:R141"/>
    <mergeCell ref="S141:U141"/>
    <mergeCell ref="V141:W141"/>
    <mergeCell ref="Y143:Z143"/>
    <mergeCell ref="B144:C144"/>
    <mergeCell ref="D144:L144"/>
    <mergeCell ref="M144:R144"/>
    <mergeCell ref="S144:U144"/>
    <mergeCell ref="V144:W144"/>
    <mergeCell ref="Y144:Z144"/>
    <mergeCell ref="B143:C143"/>
    <mergeCell ref="D143:L143"/>
    <mergeCell ref="M143:R143"/>
    <mergeCell ref="S143:U143"/>
    <mergeCell ref="V143:W143"/>
    <mergeCell ref="Y145:Z145"/>
    <mergeCell ref="B146:C146"/>
    <mergeCell ref="D146:L146"/>
    <mergeCell ref="M146:R146"/>
    <mergeCell ref="S146:U146"/>
    <mergeCell ref="V146:W146"/>
    <mergeCell ref="Y146:Z146"/>
    <mergeCell ref="B145:C145"/>
    <mergeCell ref="D145:L145"/>
    <mergeCell ref="M145:R145"/>
    <mergeCell ref="S145:U145"/>
    <mergeCell ref="V145:W145"/>
    <mergeCell ref="Y149:Z149"/>
    <mergeCell ref="B149:C149"/>
    <mergeCell ref="D149:L149"/>
    <mergeCell ref="M149:R149"/>
    <mergeCell ref="S149:U149"/>
    <mergeCell ref="V149:W149"/>
    <mergeCell ref="Y147:Z147"/>
    <mergeCell ref="B148:C148"/>
    <mergeCell ref="D148:L148"/>
    <mergeCell ref="M148:R148"/>
    <mergeCell ref="S148:U148"/>
    <mergeCell ref="V148:W148"/>
    <mergeCell ref="Y148:Z148"/>
    <mergeCell ref="B147:C147"/>
    <mergeCell ref="D147:L147"/>
    <mergeCell ref="M147:R147"/>
    <mergeCell ref="S147:U147"/>
    <mergeCell ref="V147:W147"/>
    <mergeCell ref="Y150:Z150"/>
    <mergeCell ref="B151:C151"/>
    <mergeCell ref="D151:L151"/>
    <mergeCell ref="M151:R151"/>
    <mergeCell ref="S151:U151"/>
    <mergeCell ref="V151:W151"/>
    <mergeCell ref="Y151:Z151"/>
    <mergeCell ref="B150:C150"/>
    <mergeCell ref="D150:L150"/>
    <mergeCell ref="M150:R150"/>
    <mergeCell ref="S150:U150"/>
    <mergeCell ref="V150:W150"/>
    <mergeCell ref="Y154:Z154"/>
    <mergeCell ref="B154:C154"/>
    <mergeCell ref="D154:L154"/>
    <mergeCell ref="M154:R154"/>
    <mergeCell ref="S154:U154"/>
    <mergeCell ref="V154:W154"/>
    <mergeCell ref="Y152:Z152"/>
    <mergeCell ref="B153:C153"/>
    <mergeCell ref="D153:L153"/>
    <mergeCell ref="M153:R153"/>
    <mergeCell ref="S153:U153"/>
    <mergeCell ref="V153:W153"/>
    <mergeCell ref="Y153:Z153"/>
    <mergeCell ref="B152:C152"/>
    <mergeCell ref="D152:L152"/>
    <mergeCell ref="M152:R152"/>
    <mergeCell ref="S152:U152"/>
    <mergeCell ref="V152:W152"/>
    <mergeCell ref="Y155:Z155"/>
    <mergeCell ref="B156:C156"/>
    <mergeCell ref="D156:L156"/>
    <mergeCell ref="M156:R156"/>
    <mergeCell ref="S156:U156"/>
    <mergeCell ref="V156:W156"/>
    <mergeCell ref="Y156:Z156"/>
    <mergeCell ref="B155:C155"/>
    <mergeCell ref="D155:L155"/>
    <mergeCell ref="M155:R155"/>
    <mergeCell ref="S155:U155"/>
    <mergeCell ref="V155:W155"/>
    <mergeCell ref="B159:Z159"/>
    <mergeCell ref="B162:Z162"/>
    <mergeCell ref="C164:D164"/>
    <mergeCell ref="F164:J164"/>
    <mergeCell ref="L164:Q164"/>
    <mergeCell ref="Y157:Z157"/>
    <mergeCell ref="B158:C158"/>
    <mergeCell ref="D158:L158"/>
    <mergeCell ref="M158:R158"/>
    <mergeCell ref="S158:U158"/>
    <mergeCell ref="V158:W158"/>
    <mergeCell ref="Y158:Z158"/>
    <mergeCell ref="B157:C157"/>
    <mergeCell ref="D157:L157"/>
    <mergeCell ref="M157:R157"/>
    <mergeCell ref="S157:U157"/>
    <mergeCell ref="V157:W157"/>
    <mergeCell ref="B174:Z174"/>
    <mergeCell ref="B176:C176"/>
    <mergeCell ref="D176:L176"/>
    <mergeCell ref="M176:R176"/>
    <mergeCell ref="S176:U176"/>
    <mergeCell ref="V176:W176"/>
    <mergeCell ref="Y176:Z176"/>
    <mergeCell ref="B166:G166"/>
    <mergeCell ref="I166:O166"/>
    <mergeCell ref="B167:G167"/>
    <mergeCell ref="I167:O167"/>
    <mergeCell ref="B170:G170"/>
    <mergeCell ref="I170:O170"/>
    <mergeCell ref="B178:C178"/>
    <mergeCell ref="D178:L178"/>
    <mergeCell ref="M178:R178"/>
    <mergeCell ref="S178:U178"/>
    <mergeCell ref="V178:W178"/>
    <mergeCell ref="Y178:Z178"/>
    <mergeCell ref="Y177:Z177"/>
    <mergeCell ref="B177:C177"/>
    <mergeCell ref="D177:L177"/>
    <mergeCell ref="M177:R177"/>
    <mergeCell ref="S177:U177"/>
    <mergeCell ref="V177:W177"/>
    <mergeCell ref="Y180:Z180"/>
    <mergeCell ref="B180:C180"/>
    <mergeCell ref="D180:L180"/>
    <mergeCell ref="M180:R180"/>
    <mergeCell ref="S180:U180"/>
    <mergeCell ref="V180:W180"/>
    <mergeCell ref="Y179:Z179"/>
    <mergeCell ref="B179:C179"/>
    <mergeCell ref="D179:L179"/>
    <mergeCell ref="M179:R179"/>
    <mergeCell ref="S179:U179"/>
    <mergeCell ref="V179:W179"/>
    <mergeCell ref="B182:Z182"/>
    <mergeCell ref="B184:Z184"/>
    <mergeCell ref="C186:D186"/>
    <mergeCell ref="F186:J186"/>
    <mergeCell ref="L186:Q186"/>
    <mergeCell ref="B181:C181"/>
    <mergeCell ref="D181:L181"/>
    <mergeCell ref="M181:R181"/>
    <mergeCell ref="S181:U181"/>
    <mergeCell ref="V181:W181"/>
    <mergeCell ref="Y181:Z181"/>
    <mergeCell ref="B198:C198"/>
    <mergeCell ref="D198:L198"/>
    <mergeCell ref="M198:R198"/>
    <mergeCell ref="S198:U198"/>
    <mergeCell ref="V198:W198"/>
    <mergeCell ref="Y198:Z198"/>
    <mergeCell ref="B188:G188"/>
    <mergeCell ref="I188:O188"/>
    <mergeCell ref="B189:G189"/>
    <mergeCell ref="I189:O189"/>
    <mergeCell ref="B192:G192"/>
    <mergeCell ref="I192:O192"/>
    <mergeCell ref="B196:Z196"/>
    <mergeCell ref="Y199:Z199"/>
    <mergeCell ref="B200:C200"/>
    <mergeCell ref="D200:L200"/>
    <mergeCell ref="M200:R200"/>
    <mergeCell ref="S200:U200"/>
    <mergeCell ref="V200:W200"/>
    <mergeCell ref="Y200:Z200"/>
    <mergeCell ref="B199:C199"/>
    <mergeCell ref="D199:L199"/>
    <mergeCell ref="M199:R199"/>
    <mergeCell ref="S199:U199"/>
    <mergeCell ref="V199:W199"/>
    <mergeCell ref="Y204:Z204"/>
    <mergeCell ref="B203:C203"/>
    <mergeCell ref="D203:L203"/>
    <mergeCell ref="M203:R203"/>
    <mergeCell ref="S203:U203"/>
    <mergeCell ref="V203:W203"/>
    <mergeCell ref="Y201:Z201"/>
    <mergeCell ref="B202:C202"/>
    <mergeCell ref="D202:L202"/>
    <mergeCell ref="M202:R202"/>
    <mergeCell ref="S202:U202"/>
    <mergeCell ref="V202:W202"/>
    <mergeCell ref="Y202:Z202"/>
    <mergeCell ref="B201:C201"/>
    <mergeCell ref="D201:L201"/>
    <mergeCell ref="M201:R201"/>
    <mergeCell ref="S201:U201"/>
    <mergeCell ref="V201:W201"/>
    <mergeCell ref="Y203:Z203"/>
    <mergeCell ref="B204:C204"/>
    <mergeCell ref="D204:L204"/>
    <mergeCell ref="M204:R204"/>
    <mergeCell ref="S204:U204"/>
    <mergeCell ref="V204:W204"/>
    <mergeCell ref="B213:G213"/>
    <mergeCell ref="I213:O213"/>
    <mergeCell ref="B214:G214"/>
    <mergeCell ref="I214:O214"/>
    <mergeCell ref="B217:G217"/>
    <mergeCell ref="I217:O217"/>
    <mergeCell ref="Y205:Z205"/>
    <mergeCell ref="B206:Z206"/>
    <mergeCell ref="B209:Z209"/>
    <mergeCell ref="C211:D211"/>
    <mergeCell ref="F211:I211"/>
    <mergeCell ref="J211:P211"/>
    <mergeCell ref="B205:C205"/>
    <mergeCell ref="D205:L205"/>
    <mergeCell ref="M205:R205"/>
    <mergeCell ref="S205:U205"/>
    <mergeCell ref="V205:W205"/>
  </mergeCells>
  <pageMargins left="0" right="0" top="0" bottom="0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Položky</vt:lpstr>
      <vt:lpstr>Položky!Názvy_tisku</vt:lpstr>
      <vt:lpstr>Rekapitulace!Názvy_tisku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Libor</dc:creator>
  <cp:lastModifiedBy>Libor</cp:lastModifiedBy>
  <cp:lastPrinted>2024-02-23T06:39:40Z</cp:lastPrinted>
  <dcterms:created xsi:type="dcterms:W3CDTF">2021-02-17T16:13:38Z</dcterms:created>
  <dcterms:modified xsi:type="dcterms:W3CDTF">2024-02-23T07:34:49Z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