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rmTfB916aRGGeOLxNfvZguwtz81G83P\TRUHLA\50-2312 ZŠ SEVER\DPS\3) Profese\Rozpočet 03_2024\Odevzdání 18.03.2024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.01 D.1.1 BP Pol" sheetId="12" r:id="rId4"/>
    <sheet name="SO.01 D.1.1 NS Pol" sheetId="13" r:id="rId5"/>
    <sheet name="SO.01 D.1.4.1 Pol" sheetId="14" r:id="rId6"/>
    <sheet name="SO.01 D.1.4.2 Pol" sheetId="15" r:id="rId7"/>
    <sheet name="SO.01 D.1.4.3-01 Pol" sheetId="16" r:id="rId8"/>
    <sheet name="SO.01 D.1.4.3-02 Pol" sheetId="17" r:id="rId9"/>
    <sheet name="SO.01 D.1.4.3-03 Pol" sheetId="18" r:id="rId10"/>
    <sheet name="VN, ON VRN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 D.1.1 BP Pol'!$1:$7</definedName>
    <definedName name="_xlnm.Print_Titles" localSheetId="4">'SO.01 D.1.1 NS Pol'!$1:$7</definedName>
    <definedName name="_xlnm.Print_Titles" localSheetId="5">'SO.01 D.1.4.1 Pol'!$1:$7</definedName>
    <definedName name="_xlnm.Print_Titles" localSheetId="6">'SO.01 D.1.4.2 Pol'!$1:$7</definedName>
    <definedName name="_xlnm.Print_Titles" localSheetId="7">'SO.01 D.1.4.3-01 Pol'!$1:$7</definedName>
    <definedName name="_xlnm.Print_Titles" localSheetId="8">'SO.01 D.1.4.3-02 Pol'!$1:$7</definedName>
    <definedName name="_xlnm.Print_Titles" localSheetId="9">'SO.01 D.1.4.3-03 Pol'!$1:$7</definedName>
    <definedName name="_xlnm.Print_Titles" localSheetId="10">'VN, ON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D.1.1 BP Pol'!$A$1:$Y$665</definedName>
    <definedName name="_xlnm.Print_Area" localSheetId="4">'SO.01 D.1.1 NS Pol'!$A$1:$Y$1062</definedName>
    <definedName name="_xlnm.Print_Area" localSheetId="5">'SO.01 D.1.4.1 Pol'!$A$1:$Y$187</definedName>
    <definedName name="_xlnm.Print_Area" localSheetId="6">'SO.01 D.1.4.2 Pol'!$A$1:$Y$200</definedName>
    <definedName name="_xlnm.Print_Area" localSheetId="7">'SO.01 D.1.4.3-01 Pol'!$A$1:$Y$87</definedName>
    <definedName name="_xlnm.Print_Area" localSheetId="8">'SO.01 D.1.4.3-02 Pol'!$A$1:$Y$70</definedName>
    <definedName name="_xlnm.Print_Area" localSheetId="9">'SO.01 D.1.4.3-03 Pol'!$A$1:$Y$36</definedName>
    <definedName name="_xlnm.Print_Area" localSheetId="1">Stavba!$A$1:$J$130</definedName>
    <definedName name="_xlnm.Print_Area" localSheetId="10">'VN, ON VRN Pol'!$A$1:$Y$85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 l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4" i="19"/>
  <c r="BA79" i="19"/>
  <c r="BA78" i="19"/>
  <c r="BA77" i="19"/>
  <c r="BA68" i="19"/>
  <c r="BA60" i="19"/>
  <c r="BA54" i="19"/>
  <c r="BA45" i="19"/>
  <c r="BA41" i="19"/>
  <c r="BA39" i="19"/>
  <c r="BA29" i="19"/>
  <c r="BA28" i="19"/>
  <c r="BA22" i="19"/>
  <c r="BA14" i="19"/>
  <c r="BA12" i="19"/>
  <c r="BA1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O8" i="19" s="1"/>
  <c r="Q15" i="19"/>
  <c r="V15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4" i="19"/>
  <c r="I24" i="19"/>
  <c r="I23" i="19" s="1"/>
  <c r="K24" i="19"/>
  <c r="M24" i="19"/>
  <c r="O24" i="19"/>
  <c r="Q24" i="19"/>
  <c r="Q23" i="19" s="1"/>
  <c r="V24" i="19"/>
  <c r="G26" i="19"/>
  <c r="G23" i="19" s="1"/>
  <c r="I26" i="19"/>
  <c r="K26" i="19"/>
  <c r="O26" i="19"/>
  <c r="O23" i="19" s="1"/>
  <c r="Q26" i="19"/>
  <c r="V26" i="19"/>
  <c r="G27" i="19"/>
  <c r="I27" i="19"/>
  <c r="K27" i="19"/>
  <c r="M27" i="19"/>
  <c r="O27" i="19"/>
  <c r="Q27" i="19"/>
  <c r="V27" i="19"/>
  <c r="G30" i="19"/>
  <c r="M30" i="19" s="1"/>
  <c r="I30" i="19"/>
  <c r="K30" i="19"/>
  <c r="K23" i="19" s="1"/>
  <c r="O30" i="19"/>
  <c r="Q30" i="19"/>
  <c r="V30" i="19"/>
  <c r="V23" i="19" s="1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40" i="19"/>
  <c r="M40" i="19" s="1"/>
  <c r="I40" i="19"/>
  <c r="K40" i="19"/>
  <c r="O40" i="19"/>
  <c r="Q40" i="19"/>
  <c r="V40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1" i="19"/>
  <c r="I51" i="19"/>
  <c r="K51" i="19"/>
  <c r="M51" i="19"/>
  <c r="O51" i="19"/>
  <c r="Q51" i="19"/>
  <c r="V51" i="19"/>
  <c r="G53" i="19"/>
  <c r="M53" i="19" s="1"/>
  <c r="I53" i="19"/>
  <c r="K53" i="19"/>
  <c r="O53" i="19"/>
  <c r="Q53" i="19"/>
  <c r="V53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Q66" i="19"/>
  <c r="V66" i="19"/>
  <c r="G67" i="19"/>
  <c r="I67" i="19"/>
  <c r="K67" i="19"/>
  <c r="M67" i="19"/>
  <c r="O67" i="19"/>
  <c r="Q67" i="19"/>
  <c r="V67" i="19"/>
  <c r="G70" i="19"/>
  <c r="M70" i="19" s="1"/>
  <c r="I70" i="19"/>
  <c r="K70" i="19"/>
  <c r="O70" i="19"/>
  <c r="Q70" i="19"/>
  <c r="V70" i="19"/>
  <c r="G76" i="19"/>
  <c r="I76" i="19"/>
  <c r="K76" i="19"/>
  <c r="M76" i="19"/>
  <c r="O76" i="19"/>
  <c r="Q76" i="19"/>
  <c r="V76" i="19"/>
  <c r="G80" i="19"/>
  <c r="M80" i="19" s="1"/>
  <c r="I80" i="19"/>
  <c r="K80" i="19"/>
  <c r="O80" i="19"/>
  <c r="Q80" i="19"/>
  <c r="V80" i="19"/>
  <c r="AE84" i="19"/>
  <c r="AF84" i="19"/>
  <c r="G35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AE35" i="18"/>
  <c r="AF35" i="18"/>
  <c r="G69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9" i="17"/>
  <c r="I39" i="17"/>
  <c r="I38" i="17" s="1"/>
  <c r="K39" i="17"/>
  <c r="M39" i="17"/>
  <c r="O39" i="17"/>
  <c r="Q39" i="17"/>
  <c r="Q38" i="17" s="1"/>
  <c r="V39" i="17"/>
  <c r="G40" i="17"/>
  <c r="G38" i="17" s="1"/>
  <c r="I40" i="17"/>
  <c r="K40" i="17"/>
  <c r="K38" i="17" s="1"/>
  <c r="O40" i="17"/>
  <c r="O38" i="17" s="1"/>
  <c r="Q40" i="17"/>
  <c r="V40" i="17"/>
  <c r="V38" i="17" s="1"/>
  <c r="G42" i="17"/>
  <c r="M42" i="17" s="1"/>
  <c r="I42" i="17"/>
  <c r="I41" i="17" s="1"/>
  <c r="K42" i="17"/>
  <c r="K41" i="17" s="1"/>
  <c r="O42" i="17"/>
  <c r="O41" i="17" s="1"/>
  <c r="Q42" i="17"/>
  <c r="Q41" i="17" s="1"/>
  <c r="V42" i="17"/>
  <c r="V41" i="17" s="1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3" i="17"/>
  <c r="M53" i="17" s="1"/>
  <c r="I53" i="17"/>
  <c r="I52" i="17" s="1"/>
  <c r="K53" i="17"/>
  <c r="O53" i="17"/>
  <c r="Q53" i="17"/>
  <c r="Q52" i="17" s="1"/>
  <c r="V53" i="17"/>
  <c r="G54" i="17"/>
  <c r="M54" i="17" s="1"/>
  <c r="I54" i="17"/>
  <c r="K54" i="17"/>
  <c r="K52" i="17" s="1"/>
  <c r="O54" i="17"/>
  <c r="Q54" i="17"/>
  <c r="V54" i="17"/>
  <c r="V52" i="17" s="1"/>
  <c r="G55" i="17"/>
  <c r="I55" i="17"/>
  <c r="K55" i="17"/>
  <c r="M55" i="17"/>
  <c r="O55" i="17"/>
  <c r="Q55" i="17"/>
  <c r="V55" i="17"/>
  <c r="G56" i="17"/>
  <c r="G52" i="17" s="1"/>
  <c r="I56" i="17"/>
  <c r="K56" i="17"/>
  <c r="O56" i="17"/>
  <c r="O52" i="17" s="1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2" i="17"/>
  <c r="M62" i="17" s="1"/>
  <c r="I62" i="17"/>
  <c r="I61" i="17" s="1"/>
  <c r="K62" i="17"/>
  <c r="K61" i="17" s="1"/>
  <c r="O62" i="17"/>
  <c r="Q62" i="17"/>
  <c r="Q61" i="17" s="1"/>
  <c r="V62" i="17"/>
  <c r="V61" i="17" s="1"/>
  <c r="G63" i="17"/>
  <c r="I63" i="17"/>
  <c r="K63" i="17"/>
  <c r="M63" i="17"/>
  <c r="O63" i="17"/>
  <c r="Q63" i="17"/>
  <c r="V63" i="17"/>
  <c r="G64" i="17"/>
  <c r="G61" i="17" s="1"/>
  <c r="I64" i="17"/>
  <c r="K64" i="17"/>
  <c r="M64" i="17"/>
  <c r="O64" i="17"/>
  <c r="O61" i="17" s="1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AE69" i="17"/>
  <c r="AF69" i="17"/>
  <c r="G86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AE86" i="16"/>
  <c r="AF86" i="16"/>
  <c r="G19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8" i="15"/>
  <c r="I18" i="15"/>
  <c r="I17" i="15" s="1"/>
  <c r="K18" i="15"/>
  <c r="K17" i="15" s="1"/>
  <c r="M18" i="15"/>
  <c r="M17" i="15" s="1"/>
  <c r="O18" i="15"/>
  <c r="Q18" i="15"/>
  <c r="Q17" i="15" s="1"/>
  <c r="V18" i="15"/>
  <c r="V17" i="15" s="1"/>
  <c r="G19" i="15"/>
  <c r="I19" i="15"/>
  <c r="K19" i="15"/>
  <c r="M19" i="15"/>
  <c r="O19" i="15"/>
  <c r="Q19" i="15"/>
  <c r="V19" i="15"/>
  <c r="G20" i="15"/>
  <c r="G17" i="15" s="1"/>
  <c r="I20" i="15"/>
  <c r="K20" i="15"/>
  <c r="M20" i="15"/>
  <c r="O20" i="15"/>
  <c r="O17" i="15" s="1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O33" i="15"/>
  <c r="G34" i="15"/>
  <c r="M34" i="15" s="1"/>
  <c r="M33" i="15" s="1"/>
  <c r="I34" i="15"/>
  <c r="I33" i="15" s="1"/>
  <c r="K34" i="15"/>
  <c r="K33" i="15" s="1"/>
  <c r="O34" i="15"/>
  <c r="Q34" i="15"/>
  <c r="Q33" i="15" s="1"/>
  <c r="V34" i="15"/>
  <c r="V33" i="15" s="1"/>
  <c r="K35" i="15"/>
  <c r="V35" i="15"/>
  <c r="G36" i="15"/>
  <c r="G35" i="15" s="1"/>
  <c r="I36" i="15"/>
  <c r="I35" i="15" s="1"/>
  <c r="K36" i="15"/>
  <c r="M36" i="15"/>
  <c r="O36" i="15"/>
  <c r="O35" i="15" s="1"/>
  <c r="Q36" i="15"/>
  <c r="Q35" i="15" s="1"/>
  <c r="V36" i="15"/>
  <c r="G37" i="15"/>
  <c r="M37" i="15" s="1"/>
  <c r="I37" i="15"/>
  <c r="K37" i="15"/>
  <c r="O37" i="15"/>
  <c r="Q37" i="15"/>
  <c r="V37" i="15"/>
  <c r="I38" i="15"/>
  <c r="Q38" i="15"/>
  <c r="G39" i="15"/>
  <c r="M39" i="15" s="1"/>
  <c r="M38" i="15" s="1"/>
  <c r="I39" i="15"/>
  <c r="K39" i="15"/>
  <c r="K38" i="15" s="1"/>
  <c r="O39" i="15"/>
  <c r="O38" i="15" s="1"/>
  <c r="Q39" i="15"/>
  <c r="V39" i="15"/>
  <c r="V38" i="15" s="1"/>
  <c r="G40" i="15"/>
  <c r="I40" i="15"/>
  <c r="K40" i="15"/>
  <c r="M40" i="15"/>
  <c r="O40" i="15"/>
  <c r="Q40" i="15"/>
  <c r="V40" i="15"/>
  <c r="G41" i="15"/>
  <c r="K41" i="15"/>
  <c r="O41" i="15"/>
  <c r="G42" i="15"/>
  <c r="M42" i="15" s="1"/>
  <c r="M41" i="15" s="1"/>
  <c r="I42" i="15"/>
  <c r="I41" i="15" s="1"/>
  <c r="K42" i="15"/>
  <c r="O42" i="15"/>
  <c r="Q42" i="15"/>
  <c r="Q41" i="15" s="1"/>
  <c r="V42" i="15"/>
  <c r="V41" i="15" s="1"/>
  <c r="G44" i="15"/>
  <c r="I44" i="15"/>
  <c r="I43" i="15" s="1"/>
  <c r="K44" i="15"/>
  <c r="M44" i="15"/>
  <c r="O44" i="15"/>
  <c r="Q44" i="15"/>
  <c r="Q43" i="15" s="1"/>
  <c r="V44" i="15"/>
  <c r="G45" i="15"/>
  <c r="G43" i="15" s="1"/>
  <c r="I45" i="15"/>
  <c r="K45" i="15"/>
  <c r="O45" i="15"/>
  <c r="O43" i="15" s="1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K43" i="15" s="1"/>
  <c r="O47" i="15"/>
  <c r="Q47" i="15"/>
  <c r="V47" i="15"/>
  <c r="V43" i="15" s="1"/>
  <c r="G48" i="15"/>
  <c r="I48" i="15"/>
  <c r="K48" i="15"/>
  <c r="M48" i="15"/>
  <c r="O48" i="15"/>
  <c r="Q48" i="15"/>
  <c r="V48" i="15"/>
  <c r="G49" i="15"/>
  <c r="O49" i="15"/>
  <c r="G50" i="15"/>
  <c r="I50" i="15"/>
  <c r="I49" i="15" s="1"/>
  <c r="K50" i="15"/>
  <c r="M50" i="15"/>
  <c r="O50" i="15"/>
  <c r="Q50" i="15"/>
  <c r="Q49" i="15" s="1"/>
  <c r="V50" i="15"/>
  <c r="G51" i="15"/>
  <c r="M51" i="15" s="1"/>
  <c r="I51" i="15"/>
  <c r="K51" i="15"/>
  <c r="K49" i="15" s="1"/>
  <c r="O51" i="15"/>
  <c r="Q51" i="15"/>
  <c r="V51" i="15"/>
  <c r="V49" i="15" s="1"/>
  <c r="G52" i="15"/>
  <c r="I52" i="15"/>
  <c r="K52" i="15"/>
  <c r="M52" i="15"/>
  <c r="O52" i="15"/>
  <c r="Q52" i="15"/>
  <c r="V52" i="15"/>
  <c r="G54" i="15"/>
  <c r="I54" i="15"/>
  <c r="I53" i="15" s="1"/>
  <c r="K54" i="15"/>
  <c r="M54" i="15"/>
  <c r="O54" i="15"/>
  <c r="Q54" i="15"/>
  <c r="Q53" i="15" s="1"/>
  <c r="V54" i="15"/>
  <c r="G55" i="15"/>
  <c r="M55" i="15" s="1"/>
  <c r="I55" i="15"/>
  <c r="K55" i="15"/>
  <c r="K53" i="15" s="1"/>
  <c r="O55" i="15"/>
  <c r="Q55" i="15"/>
  <c r="V55" i="15"/>
  <c r="V53" i="15" s="1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O53" i="15" s="1"/>
  <c r="Q57" i="15"/>
  <c r="V57" i="15"/>
  <c r="G59" i="15"/>
  <c r="M59" i="15" s="1"/>
  <c r="I59" i="15"/>
  <c r="K59" i="15"/>
  <c r="K58" i="15" s="1"/>
  <c r="O59" i="15"/>
  <c r="Q59" i="15"/>
  <c r="V59" i="15"/>
  <c r="V58" i="15" s="1"/>
  <c r="G60" i="15"/>
  <c r="I60" i="15"/>
  <c r="K60" i="15"/>
  <c r="M60" i="15"/>
  <c r="O60" i="15"/>
  <c r="Q60" i="15"/>
  <c r="V60" i="15"/>
  <c r="G61" i="15"/>
  <c r="G58" i="15" s="1"/>
  <c r="I61" i="15"/>
  <c r="K61" i="15"/>
  <c r="O61" i="15"/>
  <c r="O58" i="15" s="1"/>
  <c r="Q61" i="15"/>
  <c r="V61" i="15"/>
  <c r="G62" i="15"/>
  <c r="M62" i="15" s="1"/>
  <c r="I62" i="15"/>
  <c r="I58" i="15" s="1"/>
  <c r="K62" i="15"/>
  <c r="O62" i="15"/>
  <c r="Q62" i="15"/>
  <c r="Q58" i="15" s="1"/>
  <c r="V62" i="15"/>
  <c r="G64" i="15"/>
  <c r="I64" i="15"/>
  <c r="I63" i="15" s="1"/>
  <c r="K64" i="15"/>
  <c r="M64" i="15"/>
  <c r="O64" i="15"/>
  <c r="Q64" i="15"/>
  <c r="Q63" i="15" s="1"/>
  <c r="V64" i="15"/>
  <c r="G65" i="15"/>
  <c r="G63" i="15" s="1"/>
  <c r="I65" i="15"/>
  <c r="K65" i="15"/>
  <c r="O65" i="15"/>
  <c r="O63" i="15" s="1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K63" i="15" s="1"/>
  <c r="O67" i="15"/>
  <c r="Q67" i="15"/>
  <c r="V67" i="15"/>
  <c r="V63" i="15" s="1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O73" i="15"/>
  <c r="G74" i="15"/>
  <c r="I74" i="15"/>
  <c r="I73" i="15" s="1"/>
  <c r="K74" i="15"/>
  <c r="M74" i="15"/>
  <c r="O74" i="15"/>
  <c r="Q74" i="15"/>
  <c r="Q73" i="15" s="1"/>
  <c r="V74" i="15"/>
  <c r="G75" i="15"/>
  <c r="M75" i="15" s="1"/>
  <c r="I75" i="15"/>
  <c r="K75" i="15"/>
  <c r="K73" i="15" s="1"/>
  <c r="O75" i="15"/>
  <c r="Q75" i="15"/>
  <c r="V75" i="15"/>
  <c r="V73" i="15" s="1"/>
  <c r="G77" i="15"/>
  <c r="G76" i="15" s="1"/>
  <c r="I77" i="15"/>
  <c r="I76" i="15" s="1"/>
  <c r="K77" i="15"/>
  <c r="K76" i="15" s="1"/>
  <c r="O77" i="15"/>
  <c r="O76" i="15" s="1"/>
  <c r="Q77" i="15"/>
  <c r="Q76" i="15" s="1"/>
  <c r="V77" i="15"/>
  <c r="V76" i="15" s="1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1" i="15"/>
  <c r="G80" i="15" s="1"/>
  <c r="I81" i="15"/>
  <c r="I80" i="15" s="1"/>
  <c r="K81" i="15"/>
  <c r="K80" i="15" s="1"/>
  <c r="O81" i="15"/>
  <c r="O80" i="15" s="1"/>
  <c r="Q81" i="15"/>
  <c r="Q80" i="15" s="1"/>
  <c r="V81" i="15"/>
  <c r="V80" i="15" s="1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9" i="15"/>
  <c r="I99" i="15"/>
  <c r="K99" i="15"/>
  <c r="K98" i="15" s="1"/>
  <c r="M99" i="15"/>
  <c r="O99" i="15"/>
  <c r="O98" i="15" s="1"/>
  <c r="Q99" i="15"/>
  <c r="V99" i="15"/>
  <c r="V98" i="15" s="1"/>
  <c r="G100" i="15"/>
  <c r="G98" i="15" s="1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I98" i="15" s="1"/>
  <c r="K102" i="15"/>
  <c r="O102" i="15"/>
  <c r="Q102" i="15"/>
  <c r="Q98" i="15" s="1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I108" i="15"/>
  <c r="K108" i="15"/>
  <c r="M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I122" i="15"/>
  <c r="K122" i="15"/>
  <c r="M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30" i="15"/>
  <c r="I130" i="15"/>
  <c r="I129" i="15" s="1"/>
  <c r="K130" i="15"/>
  <c r="M130" i="15"/>
  <c r="O130" i="15"/>
  <c r="Q130" i="15"/>
  <c r="Q129" i="15" s="1"/>
  <c r="V130" i="15"/>
  <c r="G131" i="15"/>
  <c r="M131" i="15" s="1"/>
  <c r="I131" i="15"/>
  <c r="K131" i="15"/>
  <c r="K129" i="15" s="1"/>
  <c r="O131" i="15"/>
  <c r="Q131" i="15"/>
  <c r="V131" i="15"/>
  <c r="V129" i="15" s="1"/>
  <c r="G132" i="15"/>
  <c r="I132" i="15"/>
  <c r="K132" i="15"/>
  <c r="M132" i="15"/>
  <c r="O132" i="15"/>
  <c r="Q132" i="15"/>
  <c r="V132" i="15"/>
  <c r="G133" i="15"/>
  <c r="M133" i="15" s="1"/>
  <c r="I133" i="15"/>
  <c r="K133" i="15"/>
  <c r="O133" i="15"/>
  <c r="O129" i="15" s="1"/>
  <c r="Q133" i="15"/>
  <c r="V133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I136" i="15"/>
  <c r="K136" i="15"/>
  <c r="M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K138" i="15"/>
  <c r="M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I142" i="15"/>
  <c r="K142" i="15"/>
  <c r="M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I144" i="15"/>
  <c r="K144" i="15"/>
  <c r="M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I150" i="15"/>
  <c r="K150" i="15"/>
  <c r="M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I154" i="15"/>
  <c r="K154" i="15"/>
  <c r="M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I158" i="15"/>
  <c r="K158" i="15"/>
  <c r="M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I160" i="15"/>
  <c r="K160" i="15"/>
  <c r="M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I166" i="15"/>
  <c r="K166" i="15"/>
  <c r="M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I168" i="15"/>
  <c r="K168" i="15"/>
  <c r="M168" i="15"/>
  <c r="O168" i="15"/>
  <c r="Q168" i="15"/>
  <c r="V168" i="15"/>
  <c r="G170" i="15"/>
  <c r="I170" i="15"/>
  <c r="I169" i="15" s="1"/>
  <c r="K170" i="15"/>
  <c r="M170" i="15"/>
  <c r="O170" i="15"/>
  <c r="Q170" i="15"/>
  <c r="Q169" i="15" s="1"/>
  <c r="V170" i="15"/>
  <c r="G171" i="15"/>
  <c r="M171" i="15" s="1"/>
  <c r="I171" i="15"/>
  <c r="K171" i="15"/>
  <c r="K169" i="15" s="1"/>
  <c r="O171" i="15"/>
  <c r="Q171" i="15"/>
  <c r="V171" i="15"/>
  <c r="V169" i="15" s="1"/>
  <c r="G172" i="15"/>
  <c r="I172" i="15"/>
  <c r="K172" i="15"/>
  <c r="M172" i="15"/>
  <c r="O172" i="15"/>
  <c r="Q172" i="15"/>
  <c r="V172" i="15"/>
  <c r="G173" i="15"/>
  <c r="M173" i="15" s="1"/>
  <c r="I173" i="15"/>
  <c r="K173" i="15"/>
  <c r="O173" i="15"/>
  <c r="O169" i="15" s="1"/>
  <c r="Q173" i="15"/>
  <c r="V173" i="15"/>
  <c r="G174" i="15"/>
  <c r="I174" i="15"/>
  <c r="K174" i="15"/>
  <c r="M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I176" i="15"/>
  <c r="K176" i="15"/>
  <c r="M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I178" i="15"/>
  <c r="K178" i="15"/>
  <c r="M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I182" i="15"/>
  <c r="K182" i="15"/>
  <c r="M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I188" i="15"/>
  <c r="K188" i="15"/>
  <c r="M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I190" i="15"/>
  <c r="K190" i="15"/>
  <c r="M190" i="15"/>
  <c r="O190" i="15"/>
  <c r="Q190" i="15"/>
  <c r="V190" i="15"/>
  <c r="G191" i="15"/>
  <c r="M191" i="15" s="1"/>
  <c r="I191" i="15"/>
  <c r="K191" i="15"/>
  <c r="O191" i="15"/>
  <c r="Q191" i="15"/>
  <c r="V191" i="15"/>
  <c r="G192" i="15"/>
  <c r="I192" i="15"/>
  <c r="K192" i="15"/>
  <c r="M192" i="15"/>
  <c r="O192" i="15"/>
  <c r="Q192" i="15"/>
  <c r="V192" i="15"/>
  <c r="G193" i="15"/>
  <c r="M193" i="15" s="1"/>
  <c r="I193" i="15"/>
  <c r="K193" i="15"/>
  <c r="O193" i="15"/>
  <c r="Q193" i="15"/>
  <c r="V193" i="15"/>
  <c r="G195" i="15"/>
  <c r="M195" i="15" s="1"/>
  <c r="I195" i="15"/>
  <c r="I194" i="15" s="1"/>
  <c r="K195" i="15"/>
  <c r="K194" i="15" s="1"/>
  <c r="O195" i="15"/>
  <c r="Q195" i="15"/>
  <c r="Q194" i="15" s="1"/>
  <c r="V195" i="15"/>
  <c r="V194" i="15" s="1"/>
  <c r="G196" i="15"/>
  <c r="I196" i="15"/>
  <c r="K196" i="15"/>
  <c r="M196" i="15"/>
  <c r="O196" i="15"/>
  <c r="Q196" i="15"/>
  <c r="V196" i="15"/>
  <c r="G197" i="15"/>
  <c r="G194" i="15" s="1"/>
  <c r="I197" i="15"/>
  <c r="K197" i="15"/>
  <c r="O197" i="15"/>
  <c r="O194" i="15" s="1"/>
  <c r="Q197" i="15"/>
  <c r="V197" i="15"/>
  <c r="AE199" i="15"/>
  <c r="AF199" i="15"/>
  <c r="G186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I18" i="14"/>
  <c r="K18" i="14"/>
  <c r="K17" i="14" s="1"/>
  <c r="M18" i="14"/>
  <c r="O18" i="14"/>
  <c r="Q18" i="14"/>
  <c r="V18" i="14"/>
  <c r="V17" i="14" s="1"/>
  <c r="G19" i="14"/>
  <c r="I19" i="14"/>
  <c r="K19" i="14"/>
  <c r="M19" i="14"/>
  <c r="O19" i="14"/>
  <c r="Q19" i="14"/>
  <c r="V19" i="14"/>
  <c r="G20" i="14"/>
  <c r="G17" i="14" s="1"/>
  <c r="I20" i="14"/>
  <c r="K20" i="14"/>
  <c r="O20" i="14"/>
  <c r="O17" i="14" s="1"/>
  <c r="Q20" i="14"/>
  <c r="V20" i="14"/>
  <c r="G21" i="14"/>
  <c r="M21" i="14" s="1"/>
  <c r="I21" i="14"/>
  <c r="I17" i="14" s="1"/>
  <c r="K21" i="14"/>
  <c r="O21" i="14"/>
  <c r="Q21" i="14"/>
  <c r="Q17" i="14" s="1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I33" i="14" s="1"/>
  <c r="K34" i="14"/>
  <c r="K33" i="14" s="1"/>
  <c r="O34" i="14"/>
  <c r="Q34" i="14"/>
  <c r="Q33" i="14" s="1"/>
  <c r="V34" i="14"/>
  <c r="V33" i="14" s="1"/>
  <c r="G35" i="14"/>
  <c r="I35" i="14"/>
  <c r="K35" i="14"/>
  <c r="M35" i="14"/>
  <c r="O35" i="14"/>
  <c r="Q35" i="14"/>
  <c r="V35" i="14"/>
  <c r="G36" i="14"/>
  <c r="G33" i="14" s="1"/>
  <c r="I36" i="14"/>
  <c r="K36" i="14"/>
  <c r="M36" i="14"/>
  <c r="O36" i="14"/>
  <c r="O33" i="14" s="1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9" i="14"/>
  <c r="M49" i="14" s="1"/>
  <c r="I49" i="14"/>
  <c r="I48" i="14" s="1"/>
  <c r="K49" i="14"/>
  <c r="K48" i="14" s="1"/>
  <c r="O49" i="14"/>
  <c r="Q49" i="14"/>
  <c r="Q48" i="14" s="1"/>
  <c r="V49" i="14"/>
  <c r="V48" i="14" s="1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G48" i="14" s="1"/>
  <c r="I52" i="14"/>
  <c r="K52" i="14"/>
  <c r="O52" i="14"/>
  <c r="O48" i="14" s="1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K55" i="14"/>
  <c r="V55" i="14"/>
  <c r="G56" i="14"/>
  <c r="G55" i="14" s="1"/>
  <c r="I56" i="14"/>
  <c r="I55" i="14" s="1"/>
  <c r="K56" i="14"/>
  <c r="O56" i="14"/>
  <c r="O55" i="14" s="1"/>
  <c r="Q56" i="14"/>
  <c r="Q55" i="14" s="1"/>
  <c r="V56" i="14"/>
  <c r="G58" i="14"/>
  <c r="I58" i="14"/>
  <c r="K58" i="14"/>
  <c r="K57" i="14" s="1"/>
  <c r="M58" i="14"/>
  <c r="M57" i="14" s="1"/>
  <c r="O58" i="14"/>
  <c r="Q58" i="14"/>
  <c r="V58" i="14"/>
  <c r="V57" i="14" s="1"/>
  <c r="G59" i="14"/>
  <c r="G57" i="14" s="1"/>
  <c r="I59" i="14"/>
  <c r="K59" i="14"/>
  <c r="M59" i="14"/>
  <c r="O59" i="14"/>
  <c r="O57" i="14" s="1"/>
  <c r="Q59" i="14"/>
  <c r="V59" i="14"/>
  <c r="G60" i="14"/>
  <c r="M60" i="14" s="1"/>
  <c r="I60" i="14"/>
  <c r="K60" i="14"/>
  <c r="O60" i="14"/>
  <c r="Q60" i="14"/>
  <c r="Q57" i="14" s="1"/>
  <c r="V60" i="14"/>
  <c r="G61" i="14"/>
  <c r="M61" i="14" s="1"/>
  <c r="I61" i="14"/>
  <c r="I57" i="14" s="1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6" i="14"/>
  <c r="I66" i="14"/>
  <c r="I65" i="14" s="1"/>
  <c r="K66" i="14"/>
  <c r="K65" i="14" s="1"/>
  <c r="M66" i="14"/>
  <c r="O66" i="14"/>
  <c r="Q66" i="14"/>
  <c r="Q65" i="14" s="1"/>
  <c r="V66" i="14"/>
  <c r="V65" i="14" s="1"/>
  <c r="G67" i="14"/>
  <c r="I67" i="14"/>
  <c r="K67" i="14"/>
  <c r="M67" i="14"/>
  <c r="O67" i="14"/>
  <c r="Q67" i="14"/>
  <c r="V67" i="14"/>
  <c r="G68" i="14"/>
  <c r="G65" i="14" s="1"/>
  <c r="I68" i="14"/>
  <c r="K68" i="14"/>
  <c r="M68" i="14"/>
  <c r="O68" i="14"/>
  <c r="O65" i="14" s="1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1" i="14"/>
  <c r="M101" i="14" s="1"/>
  <c r="I101" i="14"/>
  <c r="I100" i="14" s="1"/>
  <c r="K101" i="14"/>
  <c r="K100" i="14" s="1"/>
  <c r="O101" i="14"/>
  <c r="Q101" i="14"/>
  <c r="Q100" i="14" s="1"/>
  <c r="V101" i="14"/>
  <c r="V100" i="14" s="1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G100" i="14" s="1"/>
  <c r="I104" i="14"/>
  <c r="K104" i="14"/>
  <c r="O104" i="14"/>
  <c r="O100" i="14" s="1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I129" i="14"/>
  <c r="K129" i="14"/>
  <c r="M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I131" i="14"/>
  <c r="K131" i="14"/>
  <c r="M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I135" i="14"/>
  <c r="K135" i="14"/>
  <c r="M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I140" i="14"/>
  <c r="K140" i="14"/>
  <c r="M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I148" i="14"/>
  <c r="K148" i="14"/>
  <c r="M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I155" i="14"/>
  <c r="K155" i="14"/>
  <c r="M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I159" i="14"/>
  <c r="I158" i="14" s="1"/>
  <c r="K159" i="14"/>
  <c r="K158" i="14" s="1"/>
  <c r="M159" i="14"/>
  <c r="O159" i="14"/>
  <c r="Q159" i="14"/>
  <c r="Q158" i="14" s="1"/>
  <c r="V159" i="14"/>
  <c r="V158" i="14" s="1"/>
  <c r="G160" i="14"/>
  <c r="M160" i="14" s="1"/>
  <c r="I160" i="14"/>
  <c r="K160" i="14"/>
  <c r="O160" i="14"/>
  <c r="Q160" i="14"/>
  <c r="V160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O158" i="14" s="1"/>
  <c r="Q162" i="14"/>
  <c r="V162" i="14"/>
  <c r="G163" i="14"/>
  <c r="I163" i="14"/>
  <c r="K163" i="14"/>
  <c r="M163" i="14"/>
  <c r="O163" i="14"/>
  <c r="Q163" i="14"/>
  <c r="V163" i="14"/>
  <c r="G164" i="14"/>
  <c r="I164" i="14"/>
  <c r="K164" i="14"/>
  <c r="M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I171" i="14"/>
  <c r="K171" i="14"/>
  <c r="M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I175" i="14"/>
  <c r="K175" i="14"/>
  <c r="M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1" i="14"/>
  <c r="I181" i="14"/>
  <c r="I180" i="14" s="1"/>
  <c r="K181" i="14"/>
  <c r="M181" i="14"/>
  <c r="O181" i="14"/>
  <c r="Q181" i="14"/>
  <c r="Q180" i="14" s="1"/>
  <c r="V181" i="14"/>
  <c r="G182" i="14"/>
  <c r="G180" i="14" s="1"/>
  <c r="I182" i="14"/>
  <c r="K182" i="14"/>
  <c r="K180" i="14" s="1"/>
  <c r="O182" i="14"/>
  <c r="O180" i="14" s="1"/>
  <c r="Q182" i="14"/>
  <c r="V182" i="14"/>
  <c r="V180" i="14" s="1"/>
  <c r="G183" i="14"/>
  <c r="I183" i="14"/>
  <c r="K183" i="14"/>
  <c r="M183" i="14"/>
  <c r="O183" i="14"/>
  <c r="Q183" i="14"/>
  <c r="V183" i="14"/>
  <c r="G184" i="14"/>
  <c r="M184" i="14" s="1"/>
  <c r="I184" i="14"/>
  <c r="K184" i="14"/>
  <c r="O184" i="14"/>
  <c r="Q184" i="14"/>
  <c r="V184" i="14"/>
  <c r="AE186" i="14"/>
  <c r="AF186" i="14"/>
  <c r="G1061" i="13"/>
  <c r="BA1057" i="13"/>
  <c r="BA405" i="13"/>
  <c r="BA368" i="13"/>
  <c r="BA358" i="13"/>
  <c r="BA315" i="13"/>
  <c r="BA198" i="13"/>
  <c r="BA146" i="13"/>
  <c r="BA14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27" i="13"/>
  <c r="I27" i="13"/>
  <c r="K27" i="13"/>
  <c r="M27" i="13"/>
  <c r="O27" i="13"/>
  <c r="Q27" i="13"/>
  <c r="V27" i="13"/>
  <c r="G43" i="13"/>
  <c r="I43" i="13"/>
  <c r="K43" i="13"/>
  <c r="M43" i="13"/>
  <c r="O43" i="13"/>
  <c r="Q43" i="13"/>
  <c r="V43" i="13"/>
  <c r="G48" i="13"/>
  <c r="G8" i="13" s="1"/>
  <c r="I48" i="13"/>
  <c r="K48" i="13"/>
  <c r="O48" i="13"/>
  <c r="O8" i="13" s="1"/>
  <c r="Q48" i="13"/>
  <c r="V48" i="13"/>
  <c r="G53" i="13"/>
  <c r="I53" i="13"/>
  <c r="K53" i="13"/>
  <c r="M53" i="13"/>
  <c r="O53" i="13"/>
  <c r="Q53" i="13"/>
  <c r="V53" i="13"/>
  <c r="G57" i="13"/>
  <c r="I57" i="13"/>
  <c r="K57" i="13"/>
  <c r="M57" i="13"/>
  <c r="O57" i="13"/>
  <c r="Q57" i="13"/>
  <c r="V57" i="13"/>
  <c r="G62" i="13"/>
  <c r="G61" i="13" s="1"/>
  <c r="I62" i="13"/>
  <c r="I61" i="13" s="1"/>
  <c r="K62" i="13"/>
  <c r="K61" i="13" s="1"/>
  <c r="O62" i="13"/>
  <c r="O61" i="13" s="1"/>
  <c r="Q62" i="13"/>
  <c r="Q61" i="13" s="1"/>
  <c r="V62" i="13"/>
  <c r="V61" i="13" s="1"/>
  <c r="G65" i="13"/>
  <c r="M65" i="13" s="1"/>
  <c r="I65" i="13"/>
  <c r="K65" i="13"/>
  <c r="O65" i="13"/>
  <c r="Q65" i="13"/>
  <c r="V65" i="13"/>
  <c r="G73" i="13"/>
  <c r="G72" i="13" s="1"/>
  <c r="I73" i="13"/>
  <c r="I72" i="13" s="1"/>
  <c r="K73" i="13"/>
  <c r="M73" i="13"/>
  <c r="O73" i="13"/>
  <c r="O72" i="13" s="1"/>
  <c r="Q73" i="13"/>
  <c r="Q72" i="13" s="1"/>
  <c r="V73" i="13"/>
  <c r="G81" i="13"/>
  <c r="M81" i="13" s="1"/>
  <c r="I81" i="13"/>
  <c r="K81" i="13"/>
  <c r="O81" i="13"/>
  <c r="Q81" i="13"/>
  <c r="V81" i="13"/>
  <c r="G86" i="13"/>
  <c r="I86" i="13"/>
  <c r="K86" i="13"/>
  <c r="M86" i="13"/>
  <c r="O86" i="13"/>
  <c r="Q86" i="13"/>
  <c r="V86" i="13"/>
  <c r="G91" i="13"/>
  <c r="I91" i="13"/>
  <c r="K91" i="13"/>
  <c r="K72" i="13" s="1"/>
  <c r="M91" i="13"/>
  <c r="O91" i="13"/>
  <c r="Q91" i="13"/>
  <c r="V91" i="13"/>
  <c r="V72" i="13" s="1"/>
  <c r="G101" i="13"/>
  <c r="I101" i="13"/>
  <c r="K101" i="13"/>
  <c r="M101" i="13"/>
  <c r="O101" i="13"/>
  <c r="Q101" i="13"/>
  <c r="V101" i="13"/>
  <c r="G108" i="13"/>
  <c r="M108" i="13" s="1"/>
  <c r="I108" i="13"/>
  <c r="K108" i="13"/>
  <c r="O108" i="13"/>
  <c r="Q108" i="13"/>
  <c r="V108" i="13"/>
  <c r="G111" i="13"/>
  <c r="I111" i="13"/>
  <c r="K111" i="13"/>
  <c r="M111" i="13"/>
  <c r="O111" i="13"/>
  <c r="Q111" i="13"/>
  <c r="V111" i="13"/>
  <c r="G116" i="13"/>
  <c r="I116" i="13"/>
  <c r="K116" i="13"/>
  <c r="M116" i="13"/>
  <c r="O116" i="13"/>
  <c r="Q116" i="13"/>
  <c r="V116" i="13"/>
  <c r="G141" i="13"/>
  <c r="G140" i="13" s="1"/>
  <c r="I141" i="13"/>
  <c r="I140" i="13" s="1"/>
  <c r="K141" i="13"/>
  <c r="K140" i="13" s="1"/>
  <c r="O141" i="13"/>
  <c r="O140" i="13" s="1"/>
  <c r="Q141" i="13"/>
  <c r="Q140" i="13" s="1"/>
  <c r="V141" i="13"/>
  <c r="V140" i="13" s="1"/>
  <c r="G145" i="13"/>
  <c r="I145" i="13"/>
  <c r="K145" i="13"/>
  <c r="M145" i="13"/>
  <c r="O145" i="13"/>
  <c r="Q145" i="13"/>
  <c r="V145" i="13"/>
  <c r="G154" i="13"/>
  <c r="I154" i="13"/>
  <c r="K154" i="13"/>
  <c r="M154" i="13"/>
  <c r="O154" i="13"/>
  <c r="Q154" i="13"/>
  <c r="V154" i="13"/>
  <c r="G163" i="13"/>
  <c r="G162" i="13" s="1"/>
  <c r="I163" i="13"/>
  <c r="I162" i="13" s="1"/>
  <c r="K163" i="13"/>
  <c r="K162" i="13" s="1"/>
  <c r="O163" i="13"/>
  <c r="O162" i="13" s="1"/>
  <c r="Q163" i="13"/>
  <c r="Q162" i="13" s="1"/>
  <c r="V163" i="13"/>
  <c r="V162" i="13" s="1"/>
  <c r="G167" i="13"/>
  <c r="I167" i="13"/>
  <c r="K167" i="13"/>
  <c r="M167" i="13"/>
  <c r="O167" i="13"/>
  <c r="Q167" i="13"/>
  <c r="V167" i="13"/>
  <c r="G171" i="13"/>
  <c r="I171" i="13"/>
  <c r="K171" i="13"/>
  <c r="M171" i="13"/>
  <c r="O171" i="13"/>
  <c r="Q171" i="13"/>
  <c r="V171" i="13"/>
  <c r="G176" i="13"/>
  <c r="I176" i="13"/>
  <c r="K176" i="13"/>
  <c r="M176" i="13"/>
  <c r="O176" i="13"/>
  <c r="Q176" i="13"/>
  <c r="V176" i="13"/>
  <c r="G182" i="13"/>
  <c r="M182" i="13" s="1"/>
  <c r="I182" i="13"/>
  <c r="K182" i="13"/>
  <c r="O182" i="13"/>
  <c r="Q182" i="13"/>
  <c r="V182" i="13"/>
  <c r="G188" i="13"/>
  <c r="I188" i="13"/>
  <c r="K188" i="13"/>
  <c r="M188" i="13"/>
  <c r="O188" i="13"/>
  <c r="Q188" i="13"/>
  <c r="V188" i="13"/>
  <c r="G192" i="13"/>
  <c r="I192" i="13"/>
  <c r="K192" i="13"/>
  <c r="M192" i="13"/>
  <c r="O192" i="13"/>
  <c r="Q192" i="13"/>
  <c r="V192" i="13"/>
  <c r="G197" i="13"/>
  <c r="G196" i="13" s="1"/>
  <c r="I197" i="13"/>
  <c r="I196" i="13" s="1"/>
  <c r="K197" i="13"/>
  <c r="K196" i="13" s="1"/>
  <c r="O197" i="13"/>
  <c r="O196" i="13" s="1"/>
  <c r="Q197" i="13"/>
  <c r="Q196" i="13" s="1"/>
  <c r="V197" i="13"/>
  <c r="V196" i="13" s="1"/>
  <c r="G203" i="13"/>
  <c r="I203" i="13"/>
  <c r="K203" i="13"/>
  <c r="M203" i="13"/>
  <c r="O203" i="13"/>
  <c r="Q203" i="13"/>
  <c r="V203" i="13"/>
  <c r="G207" i="13"/>
  <c r="I207" i="13"/>
  <c r="K207" i="13"/>
  <c r="M207" i="13"/>
  <c r="O207" i="13"/>
  <c r="Q207" i="13"/>
  <c r="V207" i="13"/>
  <c r="G213" i="13"/>
  <c r="G212" i="13" s="1"/>
  <c r="I213" i="13"/>
  <c r="I212" i="13" s="1"/>
  <c r="K213" i="13"/>
  <c r="K212" i="13" s="1"/>
  <c r="O213" i="13"/>
  <c r="O212" i="13" s="1"/>
  <c r="Q213" i="13"/>
  <c r="Q212" i="13" s="1"/>
  <c r="V213" i="13"/>
  <c r="V212" i="13" s="1"/>
  <c r="G216" i="13"/>
  <c r="I216" i="13"/>
  <c r="K216" i="13"/>
  <c r="M216" i="13"/>
  <c r="O216" i="13"/>
  <c r="Q216" i="13"/>
  <c r="V216" i="13"/>
  <c r="G219" i="13"/>
  <c r="I219" i="13"/>
  <c r="K219" i="13"/>
  <c r="M219" i="13"/>
  <c r="O219" i="13"/>
  <c r="Q219" i="13"/>
  <c r="V219" i="13"/>
  <c r="G250" i="13"/>
  <c r="I250" i="13"/>
  <c r="K250" i="13"/>
  <c r="M250" i="13"/>
  <c r="O250" i="13"/>
  <c r="Q250" i="13"/>
  <c r="V250" i="13"/>
  <c r="G253" i="13"/>
  <c r="M253" i="13" s="1"/>
  <c r="I253" i="13"/>
  <c r="K253" i="13"/>
  <c r="O253" i="13"/>
  <c r="Q253" i="13"/>
  <c r="V253" i="13"/>
  <c r="G257" i="13"/>
  <c r="I257" i="13"/>
  <c r="K257" i="13"/>
  <c r="M257" i="13"/>
  <c r="O257" i="13"/>
  <c r="Q257" i="13"/>
  <c r="V257" i="13"/>
  <c r="G261" i="13"/>
  <c r="I261" i="13"/>
  <c r="K261" i="13"/>
  <c r="M261" i="13"/>
  <c r="O261" i="13"/>
  <c r="Q261" i="13"/>
  <c r="V261" i="13"/>
  <c r="G265" i="13"/>
  <c r="I265" i="13"/>
  <c r="K265" i="13"/>
  <c r="M265" i="13"/>
  <c r="O265" i="13"/>
  <c r="Q265" i="13"/>
  <c r="V265" i="13"/>
  <c r="G269" i="13"/>
  <c r="M269" i="13" s="1"/>
  <c r="I269" i="13"/>
  <c r="I268" i="13" s="1"/>
  <c r="K269" i="13"/>
  <c r="K268" i="13" s="1"/>
  <c r="O269" i="13"/>
  <c r="Q269" i="13"/>
  <c r="Q268" i="13" s="1"/>
  <c r="V269" i="13"/>
  <c r="V268" i="13" s="1"/>
  <c r="G273" i="13"/>
  <c r="I273" i="13"/>
  <c r="K273" i="13"/>
  <c r="M273" i="13"/>
  <c r="O273" i="13"/>
  <c r="Q273" i="13"/>
  <c r="V273" i="13"/>
  <c r="G280" i="13"/>
  <c r="I280" i="13"/>
  <c r="K280" i="13"/>
  <c r="M280" i="13"/>
  <c r="O280" i="13"/>
  <c r="Q280" i="13"/>
  <c r="V280" i="13"/>
  <c r="G311" i="13"/>
  <c r="G268" i="13" s="1"/>
  <c r="I311" i="13"/>
  <c r="K311" i="13"/>
  <c r="O311" i="13"/>
  <c r="O268" i="13" s="1"/>
  <c r="Q311" i="13"/>
  <c r="V311" i="13"/>
  <c r="G314" i="13"/>
  <c r="I314" i="13"/>
  <c r="K314" i="13"/>
  <c r="M314" i="13"/>
  <c r="O314" i="13"/>
  <c r="Q314" i="13"/>
  <c r="V314" i="13"/>
  <c r="G323" i="13"/>
  <c r="I323" i="13"/>
  <c r="K323" i="13"/>
  <c r="M323" i="13"/>
  <c r="O323" i="13"/>
  <c r="Q323" i="13"/>
  <c r="V323" i="13"/>
  <c r="G357" i="13"/>
  <c r="I357" i="13"/>
  <c r="K357" i="13"/>
  <c r="M357" i="13"/>
  <c r="O357" i="13"/>
  <c r="Q357" i="13"/>
  <c r="V357" i="13"/>
  <c r="G367" i="13"/>
  <c r="M367" i="13" s="1"/>
  <c r="I367" i="13"/>
  <c r="I366" i="13" s="1"/>
  <c r="K367" i="13"/>
  <c r="K366" i="13" s="1"/>
  <c r="O367" i="13"/>
  <c r="Q367" i="13"/>
  <c r="Q366" i="13" s="1"/>
  <c r="V367" i="13"/>
  <c r="V366" i="13" s="1"/>
  <c r="G375" i="13"/>
  <c r="I375" i="13"/>
  <c r="K375" i="13"/>
  <c r="M375" i="13"/>
  <c r="O375" i="13"/>
  <c r="Q375" i="13"/>
  <c r="V375" i="13"/>
  <c r="G380" i="13"/>
  <c r="I380" i="13"/>
  <c r="K380" i="13"/>
  <c r="M380" i="13"/>
  <c r="O380" i="13"/>
  <c r="Q380" i="13"/>
  <c r="V380" i="13"/>
  <c r="G389" i="13"/>
  <c r="G366" i="13" s="1"/>
  <c r="I389" i="13"/>
  <c r="K389" i="13"/>
  <c r="O389" i="13"/>
  <c r="O366" i="13" s="1"/>
  <c r="Q389" i="13"/>
  <c r="V389" i="13"/>
  <c r="G399" i="13"/>
  <c r="I399" i="13"/>
  <c r="K399" i="13"/>
  <c r="M399" i="13"/>
  <c r="O399" i="13"/>
  <c r="Q399" i="13"/>
  <c r="V399" i="13"/>
  <c r="G404" i="13"/>
  <c r="M404" i="13" s="1"/>
  <c r="I404" i="13"/>
  <c r="K404" i="13"/>
  <c r="O404" i="13"/>
  <c r="Q404" i="13"/>
  <c r="V404" i="13"/>
  <c r="G414" i="13"/>
  <c r="I414" i="13"/>
  <c r="K414" i="13"/>
  <c r="M414" i="13"/>
  <c r="O414" i="13"/>
  <c r="Q414" i="13"/>
  <c r="V414" i="13"/>
  <c r="G450" i="13"/>
  <c r="M450" i="13" s="1"/>
  <c r="I450" i="13"/>
  <c r="K450" i="13"/>
  <c r="O450" i="13"/>
  <c r="Q450" i="13"/>
  <c r="V450" i="13"/>
  <c r="G453" i="13"/>
  <c r="I453" i="13"/>
  <c r="K453" i="13"/>
  <c r="M453" i="13"/>
  <c r="O453" i="13"/>
  <c r="Q453" i="13"/>
  <c r="V453" i="13"/>
  <c r="G455" i="13"/>
  <c r="M455" i="13" s="1"/>
  <c r="I455" i="13"/>
  <c r="K455" i="13"/>
  <c r="O455" i="13"/>
  <c r="Q455" i="13"/>
  <c r="V455" i="13"/>
  <c r="G459" i="13"/>
  <c r="I459" i="13"/>
  <c r="K459" i="13"/>
  <c r="M459" i="13"/>
  <c r="O459" i="13"/>
  <c r="Q459" i="13"/>
  <c r="V459" i="13"/>
  <c r="G464" i="13"/>
  <c r="I464" i="13"/>
  <c r="I463" i="13" s="1"/>
  <c r="K464" i="13"/>
  <c r="K463" i="13" s="1"/>
  <c r="M464" i="13"/>
  <c r="O464" i="13"/>
  <c r="Q464" i="13"/>
  <c r="Q463" i="13" s="1"/>
  <c r="V464" i="13"/>
  <c r="V463" i="13" s="1"/>
  <c r="G469" i="13"/>
  <c r="M469" i="13" s="1"/>
  <c r="I469" i="13"/>
  <c r="K469" i="13"/>
  <c r="O469" i="13"/>
  <c r="Q469" i="13"/>
  <c r="V469" i="13"/>
  <c r="G473" i="13"/>
  <c r="I473" i="13"/>
  <c r="K473" i="13"/>
  <c r="M473" i="13"/>
  <c r="O473" i="13"/>
  <c r="Q473" i="13"/>
  <c r="V473" i="13"/>
  <c r="G477" i="13"/>
  <c r="G463" i="13" s="1"/>
  <c r="I477" i="13"/>
  <c r="K477" i="13"/>
  <c r="O477" i="13"/>
  <c r="O463" i="13" s="1"/>
  <c r="Q477" i="13"/>
  <c r="V477" i="13"/>
  <c r="G480" i="13"/>
  <c r="I480" i="13"/>
  <c r="K480" i="13"/>
  <c r="M480" i="13"/>
  <c r="O480" i="13"/>
  <c r="Q480" i="13"/>
  <c r="V480" i="13"/>
  <c r="G484" i="13"/>
  <c r="M484" i="13" s="1"/>
  <c r="I484" i="13"/>
  <c r="K484" i="13"/>
  <c r="O484" i="13"/>
  <c r="Q484" i="13"/>
  <c r="V484" i="13"/>
  <c r="G488" i="13"/>
  <c r="I488" i="13"/>
  <c r="K488" i="13"/>
  <c r="M488" i="13"/>
  <c r="O488" i="13"/>
  <c r="Q488" i="13"/>
  <c r="V488" i="13"/>
  <c r="G492" i="13"/>
  <c r="M492" i="13" s="1"/>
  <c r="I492" i="13"/>
  <c r="K492" i="13"/>
  <c r="O492" i="13"/>
  <c r="Q492" i="13"/>
  <c r="V492" i="13"/>
  <c r="G496" i="13"/>
  <c r="I496" i="13"/>
  <c r="K496" i="13"/>
  <c r="M496" i="13"/>
  <c r="O496" i="13"/>
  <c r="Q496" i="13"/>
  <c r="V496" i="13"/>
  <c r="G500" i="13"/>
  <c r="M500" i="13" s="1"/>
  <c r="I500" i="13"/>
  <c r="K500" i="13"/>
  <c r="O500" i="13"/>
  <c r="Q500" i="13"/>
  <c r="V500" i="13"/>
  <c r="G504" i="13"/>
  <c r="I504" i="13"/>
  <c r="K504" i="13"/>
  <c r="M504" i="13"/>
  <c r="O504" i="13"/>
  <c r="Q504" i="13"/>
  <c r="V504" i="13"/>
  <c r="G508" i="13"/>
  <c r="M508" i="13" s="1"/>
  <c r="I508" i="13"/>
  <c r="K508" i="13"/>
  <c r="O508" i="13"/>
  <c r="Q508" i="13"/>
  <c r="V508" i="13"/>
  <c r="G512" i="13"/>
  <c r="I512" i="13"/>
  <c r="K512" i="13"/>
  <c r="M512" i="13"/>
  <c r="O512" i="13"/>
  <c r="Q512" i="13"/>
  <c r="V512" i="13"/>
  <c r="G521" i="13"/>
  <c r="M521" i="13" s="1"/>
  <c r="I521" i="13"/>
  <c r="K521" i="13"/>
  <c r="O521" i="13"/>
  <c r="Q521" i="13"/>
  <c r="V521" i="13"/>
  <c r="G526" i="13"/>
  <c r="G525" i="13" s="1"/>
  <c r="I526" i="13"/>
  <c r="I525" i="13" s="1"/>
  <c r="K526" i="13"/>
  <c r="K525" i="13" s="1"/>
  <c r="O526" i="13"/>
  <c r="O525" i="13" s="1"/>
  <c r="Q526" i="13"/>
  <c r="Q525" i="13" s="1"/>
  <c r="V526" i="13"/>
  <c r="V525" i="13" s="1"/>
  <c r="G529" i="13"/>
  <c r="I529" i="13"/>
  <c r="K529" i="13"/>
  <c r="M529" i="13"/>
  <c r="O529" i="13"/>
  <c r="Q529" i="13"/>
  <c r="V529" i="13"/>
  <c r="G532" i="13"/>
  <c r="I532" i="13"/>
  <c r="K532" i="13"/>
  <c r="M532" i="13"/>
  <c r="O532" i="13"/>
  <c r="Q532" i="13"/>
  <c r="V532" i="13"/>
  <c r="G535" i="13"/>
  <c r="I535" i="13"/>
  <c r="K535" i="13"/>
  <c r="M535" i="13"/>
  <c r="O535" i="13"/>
  <c r="Q535" i="13"/>
  <c r="V535" i="13"/>
  <c r="G538" i="13"/>
  <c r="M538" i="13" s="1"/>
  <c r="I538" i="13"/>
  <c r="K538" i="13"/>
  <c r="O538" i="13"/>
  <c r="Q538" i="13"/>
  <c r="V538" i="13"/>
  <c r="G541" i="13"/>
  <c r="I541" i="13"/>
  <c r="O541" i="13"/>
  <c r="Q541" i="13"/>
  <c r="G542" i="13"/>
  <c r="M542" i="13" s="1"/>
  <c r="M541" i="13" s="1"/>
  <c r="I542" i="13"/>
  <c r="K542" i="13"/>
  <c r="K541" i="13" s="1"/>
  <c r="O542" i="13"/>
  <c r="Q542" i="13"/>
  <c r="V542" i="13"/>
  <c r="V541" i="13" s="1"/>
  <c r="G545" i="13"/>
  <c r="G544" i="13" s="1"/>
  <c r="I545" i="13"/>
  <c r="I544" i="13" s="1"/>
  <c r="K545" i="13"/>
  <c r="O545" i="13"/>
  <c r="O544" i="13" s="1"/>
  <c r="Q545" i="13"/>
  <c r="Q544" i="13" s="1"/>
  <c r="V545" i="13"/>
  <c r="G548" i="13"/>
  <c r="M548" i="13" s="1"/>
  <c r="I548" i="13"/>
  <c r="K548" i="13"/>
  <c r="O548" i="13"/>
  <c r="Q548" i="13"/>
  <c r="V548" i="13"/>
  <c r="G554" i="13"/>
  <c r="I554" i="13"/>
  <c r="K554" i="13"/>
  <c r="K544" i="13" s="1"/>
  <c r="M554" i="13"/>
  <c r="O554" i="13"/>
  <c r="Q554" i="13"/>
  <c r="V554" i="13"/>
  <c r="V544" i="13" s="1"/>
  <c r="G557" i="13"/>
  <c r="I557" i="13"/>
  <c r="K557" i="13"/>
  <c r="M557" i="13"/>
  <c r="O557" i="13"/>
  <c r="Q557" i="13"/>
  <c r="V557" i="13"/>
  <c r="G560" i="13"/>
  <c r="M560" i="13" s="1"/>
  <c r="I560" i="13"/>
  <c r="K560" i="13"/>
  <c r="O560" i="13"/>
  <c r="Q560" i="13"/>
  <c r="V560" i="13"/>
  <c r="G562" i="13"/>
  <c r="M562" i="13" s="1"/>
  <c r="I562" i="13"/>
  <c r="K562" i="13"/>
  <c r="O562" i="13"/>
  <c r="Q562" i="13"/>
  <c r="V562" i="13"/>
  <c r="G565" i="13"/>
  <c r="I565" i="13"/>
  <c r="K565" i="13"/>
  <c r="M565" i="13"/>
  <c r="O565" i="13"/>
  <c r="Q565" i="13"/>
  <c r="V565" i="13"/>
  <c r="K568" i="13"/>
  <c r="V568" i="13"/>
  <c r="G569" i="13"/>
  <c r="G568" i="13" s="1"/>
  <c r="I569" i="13"/>
  <c r="I568" i="13" s="1"/>
  <c r="K569" i="13"/>
  <c r="O569" i="13"/>
  <c r="O568" i="13" s="1"/>
  <c r="Q569" i="13"/>
  <c r="Q568" i="13" s="1"/>
  <c r="V569" i="13"/>
  <c r="G572" i="13"/>
  <c r="I572" i="13"/>
  <c r="K572" i="13"/>
  <c r="K571" i="13" s="1"/>
  <c r="M572" i="13"/>
  <c r="O572" i="13"/>
  <c r="Q572" i="13"/>
  <c r="V572" i="13"/>
  <c r="V571" i="13" s="1"/>
  <c r="G574" i="13"/>
  <c r="I574" i="13"/>
  <c r="K574" i="13"/>
  <c r="M574" i="13"/>
  <c r="O574" i="13"/>
  <c r="Q574" i="13"/>
  <c r="V574" i="13"/>
  <c r="G581" i="13"/>
  <c r="G571" i="13" s="1"/>
  <c r="I581" i="13"/>
  <c r="K581" i="13"/>
  <c r="O581" i="13"/>
  <c r="O571" i="13" s="1"/>
  <c r="Q581" i="13"/>
  <c r="V581" i="13"/>
  <c r="G584" i="13"/>
  <c r="M584" i="13" s="1"/>
  <c r="I584" i="13"/>
  <c r="I571" i="13" s="1"/>
  <c r="K584" i="13"/>
  <c r="O584" i="13"/>
  <c r="Q584" i="13"/>
  <c r="Q571" i="13" s="1"/>
  <c r="V584" i="13"/>
  <c r="G587" i="13"/>
  <c r="I587" i="13"/>
  <c r="K587" i="13"/>
  <c r="M587" i="13"/>
  <c r="O587" i="13"/>
  <c r="Q587" i="13"/>
  <c r="V587" i="13"/>
  <c r="G589" i="13"/>
  <c r="I589" i="13"/>
  <c r="K589" i="13"/>
  <c r="M589" i="13"/>
  <c r="O589" i="13"/>
  <c r="Q589" i="13"/>
  <c r="V589" i="13"/>
  <c r="G592" i="13"/>
  <c r="M592" i="13" s="1"/>
  <c r="I592" i="13"/>
  <c r="K592" i="13"/>
  <c r="O592" i="13"/>
  <c r="Q592" i="13"/>
  <c r="V592" i="13"/>
  <c r="I594" i="13"/>
  <c r="Q594" i="13"/>
  <c r="G595" i="13"/>
  <c r="M595" i="13" s="1"/>
  <c r="I595" i="13"/>
  <c r="K595" i="13"/>
  <c r="K594" i="13" s="1"/>
  <c r="O595" i="13"/>
  <c r="Q595" i="13"/>
  <c r="V595" i="13"/>
  <c r="V594" i="13" s="1"/>
  <c r="G600" i="13"/>
  <c r="I600" i="13"/>
  <c r="K600" i="13"/>
  <c r="M600" i="13"/>
  <c r="O600" i="13"/>
  <c r="Q600" i="13"/>
  <c r="V600" i="13"/>
  <c r="G611" i="13"/>
  <c r="G594" i="13" s="1"/>
  <c r="I611" i="13"/>
  <c r="K611" i="13"/>
  <c r="O611" i="13"/>
  <c r="O594" i="13" s="1"/>
  <c r="Q611" i="13"/>
  <c r="V611" i="13"/>
  <c r="G614" i="13"/>
  <c r="M614" i="13" s="1"/>
  <c r="I614" i="13"/>
  <c r="K614" i="13"/>
  <c r="K613" i="13" s="1"/>
  <c r="O614" i="13"/>
  <c r="Q614" i="13"/>
  <c r="V614" i="13"/>
  <c r="V613" i="13" s="1"/>
  <c r="G617" i="13"/>
  <c r="I617" i="13"/>
  <c r="K617" i="13"/>
  <c r="M617" i="13"/>
  <c r="O617" i="13"/>
  <c r="Q617" i="13"/>
  <c r="V617" i="13"/>
  <c r="G621" i="13"/>
  <c r="G613" i="13" s="1"/>
  <c r="I621" i="13"/>
  <c r="K621" i="13"/>
  <c r="O621" i="13"/>
  <c r="O613" i="13" s="1"/>
  <c r="Q621" i="13"/>
  <c r="V621" i="13"/>
  <c r="G624" i="13"/>
  <c r="M624" i="13" s="1"/>
  <c r="I624" i="13"/>
  <c r="I613" i="13" s="1"/>
  <c r="K624" i="13"/>
  <c r="O624" i="13"/>
  <c r="Q624" i="13"/>
  <c r="Q613" i="13" s="1"/>
  <c r="V624" i="13"/>
  <c r="G627" i="13"/>
  <c r="I627" i="13"/>
  <c r="K627" i="13"/>
  <c r="M627" i="13"/>
  <c r="O627" i="13"/>
  <c r="Q627" i="13"/>
  <c r="V627" i="13"/>
  <c r="G630" i="13"/>
  <c r="I630" i="13"/>
  <c r="K630" i="13"/>
  <c r="M630" i="13"/>
  <c r="O630" i="13"/>
  <c r="Q630" i="13"/>
  <c r="V630" i="13"/>
  <c r="G667" i="13"/>
  <c r="M667" i="13" s="1"/>
  <c r="I667" i="13"/>
  <c r="K667" i="13"/>
  <c r="O667" i="13"/>
  <c r="Q667" i="13"/>
  <c r="V667" i="13"/>
  <c r="G670" i="13"/>
  <c r="M670" i="13" s="1"/>
  <c r="I670" i="13"/>
  <c r="K670" i="13"/>
  <c r="O670" i="13"/>
  <c r="Q670" i="13"/>
  <c r="V670" i="13"/>
  <c r="I672" i="13"/>
  <c r="K672" i="13"/>
  <c r="Q672" i="13"/>
  <c r="V672" i="13"/>
  <c r="G673" i="13"/>
  <c r="I673" i="13"/>
  <c r="K673" i="13"/>
  <c r="M673" i="13"/>
  <c r="O673" i="13"/>
  <c r="Q673" i="13"/>
  <c r="V673" i="13"/>
  <c r="G675" i="13"/>
  <c r="G672" i="13" s="1"/>
  <c r="I675" i="13"/>
  <c r="K675" i="13"/>
  <c r="O675" i="13"/>
  <c r="O672" i="13" s="1"/>
  <c r="Q675" i="13"/>
  <c r="V675" i="13"/>
  <c r="G681" i="13"/>
  <c r="M681" i="13" s="1"/>
  <c r="I681" i="13"/>
  <c r="K681" i="13"/>
  <c r="K680" i="13" s="1"/>
  <c r="O681" i="13"/>
  <c r="Q681" i="13"/>
  <c r="V681" i="13"/>
  <c r="V680" i="13" s="1"/>
  <c r="G687" i="13"/>
  <c r="I687" i="13"/>
  <c r="K687" i="13"/>
  <c r="M687" i="13"/>
  <c r="O687" i="13"/>
  <c r="Q687" i="13"/>
  <c r="V687" i="13"/>
  <c r="G693" i="13"/>
  <c r="G680" i="13" s="1"/>
  <c r="I693" i="13"/>
  <c r="K693" i="13"/>
  <c r="O693" i="13"/>
  <c r="O680" i="13" s="1"/>
  <c r="Q693" i="13"/>
  <c r="V693" i="13"/>
  <c r="G699" i="13"/>
  <c r="M699" i="13" s="1"/>
  <c r="I699" i="13"/>
  <c r="I680" i="13" s="1"/>
  <c r="K699" i="13"/>
  <c r="O699" i="13"/>
  <c r="Q699" i="13"/>
  <c r="Q680" i="13" s="1"/>
  <c r="V699" i="13"/>
  <c r="G705" i="13"/>
  <c r="M705" i="13" s="1"/>
  <c r="I705" i="13"/>
  <c r="K705" i="13"/>
  <c r="O705" i="13"/>
  <c r="Q705" i="13"/>
  <c r="V705" i="13"/>
  <c r="G711" i="13"/>
  <c r="I711" i="13"/>
  <c r="K711" i="13"/>
  <c r="M711" i="13"/>
  <c r="O711" i="13"/>
  <c r="Q711" i="13"/>
  <c r="V711" i="13"/>
  <c r="G717" i="13"/>
  <c r="M717" i="13" s="1"/>
  <c r="I717" i="13"/>
  <c r="K717" i="13"/>
  <c r="O717" i="13"/>
  <c r="Q717" i="13"/>
  <c r="V717" i="13"/>
  <c r="G723" i="13"/>
  <c r="M723" i="13" s="1"/>
  <c r="I723" i="13"/>
  <c r="K723" i="13"/>
  <c r="O723" i="13"/>
  <c r="Q723" i="13"/>
  <c r="V723" i="13"/>
  <c r="G730" i="13"/>
  <c r="I730" i="13"/>
  <c r="K730" i="13"/>
  <c r="M730" i="13"/>
  <c r="O730" i="13"/>
  <c r="Q730" i="13"/>
  <c r="V730" i="13"/>
  <c r="G733" i="13"/>
  <c r="G729" i="13" s="1"/>
  <c r="I733" i="13"/>
  <c r="K733" i="13"/>
  <c r="O733" i="13"/>
  <c r="O729" i="13" s="1"/>
  <c r="Q733" i="13"/>
  <c r="V733" i="13"/>
  <c r="G736" i="13"/>
  <c r="M736" i="13" s="1"/>
  <c r="I736" i="13"/>
  <c r="I729" i="13" s="1"/>
  <c r="K736" i="13"/>
  <c r="O736" i="13"/>
  <c r="Q736" i="13"/>
  <c r="Q729" i="13" s="1"/>
  <c r="V736" i="13"/>
  <c r="G739" i="13"/>
  <c r="M739" i="13" s="1"/>
  <c r="I739" i="13"/>
  <c r="K739" i="13"/>
  <c r="K729" i="13" s="1"/>
  <c r="O739" i="13"/>
  <c r="Q739" i="13"/>
  <c r="V739" i="13"/>
  <c r="V729" i="13" s="1"/>
  <c r="G742" i="13"/>
  <c r="I742" i="13"/>
  <c r="K742" i="13"/>
  <c r="M742" i="13"/>
  <c r="O742" i="13"/>
  <c r="Q742" i="13"/>
  <c r="V742" i="13"/>
  <c r="G745" i="13"/>
  <c r="M745" i="13" s="1"/>
  <c r="I745" i="13"/>
  <c r="K745" i="13"/>
  <c r="O745" i="13"/>
  <c r="Q745" i="13"/>
  <c r="V745" i="13"/>
  <c r="G749" i="13"/>
  <c r="M749" i="13" s="1"/>
  <c r="I749" i="13"/>
  <c r="K749" i="13"/>
  <c r="K748" i="13" s="1"/>
  <c r="O749" i="13"/>
  <c r="Q749" i="13"/>
  <c r="V749" i="13"/>
  <c r="V748" i="13" s="1"/>
  <c r="G755" i="13"/>
  <c r="I755" i="13"/>
  <c r="K755" i="13"/>
  <c r="M755" i="13"/>
  <c r="O755" i="13"/>
  <c r="Q755" i="13"/>
  <c r="V755" i="13"/>
  <c r="G761" i="13"/>
  <c r="G748" i="13" s="1"/>
  <c r="I761" i="13"/>
  <c r="K761" i="13"/>
  <c r="O761" i="13"/>
  <c r="O748" i="13" s="1"/>
  <c r="Q761" i="13"/>
  <c r="V761" i="13"/>
  <c r="G763" i="13"/>
  <c r="M763" i="13" s="1"/>
  <c r="I763" i="13"/>
  <c r="I748" i="13" s="1"/>
  <c r="K763" i="13"/>
  <c r="O763" i="13"/>
  <c r="Q763" i="13"/>
  <c r="Q748" i="13" s="1"/>
  <c r="V763" i="13"/>
  <c r="G788" i="13"/>
  <c r="M788" i="13" s="1"/>
  <c r="I788" i="13"/>
  <c r="K788" i="13"/>
  <c r="O788" i="13"/>
  <c r="Q788" i="13"/>
  <c r="V788" i="13"/>
  <c r="G792" i="13"/>
  <c r="I792" i="13"/>
  <c r="K792" i="13"/>
  <c r="M792" i="13"/>
  <c r="O792" i="13"/>
  <c r="Q792" i="13"/>
  <c r="V792" i="13"/>
  <c r="G797" i="13"/>
  <c r="M797" i="13" s="1"/>
  <c r="I797" i="13"/>
  <c r="K797" i="13"/>
  <c r="O797" i="13"/>
  <c r="Q797" i="13"/>
  <c r="V797" i="13"/>
  <c r="G803" i="13"/>
  <c r="M803" i="13" s="1"/>
  <c r="I803" i="13"/>
  <c r="K803" i="13"/>
  <c r="O803" i="13"/>
  <c r="Q803" i="13"/>
  <c r="V803" i="13"/>
  <c r="G848" i="13"/>
  <c r="M848" i="13" s="1"/>
  <c r="I848" i="13"/>
  <c r="K848" i="13"/>
  <c r="O848" i="13"/>
  <c r="Q848" i="13"/>
  <c r="V848" i="13"/>
  <c r="G852" i="13"/>
  <c r="I852" i="13"/>
  <c r="K852" i="13"/>
  <c r="M852" i="13"/>
  <c r="O852" i="13"/>
  <c r="Q852" i="13"/>
  <c r="V852" i="13"/>
  <c r="G855" i="13"/>
  <c r="M855" i="13" s="1"/>
  <c r="I855" i="13"/>
  <c r="I854" i="13" s="1"/>
  <c r="K855" i="13"/>
  <c r="O855" i="13"/>
  <c r="Q855" i="13"/>
  <c r="Q854" i="13" s="1"/>
  <c r="V855" i="13"/>
  <c r="G857" i="13"/>
  <c r="M857" i="13" s="1"/>
  <c r="I857" i="13"/>
  <c r="K857" i="13"/>
  <c r="K854" i="13" s="1"/>
  <c r="O857" i="13"/>
  <c r="Q857" i="13"/>
  <c r="V857" i="13"/>
  <c r="V854" i="13" s="1"/>
  <c r="G859" i="13"/>
  <c r="I859" i="13"/>
  <c r="K859" i="13"/>
  <c r="M859" i="13"/>
  <c r="O859" i="13"/>
  <c r="Q859" i="13"/>
  <c r="V859" i="13"/>
  <c r="G877" i="13"/>
  <c r="G854" i="13" s="1"/>
  <c r="I877" i="13"/>
  <c r="K877" i="13"/>
  <c r="O877" i="13"/>
  <c r="O854" i="13" s="1"/>
  <c r="Q877" i="13"/>
  <c r="V877" i="13"/>
  <c r="G890" i="13"/>
  <c r="M890" i="13" s="1"/>
  <c r="I890" i="13"/>
  <c r="K890" i="13"/>
  <c r="O890" i="13"/>
  <c r="Q890" i="13"/>
  <c r="V890" i="13"/>
  <c r="G901" i="13"/>
  <c r="M901" i="13" s="1"/>
  <c r="I901" i="13"/>
  <c r="K901" i="13"/>
  <c r="O901" i="13"/>
  <c r="Q901" i="13"/>
  <c r="V901" i="13"/>
  <c r="G914" i="13"/>
  <c r="I914" i="13"/>
  <c r="K914" i="13"/>
  <c r="M914" i="13"/>
  <c r="O914" i="13"/>
  <c r="Q914" i="13"/>
  <c r="V914" i="13"/>
  <c r="G921" i="13"/>
  <c r="M921" i="13" s="1"/>
  <c r="I921" i="13"/>
  <c r="I920" i="13" s="1"/>
  <c r="K921" i="13"/>
  <c r="O921" i="13"/>
  <c r="Q921" i="13"/>
  <c r="Q920" i="13" s="1"/>
  <c r="V921" i="13"/>
  <c r="G924" i="13"/>
  <c r="M924" i="13" s="1"/>
  <c r="I924" i="13"/>
  <c r="K924" i="13"/>
  <c r="K920" i="13" s="1"/>
  <c r="O924" i="13"/>
  <c r="Q924" i="13"/>
  <c r="V924" i="13"/>
  <c r="V920" i="13" s="1"/>
  <c r="G947" i="13"/>
  <c r="I947" i="13"/>
  <c r="K947" i="13"/>
  <c r="M947" i="13"/>
  <c r="O947" i="13"/>
  <c r="Q947" i="13"/>
  <c r="V947" i="13"/>
  <c r="G950" i="13"/>
  <c r="G920" i="13" s="1"/>
  <c r="I950" i="13"/>
  <c r="K950" i="13"/>
  <c r="O950" i="13"/>
  <c r="O920" i="13" s="1"/>
  <c r="Q950" i="13"/>
  <c r="V950" i="13"/>
  <c r="G954" i="13"/>
  <c r="M954" i="13" s="1"/>
  <c r="I954" i="13"/>
  <c r="K954" i="13"/>
  <c r="O954" i="13"/>
  <c r="Q954" i="13"/>
  <c r="V954" i="13"/>
  <c r="G959" i="13"/>
  <c r="M959" i="13" s="1"/>
  <c r="I959" i="13"/>
  <c r="K959" i="13"/>
  <c r="O959" i="13"/>
  <c r="Q959" i="13"/>
  <c r="V959" i="13"/>
  <c r="G965" i="13"/>
  <c r="I965" i="13"/>
  <c r="K965" i="13"/>
  <c r="M965" i="13"/>
  <c r="O965" i="13"/>
  <c r="Q965" i="13"/>
  <c r="V965" i="13"/>
  <c r="G967" i="13"/>
  <c r="M967" i="13" s="1"/>
  <c r="I967" i="13"/>
  <c r="K967" i="13"/>
  <c r="O967" i="13"/>
  <c r="Q967" i="13"/>
  <c r="V967" i="13"/>
  <c r="G971" i="13"/>
  <c r="M971" i="13" s="1"/>
  <c r="I971" i="13"/>
  <c r="K971" i="13"/>
  <c r="O971" i="13"/>
  <c r="Q971" i="13"/>
  <c r="V971" i="13"/>
  <c r="G991" i="13"/>
  <c r="I991" i="13"/>
  <c r="K991" i="13"/>
  <c r="M991" i="13"/>
  <c r="O991" i="13"/>
  <c r="Q991" i="13"/>
  <c r="V991" i="13"/>
  <c r="G1015" i="13"/>
  <c r="I1015" i="13"/>
  <c r="K1015" i="13"/>
  <c r="M1015" i="13"/>
  <c r="O1015" i="13"/>
  <c r="Q1015" i="13"/>
  <c r="V1015" i="13"/>
  <c r="G1018" i="13"/>
  <c r="M1018" i="13" s="1"/>
  <c r="I1018" i="13"/>
  <c r="K1018" i="13"/>
  <c r="O1018" i="13"/>
  <c r="Q1018" i="13"/>
  <c r="V1018" i="13"/>
  <c r="G1019" i="13"/>
  <c r="I1019" i="13"/>
  <c r="O1019" i="13"/>
  <c r="Q1019" i="13"/>
  <c r="G1020" i="13"/>
  <c r="I1020" i="13"/>
  <c r="K1020" i="13"/>
  <c r="K1019" i="13" s="1"/>
  <c r="M1020" i="13"/>
  <c r="M1019" i="13" s="1"/>
  <c r="O1020" i="13"/>
  <c r="Q1020" i="13"/>
  <c r="V1020" i="13"/>
  <c r="V1019" i="13" s="1"/>
  <c r="G1025" i="13"/>
  <c r="G1024" i="13" s="1"/>
  <c r="I1025" i="13"/>
  <c r="I1024" i="13" s="1"/>
  <c r="K1025" i="13"/>
  <c r="O1025" i="13"/>
  <c r="O1024" i="13" s="1"/>
  <c r="Q1025" i="13"/>
  <c r="Q1024" i="13" s="1"/>
  <c r="V1025" i="13"/>
  <c r="G1029" i="13"/>
  <c r="M1029" i="13" s="1"/>
  <c r="I1029" i="13"/>
  <c r="K1029" i="13"/>
  <c r="O1029" i="13"/>
  <c r="Q1029" i="13"/>
  <c r="V1029" i="13"/>
  <c r="G1031" i="13"/>
  <c r="I1031" i="13"/>
  <c r="K1031" i="13"/>
  <c r="K1024" i="13" s="1"/>
  <c r="M1031" i="13"/>
  <c r="O1031" i="13"/>
  <c r="Q1031" i="13"/>
  <c r="V1031" i="13"/>
  <c r="V1024" i="13" s="1"/>
  <c r="G1041" i="13"/>
  <c r="I1041" i="13"/>
  <c r="K1041" i="13"/>
  <c r="M1041" i="13"/>
  <c r="O1041" i="13"/>
  <c r="Q1041" i="13"/>
  <c r="V1041" i="13"/>
  <c r="G1050" i="13"/>
  <c r="O1050" i="13"/>
  <c r="G1051" i="13"/>
  <c r="M1051" i="13" s="1"/>
  <c r="M1050" i="13" s="1"/>
  <c r="I1051" i="13"/>
  <c r="I1050" i="13" s="1"/>
  <c r="K1051" i="13"/>
  <c r="K1050" i="13" s="1"/>
  <c r="O1051" i="13"/>
  <c r="Q1051" i="13"/>
  <c r="Q1050" i="13" s="1"/>
  <c r="V1051" i="13"/>
  <c r="V1050" i="13" s="1"/>
  <c r="G1053" i="13"/>
  <c r="I1053" i="13"/>
  <c r="K1053" i="13"/>
  <c r="M1053" i="13"/>
  <c r="O1053" i="13"/>
  <c r="Q1053" i="13"/>
  <c r="V1053" i="13"/>
  <c r="AE1061" i="13"/>
  <c r="AF1061" i="13"/>
  <c r="G664" i="12"/>
  <c r="BA569" i="12"/>
  <c r="BA378" i="12"/>
  <c r="BA358" i="12"/>
  <c r="BA351" i="12"/>
  <c r="BA330" i="12"/>
  <c r="BA281" i="12"/>
  <c r="BA85" i="12"/>
  <c r="BA84" i="12"/>
  <c r="BA79" i="12"/>
  <c r="BA65" i="12"/>
  <c r="BA2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22" i="12"/>
  <c r="I22" i="12"/>
  <c r="K22" i="12"/>
  <c r="M22" i="12"/>
  <c r="O22" i="12"/>
  <c r="Q22" i="12"/>
  <c r="V22" i="12"/>
  <c r="G28" i="12"/>
  <c r="I28" i="12"/>
  <c r="K28" i="12"/>
  <c r="M28" i="12"/>
  <c r="O28" i="12"/>
  <c r="Q28" i="12"/>
  <c r="V28" i="12"/>
  <c r="G32" i="12"/>
  <c r="M32" i="12" s="1"/>
  <c r="I32" i="12"/>
  <c r="K32" i="12"/>
  <c r="O32" i="12"/>
  <c r="O8" i="12" s="1"/>
  <c r="Q32" i="12"/>
  <c r="V32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3" i="12"/>
  <c r="M53" i="12" s="1"/>
  <c r="I53" i="12"/>
  <c r="K53" i="12"/>
  <c r="O53" i="12"/>
  <c r="Q53" i="12"/>
  <c r="V53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8" i="12"/>
  <c r="I68" i="12"/>
  <c r="K68" i="12"/>
  <c r="M68" i="12"/>
  <c r="O68" i="12"/>
  <c r="Q68" i="12"/>
  <c r="V68" i="12"/>
  <c r="G74" i="12"/>
  <c r="I74" i="12"/>
  <c r="K74" i="12"/>
  <c r="M74" i="12"/>
  <c r="O74" i="12"/>
  <c r="Q74" i="12"/>
  <c r="V74" i="12"/>
  <c r="G77" i="12"/>
  <c r="G76" i="12" s="1"/>
  <c r="I77" i="12"/>
  <c r="I76" i="12" s="1"/>
  <c r="K77" i="12"/>
  <c r="K76" i="12" s="1"/>
  <c r="O77" i="12"/>
  <c r="O76" i="12" s="1"/>
  <c r="Q77" i="12"/>
  <c r="Q76" i="12" s="1"/>
  <c r="V77" i="12"/>
  <c r="V76" i="12" s="1"/>
  <c r="G83" i="12"/>
  <c r="I83" i="12"/>
  <c r="K83" i="12"/>
  <c r="M83" i="12"/>
  <c r="O83" i="12"/>
  <c r="Q83" i="12"/>
  <c r="V83" i="12"/>
  <c r="G88" i="12"/>
  <c r="I88" i="12"/>
  <c r="K88" i="12"/>
  <c r="M88" i="12"/>
  <c r="O88" i="12"/>
  <c r="Q88" i="12"/>
  <c r="V88" i="12"/>
  <c r="G93" i="12"/>
  <c r="G92" i="12" s="1"/>
  <c r="I93" i="12"/>
  <c r="I92" i="12" s="1"/>
  <c r="K93" i="12"/>
  <c r="K92" i="12" s="1"/>
  <c r="O93" i="12"/>
  <c r="O92" i="12" s="1"/>
  <c r="Q93" i="12"/>
  <c r="Q92" i="12" s="1"/>
  <c r="V93" i="12"/>
  <c r="V92" i="12" s="1"/>
  <c r="G96" i="12"/>
  <c r="I96" i="12"/>
  <c r="K96" i="12"/>
  <c r="K95" i="12" s="1"/>
  <c r="M96" i="12"/>
  <c r="O96" i="12"/>
  <c r="Q96" i="12"/>
  <c r="V96" i="12"/>
  <c r="V95" i="12" s="1"/>
  <c r="G104" i="12"/>
  <c r="G95" i="12" s="1"/>
  <c r="I104" i="12"/>
  <c r="K104" i="12"/>
  <c r="M104" i="12"/>
  <c r="O104" i="12"/>
  <c r="O95" i="12" s="1"/>
  <c r="Q104" i="12"/>
  <c r="V104" i="12"/>
  <c r="G135" i="12"/>
  <c r="M135" i="12" s="1"/>
  <c r="I135" i="12"/>
  <c r="K135" i="12"/>
  <c r="O135" i="12"/>
  <c r="Q135" i="12"/>
  <c r="V135" i="12"/>
  <c r="G139" i="12"/>
  <c r="M139" i="12" s="1"/>
  <c r="I139" i="12"/>
  <c r="I95" i="12" s="1"/>
  <c r="K139" i="12"/>
  <c r="O139" i="12"/>
  <c r="Q139" i="12"/>
  <c r="Q95" i="12" s="1"/>
  <c r="V139" i="12"/>
  <c r="G146" i="12"/>
  <c r="I146" i="12"/>
  <c r="K146" i="12"/>
  <c r="M146" i="12"/>
  <c r="O146" i="12"/>
  <c r="Q146" i="12"/>
  <c r="V146" i="12"/>
  <c r="G184" i="12"/>
  <c r="I184" i="12"/>
  <c r="K184" i="12"/>
  <c r="M184" i="12"/>
  <c r="O184" i="12"/>
  <c r="Q184" i="12"/>
  <c r="V184" i="12"/>
  <c r="G188" i="12"/>
  <c r="M188" i="12" s="1"/>
  <c r="I188" i="12"/>
  <c r="K188" i="12"/>
  <c r="O188" i="12"/>
  <c r="Q188" i="12"/>
  <c r="V188" i="12"/>
  <c r="G197" i="12"/>
  <c r="M197" i="12" s="1"/>
  <c r="I197" i="12"/>
  <c r="K197" i="12"/>
  <c r="O197" i="12"/>
  <c r="Q197" i="12"/>
  <c r="V197" i="12"/>
  <c r="G200" i="12"/>
  <c r="I200" i="12"/>
  <c r="K200" i="12"/>
  <c r="M200" i="12"/>
  <c r="O200" i="12"/>
  <c r="Q200" i="12"/>
  <c r="V200" i="12"/>
  <c r="G207" i="12"/>
  <c r="I207" i="12"/>
  <c r="K207" i="12"/>
  <c r="M207" i="12"/>
  <c r="O207" i="12"/>
  <c r="Q207" i="12"/>
  <c r="V207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G232" i="12"/>
  <c r="I232" i="12"/>
  <c r="K232" i="12"/>
  <c r="M232" i="12"/>
  <c r="O232" i="12"/>
  <c r="Q232" i="12"/>
  <c r="V232" i="12"/>
  <c r="G269" i="12"/>
  <c r="I269" i="12"/>
  <c r="K269" i="12"/>
  <c r="M269" i="12"/>
  <c r="O269" i="12"/>
  <c r="Q269" i="12"/>
  <c r="V269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6" i="12"/>
  <c r="I286" i="12"/>
  <c r="K286" i="12"/>
  <c r="M286" i="12"/>
  <c r="O286" i="12"/>
  <c r="Q286" i="12"/>
  <c r="V286" i="12"/>
  <c r="G293" i="12"/>
  <c r="I293" i="12"/>
  <c r="K293" i="12"/>
  <c r="M293" i="12"/>
  <c r="O293" i="12"/>
  <c r="Q293" i="12"/>
  <c r="V293" i="12"/>
  <c r="G301" i="12"/>
  <c r="M301" i="12" s="1"/>
  <c r="I301" i="12"/>
  <c r="K301" i="12"/>
  <c r="O301" i="12"/>
  <c r="Q301" i="12"/>
  <c r="V301" i="12"/>
  <c r="G308" i="12"/>
  <c r="M308" i="12" s="1"/>
  <c r="I308" i="12"/>
  <c r="K308" i="12"/>
  <c r="O308" i="12"/>
  <c r="Q308" i="12"/>
  <c r="V308" i="12"/>
  <c r="G311" i="12"/>
  <c r="I311" i="12"/>
  <c r="K311" i="12"/>
  <c r="M311" i="12"/>
  <c r="O311" i="12"/>
  <c r="Q311" i="12"/>
  <c r="V311" i="12"/>
  <c r="G317" i="12"/>
  <c r="I317" i="12"/>
  <c r="K317" i="12"/>
  <c r="M317" i="12"/>
  <c r="O317" i="12"/>
  <c r="Q317" i="12"/>
  <c r="V317" i="12"/>
  <c r="G321" i="12"/>
  <c r="M321" i="12" s="1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I329" i="12"/>
  <c r="K329" i="12"/>
  <c r="M329" i="12"/>
  <c r="O329" i="12"/>
  <c r="Q329" i="12"/>
  <c r="V329" i="12"/>
  <c r="G333" i="12"/>
  <c r="I333" i="12"/>
  <c r="K333" i="12"/>
  <c r="M333" i="12"/>
  <c r="O333" i="12"/>
  <c r="Q333" i="12"/>
  <c r="V333" i="12"/>
  <c r="G338" i="12"/>
  <c r="M338" i="12" s="1"/>
  <c r="I338" i="12"/>
  <c r="K338" i="12"/>
  <c r="O338" i="12"/>
  <c r="Q338" i="12"/>
  <c r="V338" i="12"/>
  <c r="G350" i="12"/>
  <c r="M350" i="12" s="1"/>
  <c r="I350" i="12"/>
  <c r="K350" i="12"/>
  <c r="O350" i="12"/>
  <c r="Q350" i="12"/>
  <c r="V350" i="12"/>
  <c r="G357" i="12"/>
  <c r="I357" i="12"/>
  <c r="K357" i="12"/>
  <c r="M357" i="12"/>
  <c r="O357" i="12"/>
  <c r="Q357" i="12"/>
  <c r="V357" i="12"/>
  <c r="G377" i="12"/>
  <c r="I377" i="12"/>
  <c r="K377" i="12"/>
  <c r="M377" i="12"/>
  <c r="O377" i="12"/>
  <c r="Q377" i="12"/>
  <c r="V377" i="12"/>
  <c r="G387" i="12"/>
  <c r="M387" i="12" s="1"/>
  <c r="I387" i="12"/>
  <c r="K387" i="12"/>
  <c r="O387" i="12"/>
  <c r="Q387" i="12"/>
  <c r="V387" i="12"/>
  <c r="G391" i="12"/>
  <c r="M391" i="12" s="1"/>
  <c r="I391" i="12"/>
  <c r="K391" i="12"/>
  <c r="O391" i="12"/>
  <c r="Q391" i="12"/>
  <c r="V391" i="12"/>
  <c r="G396" i="12"/>
  <c r="I396" i="12"/>
  <c r="K396" i="12"/>
  <c r="M396" i="12"/>
  <c r="O396" i="12"/>
  <c r="Q396" i="12"/>
  <c r="V396" i="12"/>
  <c r="G419" i="12"/>
  <c r="I419" i="12"/>
  <c r="K419" i="12"/>
  <c r="M419" i="12"/>
  <c r="O419" i="12"/>
  <c r="Q419" i="12"/>
  <c r="V419" i="12"/>
  <c r="G423" i="12"/>
  <c r="M423" i="12" s="1"/>
  <c r="I423" i="12"/>
  <c r="K423" i="12"/>
  <c r="O423" i="12"/>
  <c r="Q423" i="12"/>
  <c r="V423" i="12"/>
  <c r="G455" i="12"/>
  <c r="M455" i="12" s="1"/>
  <c r="I455" i="12"/>
  <c r="K455" i="12"/>
  <c r="O455" i="12"/>
  <c r="Q455" i="12"/>
  <c r="V455" i="12"/>
  <c r="G458" i="12"/>
  <c r="I458" i="12"/>
  <c r="K458" i="12"/>
  <c r="M458" i="12"/>
  <c r="O458" i="12"/>
  <c r="Q458" i="12"/>
  <c r="V458" i="12"/>
  <c r="G461" i="12"/>
  <c r="I461" i="12"/>
  <c r="K461" i="12"/>
  <c r="M461" i="12"/>
  <c r="O461" i="12"/>
  <c r="Q461" i="12"/>
  <c r="V461" i="12"/>
  <c r="G464" i="12"/>
  <c r="M464" i="12" s="1"/>
  <c r="I464" i="12"/>
  <c r="K464" i="12"/>
  <c r="O464" i="12"/>
  <c r="Q464" i="12"/>
  <c r="V464" i="12"/>
  <c r="G466" i="12"/>
  <c r="I466" i="12"/>
  <c r="O466" i="12"/>
  <c r="Q466" i="12"/>
  <c r="G467" i="12"/>
  <c r="I467" i="12"/>
  <c r="K467" i="12"/>
  <c r="K466" i="12" s="1"/>
  <c r="M467" i="12"/>
  <c r="M466" i="12" s="1"/>
  <c r="O467" i="12"/>
  <c r="Q467" i="12"/>
  <c r="V467" i="12"/>
  <c r="V466" i="12" s="1"/>
  <c r="G472" i="12"/>
  <c r="I472" i="12"/>
  <c r="K472" i="12"/>
  <c r="M472" i="12"/>
  <c r="O472" i="12"/>
  <c r="Q472" i="12"/>
  <c r="V472" i="12"/>
  <c r="G475" i="12"/>
  <c r="O475" i="12"/>
  <c r="G476" i="12"/>
  <c r="M476" i="12" s="1"/>
  <c r="M475" i="12" s="1"/>
  <c r="I476" i="12"/>
  <c r="I475" i="12" s="1"/>
  <c r="K476" i="12"/>
  <c r="K475" i="12" s="1"/>
  <c r="O476" i="12"/>
  <c r="Q476" i="12"/>
  <c r="Q475" i="12" s="1"/>
  <c r="V476" i="12"/>
  <c r="V475" i="12" s="1"/>
  <c r="G479" i="12"/>
  <c r="I479" i="12"/>
  <c r="K479" i="12"/>
  <c r="M479" i="12"/>
  <c r="O479" i="12"/>
  <c r="Q479" i="12"/>
  <c r="V479" i="12"/>
  <c r="K482" i="12"/>
  <c r="V482" i="12"/>
  <c r="G483" i="12"/>
  <c r="G482" i="12" s="1"/>
  <c r="I483" i="12"/>
  <c r="I482" i="12" s="1"/>
  <c r="K483" i="12"/>
  <c r="O483" i="12"/>
  <c r="O482" i="12" s="1"/>
  <c r="Q483" i="12"/>
  <c r="Q482" i="12" s="1"/>
  <c r="V483" i="12"/>
  <c r="G488" i="12"/>
  <c r="M488" i="12" s="1"/>
  <c r="I488" i="12"/>
  <c r="K488" i="12"/>
  <c r="O488" i="12"/>
  <c r="Q488" i="12"/>
  <c r="V488" i="12"/>
  <c r="K492" i="12"/>
  <c r="V492" i="12"/>
  <c r="G493" i="12"/>
  <c r="I493" i="12"/>
  <c r="I492" i="12" s="1"/>
  <c r="K493" i="12"/>
  <c r="M493" i="12"/>
  <c r="O493" i="12"/>
  <c r="Q493" i="12"/>
  <c r="Q492" i="12" s="1"/>
  <c r="V493" i="12"/>
  <c r="G496" i="12"/>
  <c r="G492" i="12" s="1"/>
  <c r="I496" i="12"/>
  <c r="K496" i="12"/>
  <c r="O496" i="12"/>
  <c r="O492" i="12" s="1"/>
  <c r="Q496" i="12"/>
  <c r="V496" i="12"/>
  <c r="I500" i="12"/>
  <c r="Q500" i="12"/>
  <c r="G501" i="12"/>
  <c r="M501" i="12" s="1"/>
  <c r="M500" i="12" s="1"/>
  <c r="I501" i="12"/>
  <c r="K501" i="12"/>
  <c r="K500" i="12" s="1"/>
  <c r="O501" i="12"/>
  <c r="O500" i="12" s="1"/>
  <c r="Q501" i="12"/>
  <c r="V501" i="12"/>
  <c r="V500" i="12" s="1"/>
  <c r="I504" i="12"/>
  <c r="Q504" i="12"/>
  <c r="G505" i="12"/>
  <c r="G504" i="12" s="1"/>
  <c r="I505" i="12"/>
  <c r="K505" i="12"/>
  <c r="K504" i="12" s="1"/>
  <c r="O505" i="12"/>
  <c r="O504" i="12" s="1"/>
  <c r="Q505" i="12"/>
  <c r="V505" i="12"/>
  <c r="V504" i="12" s="1"/>
  <c r="G509" i="12"/>
  <c r="M509" i="12" s="1"/>
  <c r="I509" i="12"/>
  <c r="K509" i="12"/>
  <c r="K508" i="12" s="1"/>
  <c r="O509" i="12"/>
  <c r="O508" i="12" s="1"/>
  <c r="Q509" i="12"/>
  <c r="V509" i="12"/>
  <c r="V508" i="12" s="1"/>
  <c r="G512" i="12"/>
  <c r="I512" i="12"/>
  <c r="K512" i="12"/>
  <c r="M512" i="12"/>
  <c r="O512" i="12"/>
  <c r="Q512" i="12"/>
  <c r="V512" i="12"/>
  <c r="G515" i="12"/>
  <c r="M515" i="12" s="1"/>
  <c r="I515" i="12"/>
  <c r="K515" i="12"/>
  <c r="O515" i="12"/>
  <c r="Q515" i="12"/>
  <c r="V515" i="12"/>
  <c r="G517" i="12"/>
  <c r="I517" i="12"/>
  <c r="I508" i="12" s="1"/>
  <c r="K517" i="12"/>
  <c r="M517" i="12"/>
  <c r="O517" i="12"/>
  <c r="Q517" i="12"/>
  <c r="Q508" i="12" s="1"/>
  <c r="V517" i="12"/>
  <c r="G526" i="12"/>
  <c r="I526" i="12"/>
  <c r="I525" i="12" s="1"/>
  <c r="K526" i="12"/>
  <c r="M526" i="12"/>
  <c r="O526" i="12"/>
  <c r="Q526" i="12"/>
  <c r="Q525" i="12" s="1"/>
  <c r="V526" i="12"/>
  <c r="G529" i="12"/>
  <c r="G525" i="12" s="1"/>
  <c r="I529" i="12"/>
  <c r="K529" i="12"/>
  <c r="K525" i="12" s="1"/>
  <c r="O529" i="12"/>
  <c r="O525" i="12" s="1"/>
  <c r="Q529" i="12"/>
  <c r="V529" i="12"/>
  <c r="V525" i="12" s="1"/>
  <c r="G531" i="12"/>
  <c r="I531" i="12"/>
  <c r="K531" i="12"/>
  <c r="M531" i="12"/>
  <c r="O531" i="12"/>
  <c r="Q531" i="12"/>
  <c r="V531" i="12"/>
  <c r="G534" i="12"/>
  <c r="M534" i="12" s="1"/>
  <c r="I534" i="12"/>
  <c r="K534" i="12"/>
  <c r="O534" i="12"/>
  <c r="Q534" i="12"/>
  <c r="V534" i="12"/>
  <c r="G539" i="12"/>
  <c r="G538" i="12" s="1"/>
  <c r="I539" i="12"/>
  <c r="K539" i="12"/>
  <c r="K538" i="12" s="1"/>
  <c r="O539" i="12"/>
  <c r="O538" i="12" s="1"/>
  <c r="Q539" i="12"/>
  <c r="V539" i="12"/>
  <c r="V538" i="12" s="1"/>
  <c r="G543" i="12"/>
  <c r="I543" i="12"/>
  <c r="I538" i="12" s="1"/>
  <c r="K543" i="12"/>
  <c r="M543" i="12"/>
  <c r="O543" i="12"/>
  <c r="Q543" i="12"/>
  <c r="Q538" i="12" s="1"/>
  <c r="V543" i="12"/>
  <c r="G548" i="12"/>
  <c r="M548" i="12" s="1"/>
  <c r="I548" i="12"/>
  <c r="K548" i="12"/>
  <c r="O548" i="12"/>
  <c r="Q548" i="12"/>
  <c r="V548" i="12"/>
  <c r="G554" i="12"/>
  <c r="G553" i="12" s="1"/>
  <c r="I554" i="12"/>
  <c r="K554" i="12"/>
  <c r="K553" i="12" s="1"/>
  <c r="O554" i="12"/>
  <c r="O553" i="12" s="1"/>
  <c r="Q554" i="12"/>
  <c r="V554" i="12"/>
  <c r="V553" i="12" s="1"/>
  <c r="G557" i="12"/>
  <c r="I557" i="12"/>
  <c r="I553" i="12" s="1"/>
  <c r="K557" i="12"/>
  <c r="M557" i="12"/>
  <c r="O557" i="12"/>
  <c r="Q557" i="12"/>
  <c r="Q553" i="12" s="1"/>
  <c r="V557" i="12"/>
  <c r="G565" i="12"/>
  <c r="I565" i="12"/>
  <c r="I564" i="12" s="1"/>
  <c r="K565" i="12"/>
  <c r="M565" i="12"/>
  <c r="O565" i="12"/>
  <c r="Q565" i="12"/>
  <c r="Q564" i="12" s="1"/>
  <c r="V565" i="12"/>
  <c r="G574" i="12"/>
  <c r="M574" i="12" s="1"/>
  <c r="I574" i="12"/>
  <c r="K574" i="12"/>
  <c r="K564" i="12" s="1"/>
  <c r="O574" i="12"/>
  <c r="Q574" i="12"/>
  <c r="V574" i="12"/>
  <c r="V564" i="12" s="1"/>
  <c r="G587" i="12"/>
  <c r="I587" i="12"/>
  <c r="K587" i="12"/>
  <c r="M587" i="12"/>
  <c r="O587" i="12"/>
  <c r="Q587" i="12"/>
  <c r="V587" i="12"/>
  <c r="G589" i="12"/>
  <c r="M589" i="12" s="1"/>
  <c r="I589" i="12"/>
  <c r="K589" i="12"/>
  <c r="O589" i="12"/>
  <c r="O564" i="12" s="1"/>
  <c r="Q589" i="12"/>
  <c r="V589" i="12"/>
  <c r="G592" i="12"/>
  <c r="I592" i="12"/>
  <c r="K592" i="12"/>
  <c r="M592" i="12"/>
  <c r="O592" i="12"/>
  <c r="Q592" i="12"/>
  <c r="V592" i="12"/>
  <c r="G595" i="12"/>
  <c r="M595" i="12" s="1"/>
  <c r="I595" i="12"/>
  <c r="K595" i="12"/>
  <c r="O595" i="12"/>
  <c r="Q595" i="12"/>
  <c r="V595" i="12"/>
  <c r="G604" i="12"/>
  <c r="I604" i="12"/>
  <c r="K604" i="12"/>
  <c r="M604" i="12"/>
  <c r="O604" i="12"/>
  <c r="Q604" i="12"/>
  <c r="V604" i="12"/>
  <c r="G606" i="12"/>
  <c r="M606" i="12" s="1"/>
  <c r="I606" i="12"/>
  <c r="K606" i="12"/>
  <c r="O606" i="12"/>
  <c r="Q606" i="12"/>
  <c r="V606" i="12"/>
  <c r="G611" i="12"/>
  <c r="I611" i="12"/>
  <c r="K611" i="12"/>
  <c r="M611" i="12"/>
  <c r="O611" i="12"/>
  <c r="Q611" i="12"/>
  <c r="V611" i="12"/>
  <c r="G618" i="12"/>
  <c r="M618" i="12" s="1"/>
  <c r="I618" i="12"/>
  <c r="K618" i="12"/>
  <c r="O618" i="12"/>
  <c r="Q618" i="12"/>
  <c r="V618" i="12"/>
  <c r="G622" i="12"/>
  <c r="I622" i="12"/>
  <c r="K622" i="12"/>
  <c r="M622" i="12"/>
  <c r="O622" i="12"/>
  <c r="Q622" i="12"/>
  <c r="V622" i="12"/>
  <c r="G624" i="12"/>
  <c r="M624" i="12" s="1"/>
  <c r="I624" i="12"/>
  <c r="K624" i="12"/>
  <c r="O624" i="12"/>
  <c r="Q624" i="12"/>
  <c r="V624" i="12"/>
  <c r="G627" i="12"/>
  <c r="I627" i="12"/>
  <c r="K627" i="12"/>
  <c r="M627" i="12"/>
  <c r="O627" i="12"/>
  <c r="Q627" i="12"/>
  <c r="V627" i="12"/>
  <c r="G630" i="12"/>
  <c r="M630" i="12" s="1"/>
  <c r="I630" i="12"/>
  <c r="K630" i="12"/>
  <c r="O630" i="12"/>
  <c r="Q630" i="12"/>
  <c r="V630" i="12"/>
  <c r="G632" i="12"/>
  <c r="I632" i="12"/>
  <c r="K632" i="12"/>
  <c r="M632" i="12"/>
  <c r="O632" i="12"/>
  <c r="Q632" i="12"/>
  <c r="V632" i="12"/>
  <c r="G636" i="12"/>
  <c r="M636" i="12" s="1"/>
  <c r="I636" i="12"/>
  <c r="K636" i="12"/>
  <c r="O636" i="12"/>
  <c r="Q636" i="12"/>
  <c r="V636" i="12"/>
  <c r="G638" i="12"/>
  <c r="I638" i="12"/>
  <c r="K638" i="12"/>
  <c r="M638" i="12"/>
  <c r="O638" i="12"/>
  <c r="Q638" i="12"/>
  <c r="V638" i="12"/>
  <c r="AE664" i="12"/>
  <c r="AF664" i="12"/>
  <c r="I20" i="1"/>
  <c r="I19" i="1"/>
  <c r="I18" i="1"/>
  <c r="I17" i="1"/>
  <c r="I16" i="1"/>
  <c r="I130" i="1"/>
  <c r="J129" i="1" s="1"/>
  <c r="AZ57" i="1"/>
  <c r="AZ56" i="1"/>
  <c r="AZ55" i="1"/>
  <c r="AZ54" i="1"/>
  <c r="F51" i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51" i="1" s="1"/>
  <c r="J77" i="1" l="1"/>
  <c r="J85" i="1"/>
  <c r="J93" i="1"/>
  <c r="J105" i="1"/>
  <c r="J113" i="1"/>
  <c r="J121" i="1"/>
  <c r="J79" i="1"/>
  <c r="J95" i="1"/>
  <c r="J119" i="1"/>
  <c r="J127" i="1"/>
  <c r="J81" i="1"/>
  <c r="J89" i="1"/>
  <c r="J97" i="1"/>
  <c r="J101" i="1"/>
  <c r="J109" i="1"/>
  <c r="J117" i="1"/>
  <c r="J125" i="1"/>
  <c r="J87" i="1"/>
  <c r="J103" i="1"/>
  <c r="J111" i="1"/>
  <c r="J75" i="1"/>
  <c r="J83" i="1"/>
  <c r="J91" i="1"/>
  <c r="J99" i="1"/>
  <c r="J107" i="1"/>
  <c r="J115" i="1"/>
  <c r="J123" i="1"/>
  <c r="J73" i="1"/>
  <c r="J78" i="1"/>
  <c r="J82" i="1"/>
  <c r="J86" i="1"/>
  <c r="J90" i="1"/>
  <c r="J94" i="1"/>
  <c r="J100" i="1"/>
  <c r="J104" i="1"/>
  <c r="J112" i="1"/>
  <c r="J76" i="1"/>
  <c r="J80" i="1"/>
  <c r="J84" i="1"/>
  <c r="J88" i="1"/>
  <c r="J92" i="1"/>
  <c r="J96" i="1"/>
  <c r="J98" i="1"/>
  <c r="J102" i="1"/>
  <c r="J106" i="1"/>
  <c r="J108" i="1"/>
  <c r="J110" i="1"/>
  <c r="J114" i="1"/>
  <c r="J116" i="1"/>
  <c r="J118" i="1"/>
  <c r="J120" i="1"/>
  <c r="J122" i="1"/>
  <c r="J124" i="1"/>
  <c r="J126" i="1"/>
  <c r="J128" i="1"/>
  <c r="J74" i="1"/>
  <c r="G26" i="1"/>
  <c r="A26" i="1"/>
  <c r="G28" i="1"/>
  <c r="G23" i="1"/>
  <c r="M8" i="19"/>
  <c r="G8" i="19"/>
  <c r="M26" i="19"/>
  <c r="M23" i="19" s="1"/>
  <c r="M12" i="18"/>
  <c r="M8" i="18" s="1"/>
  <c r="M61" i="17"/>
  <c r="M52" i="17"/>
  <c r="M41" i="17"/>
  <c r="M56" i="17"/>
  <c r="G41" i="17"/>
  <c r="M40" i="17"/>
  <c r="M38" i="17" s="1"/>
  <c r="M12" i="17"/>
  <c r="M8" i="17" s="1"/>
  <c r="M8" i="16"/>
  <c r="M12" i="16"/>
  <c r="M169" i="15"/>
  <c r="M73" i="15"/>
  <c r="M53" i="15"/>
  <c r="M49" i="15"/>
  <c r="M35" i="15"/>
  <c r="M129" i="15"/>
  <c r="M98" i="15"/>
  <c r="G169" i="15"/>
  <c r="G129" i="15"/>
  <c r="G53" i="15"/>
  <c r="M12" i="15"/>
  <c r="M8" i="15" s="1"/>
  <c r="M197" i="15"/>
  <c r="M194" i="15" s="1"/>
  <c r="M81" i="15"/>
  <c r="M80" i="15" s="1"/>
  <c r="M77" i="15"/>
  <c r="M76" i="15" s="1"/>
  <c r="M65" i="15"/>
  <c r="M63" i="15" s="1"/>
  <c r="M61" i="15"/>
  <c r="M58" i="15" s="1"/>
  <c r="M45" i="15"/>
  <c r="M43" i="15" s="1"/>
  <c r="G38" i="15"/>
  <c r="M33" i="14"/>
  <c r="M158" i="14"/>
  <c r="M65" i="14"/>
  <c r="M104" i="14"/>
  <c r="M100" i="14" s="1"/>
  <c r="M56" i="14"/>
  <c r="M55" i="14" s="1"/>
  <c r="M52" i="14"/>
  <c r="M48" i="14" s="1"/>
  <c r="M20" i="14"/>
  <c r="M17" i="14" s="1"/>
  <c r="M12" i="14"/>
  <c r="M8" i="14" s="1"/>
  <c r="G158" i="14"/>
  <c r="M182" i="14"/>
  <c r="M180" i="14" s="1"/>
  <c r="M72" i="13"/>
  <c r="M268" i="13"/>
  <c r="M613" i="13"/>
  <c r="M1025" i="13"/>
  <c r="M1024" i="13" s="1"/>
  <c r="M950" i="13"/>
  <c r="M920" i="13" s="1"/>
  <c r="M877" i="13"/>
  <c r="M854" i="13" s="1"/>
  <c r="M761" i="13"/>
  <c r="M748" i="13" s="1"/>
  <c r="M733" i="13"/>
  <c r="M729" i="13" s="1"/>
  <c r="M693" i="13"/>
  <c r="M680" i="13" s="1"/>
  <c r="M675" i="13"/>
  <c r="M672" i="13" s="1"/>
  <c r="M621" i="13"/>
  <c r="M611" i="13"/>
  <c r="M594" i="13" s="1"/>
  <c r="M581" i="13"/>
  <c r="M571" i="13" s="1"/>
  <c r="M569" i="13"/>
  <c r="M568" i="13" s="1"/>
  <c r="M545" i="13"/>
  <c r="M544" i="13" s="1"/>
  <c r="M526" i="13"/>
  <c r="M525" i="13" s="1"/>
  <c r="M477" i="13"/>
  <c r="M463" i="13" s="1"/>
  <c r="M389" i="13"/>
  <c r="M366" i="13" s="1"/>
  <c r="M311" i="13"/>
  <c r="M213" i="13"/>
  <c r="M212" i="13" s="1"/>
  <c r="M197" i="13"/>
  <c r="M196" i="13" s="1"/>
  <c r="M163" i="13"/>
  <c r="M162" i="13" s="1"/>
  <c r="M141" i="13"/>
  <c r="M140" i="13" s="1"/>
  <c r="M62" i="13"/>
  <c r="M61" i="13" s="1"/>
  <c r="M48" i="13"/>
  <c r="M8" i="13" s="1"/>
  <c r="M8" i="12"/>
  <c r="M525" i="12"/>
  <c r="M508" i="12"/>
  <c r="M564" i="12"/>
  <c r="M95" i="12"/>
  <c r="G8" i="12"/>
  <c r="M554" i="12"/>
  <c r="M553" i="12" s="1"/>
  <c r="M539" i="12"/>
  <c r="M538" i="12" s="1"/>
  <c r="M529" i="12"/>
  <c r="G508" i="12"/>
  <c r="M505" i="12"/>
  <c r="M504" i="12" s="1"/>
  <c r="G500" i="12"/>
  <c r="M496" i="12"/>
  <c r="M492" i="12" s="1"/>
  <c r="M483" i="12"/>
  <c r="M482" i="12" s="1"/>
  <c r="M93" i="12"/>
  <c r="M92" i="12" s="1"/>
  <c r="M77" i="12"/>
  <c r="M76" i="12" s="1"/>
  <c r="G564" i="12"/>
  <c r="I39" i="1"/>
  <c r="I51" i="1" s="1"/>
  <c r="I21" i="1"/>
  <c r="J28" i="1"/>
  <c r="J26" i="1"/>
  <c r="G38" i="1"/>
  <c r="F38" i="1"/>
  <c r="J23" i="1"/>
  <c r="J24" i="1"/>
  <c r="J25" i="1"/>
  <c r="J27" i="1"/>
  <c r="E24" i="1"/>
  <c r="E26" i="1"/>
  <c r="J130" i="1" l="1"/>
  <c r="A23" i="1"/>
  <c r="J49" i="1"/>
  <c r="J45" i="1"/>
  <c r="J41" i="1"/>
  <c r="J39" i="1"/>
  <c r="J51" i="1" s="1"/>
  <c r="J43" i="1"/>
  <c r="J48" i="1"/>
  <c r="J44" i="1"/>
  <c r="J50" i="1"/>
  <c r="J46" i="1"/>
  <c r="J42" i="1"/>
  <c r="J47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<sst xmlns="http://schemas.openxmlformats.org/spreadsheetml/2006/main" count="10314" uniqueCount="2664">
  <si>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</si>
  <si>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</si>
  <si>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</si>
  <si>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</si>
  <si>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</si>
  <si>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</si>
  <si>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</si>
  <si>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</si>
  <si>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</si>
  <si>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</si>
  <si>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</si>
  <si>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</si>
  <si>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</si>
  <si>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</si>
  <si>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</si>
  <si>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</si>
  <si>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</si>
  <si>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</si>
  <si>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</si>
  <si>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</si>
  <si>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</si>
  <si>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</si>
  <si>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</si>
  <si>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</si>
  <si>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</si>
  <si>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</si>
  <si>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</si>
  <si>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</si>
  <si>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</si>
  <si>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</si>
  <si>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</si>
  <si>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</si>
  <si>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</si>
  <si>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</si>
  <si>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</si>
  <si>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</si>
  <si>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</si>
  <si>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</si>
  <si>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</si>
  <si>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</si>
  <si>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</si>
  <si>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</si>
  <si>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</si>
  <si>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23-1905</t>
  </si>
  <si>
    <t>ZŠ SEVER – OPRAVY V PAVILONU ŠATEN</t>
  </si>
  <si>
    <t>Stavba</t>
  </si>
  <si>
    <t>Stavební objekt</t>
  </si>
  <si>
    <t>SO.01</t>
  </si>
  <si>
    <t>ZŠ Sever - pavilon šaten</t>
  </si>
  <si>
    <t>D.1.1 BP</t>
  </si>
  <si>
    <t>ASŘ Bourací práce</t>
  </si>
  <si>
    <t>D.1.1 NS</t>
  </si>
  <si>
    <t>ASŘ Nový stav</t>
  </si>
  <si>
    <t>D.1.4.1</t>
  </si>
  <si>
    <t>ZTI</t>
  </si>
  <si>
    <t>D.1.4.2</t>
  </si>
  <si>
    <t>Vytápění</t>
  </si>
  <si>
    <t>D.1.4.3-01</t>
  </si>
  <si>
    <t>Elektroinstalace - Instalace</t>
  </si>
  <si>
    <t>D.1.4.3-02</t>
  </si>
  <si>
    <t>Elektroinstalace - Rozváděč</t>
  </si>
  <si>
    <t>D.1.4.3-03</t>
  </si>
  <si>
    <t>Elektroinstalace - Výkopy</t>
  </si>
  <si>
    <t>VN, ON</t>
  </si>
  <si>
    <t>Vedlejší a ostatní náklady</t>
  </si>
  <si>
    <t>VRN</t>
  </si>
  <si>
    <t>Celkem za stavbu</t>
  </si>
  <si>
    <t>CZK</t>
  </si>
  <si>
    <t>#POPS</t>
  </si>
  <si>
    <t>Popis stavby: 23-1905 - ZŠ SEVER – OPRAVY V PAVILONU ŠATEN</t>
  </si>
  <si>
    <t>Všechny položky musí obsahovat dodávku i montáž, popř. softwarové vybavení,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Všechna zařízení, systémy rozvody, instalace a konstrukce budou oceňovány a dodávány plně funkční, tj. včetně všech komponentů, upevňovacích prvků, podpor, prostupů, apod.. Do všech činností musí zhotovitel zohlednit stavební přípomoc (např. drážky prostupy, respektive není-li uvedeno jinak). Zhotovitel bere na vědomí, že musí v ceně zohlednit jak dílčí tak celkové revize, zkoušky, regulace, atd.. Projektová dokumentace textová a grafická je nadřazena výkazu výměr, respektive rozpočtu nákladů. Zhotovitel je do ceny povinen zahrnout veškeré náklady spojené s 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provést na svůj náklad i zaškolení obsluhy a údržby na všech částech dodávky. Zhotovitel musí zohlednit náklady na přesun hmot a odvoz sutě a odpadů, včetně uložení (předpokládá se odpad z drážek, prostupů, atd.). Zhotovitel musí v ceně zohlednit náklady na pomocné lešení, konstrukce a stroje, které bude potřebovat pro realizaci díla. Jsou-li v zadávací dokumentaci, nebo jejich přílohách uvedeny konkrétní obchodní názvy, jedná se pouze o vymezení požadovaného standardu a zadavatel umožňuje i jiné, technicky a kvalitativně srovnatelné řešení. Položky označené .x jsou individuální kalkulací (např. 766624043R00.x).</t>
  </si>
  <si>
    <t>Materiál na stavbu bude dovážen postupně na základě skutečně potřebného množství.</t>
  </si>
  <si>
    <t>Veškeré revize a zkoušky jsou obsaženy ve VRN, nad rámec těch, co jsou uvedeny v jednotlivých částech rozpočtu. Veškeré položky obsahují dodávku a montáž, není-li uvedeno jinak.</t>
  </si>
  <si>
    <t>Třídy těžitelnosti zemin jsou v rozpočtu uvedeny dle již neplatné normy, a to z důvodu ponechání tohoto členění v cenové soustavě RTS.</t>
  </si>
  <si>
    <t>#POPO</t>
  </si>
  <si>
    <t>Popis objektu: SO.01 - ZŠ Sever - pavilon šaten</t>
  </si>
  <si>
    <t>#POPR</t>
  </si>
  <si>
    <t>Popis rozpočtu: D.1.1 BP - ASŘ Bourací práce</t>
  </si>
  <si>
    <t>Popis rozpočtu: D.1.1 NS - ASŘ Nový stav</t>
  </si>
  <si>
    <t>Popis rozpočtu: D.1.4.1 - ZTI</t>
  </si>
  <si>
    <t>Popis rozpočtu: D.1.4.2 - Vytápění</t>
  </si>
  <si>
    <t>Popis rozpočtu: D.1.4.3-01 - Elektroinstalace - Instalace</t>
  </si>
  <si>
    <t>Popis rozpočtu: D.1.4.3-02 - Elektroinstalace - Rozváděč</t>
  </si>
  <si>
    <t>Popis rozpočtu: D.1.4.3-03 - Elektroinstalace - Výkopy</t>
  </si>
  <si>
    <t>Popis objektu: VN, ON - Vedlejší a ostatní náklady</t>
  </si>
  <si>
    <t>Popis rozpočtu: VRN - VN, ON</t>
  </si>
  <si>
    <t>Rekapitulace dílů</t>
  </si>
  <si>
    <t>Typ dílu</t>
  </si>
  <si>
    <t>_1</t>
  </si>
  <si>
    <t>ROZVÁDĚČ R1</t>
  </si>
  <si>
    <t>_2</t>
  </si>
  <si>
    <t>ÚPRAVA ROZVÁDĚČE RH</t>
  </si>
  <si>
    <t>_3</t>
  </si>
  <si>
    <t>ROZVÁDĚČ SP</t>
  </si>
  <si>
    <t>_4</t>
  </si>
  <si>
    <t>POJISTKOVÁ SKŘÍŇ PS</t>
  </si>
  <si>
    <t>_5</t>
  </si>
  <si>
    <t>HLAVNÍ OCHRANNÁ PŘÍPOJNICE - MET</t>
  </si>
  <si>
    <t>0</t>
  </si>
  <si>
    <t>INSTALACE</t>
  </si>
  <si>
    <t>VÝKOPOVÉ PRÁCE</t>
  </si>
  <si>
    <t>001</t>
  </si>
  <si>
    <t>Materiál PIP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</si>
  <si>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</si>
  <si>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</si>
  <si>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</si>
  <si>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</si>
  <si>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</si>
  <si>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</si>
  <si>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</si>
  <si>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</si>
  <si>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</si>
  <si>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</si>
  <si>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5</t>
  </si>
  <si>
    <t>Komunikace</t>
  </si>
  <si>
    <t>Komunikace pozemní</t>
  </si>
  <si>
    <t>6</t>
  </si>
  <si>
    <t>Úpravy povrchu, podlahy</t>
  </si>
  <si>
    <t>Úpravy povrchů, podlahy a osazování výplní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</si>
  <si>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</si>
  <si>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</si>
  <si>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</si>
  <si>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</si>
  <si>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</si>
  <si>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</si>
  <si>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</si>
  <si>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</si>
  <si>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</si>
  <si>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 a práce,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</si>
  <si>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</si>
  <si>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</si>
  <si>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</si>
  <si>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</si>
  <si>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</si>
  <si>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</si>
  <si>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</si>
  <si>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</si>
  <si>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997</t>
  </si>
  <si>
    <t>Přesun sutě</t>
  </si>
  <si>
    <t>HZS</t>
  </si>
  <si>
    <t>Hodinové zúčtovací sazby</t>
  </si>
  <si>
    <t>711</t>
  </si>
  <si>
    <t>Izolace proti vodě</t>
  </si>
  <si>
    <t>Izolace proti vodě, vlhkosti a plynům</t>
  </si>
  <si>
    <t>712</t>
  </si>
  <si>
    <t>Povlakové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</si>
  <si>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</si>
  <si>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</si>
  <si>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</si>
  <si>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</si>
  <si>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</si>
  <si>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</si>
  <si>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</si>
  <si>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</si>
  <si>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</si>
  <si>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</si>
  <si>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</si>
  <si>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</si>
  <si>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</si>
  <si>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</si>
  <si>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728</t>
  </si>
  <si>
    <t>Vzduchotechnika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</si>
  <si>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</si>
  <si>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</si>
  <si>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</si>
  <si>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</si>
  <si>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</si>
  <si>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</si>
  <si>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</si>
  <si>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</si>
  <si>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</si>
  <si>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</si>
  <si>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</si>
  <si>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</si>
  <si>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</si>
  <si>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</si>
  <si>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</si>
  <si>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</si>
  <si>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</si>
  <si>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</si>
  <si>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</si>
  <si>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</si>
  <si>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</si>
  <si>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</si>
  <si>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</si>
  <si>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</si>
  <si>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</si>
  <si>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</si>
  <si>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</si>
  <si>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</si>
  <si>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</si>
  <si>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</si>
  <si>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</si>
  <si>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</si>
  <si>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</si>
  <si>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</si>
  <si>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</si>
  <si>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</si>
  <si>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</si>
  <si>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</si>
  <si>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</si>
  <si>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</si>
  <si>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</si>
  <si>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</si>
  <si>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</si>
  <si>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</si>
  <si>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</si>
  <si>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</si>
  <si>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</si>
  <si>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</si>
  <si>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</si>
  <si>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</si>
  <si>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</si>
  <si>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</si>
  <si>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</si>
  <si>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</si>
  <si>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</si>
  <si>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</si>
  <si>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</si>
  <si>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</si>
  <si>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</si>
  <si>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</si>
  <si>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</si>
  <si>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139711101RT3</t>
  </si>
  <si>
    <t>Vykopávka v uzavřených prostorách v hornině 3</t>
  </si>
  <si>
    <t>m3</t>
  </si>
  <si>
    <t>800-1</t>
  </si>
  <si>
    <t>RTS 24/ I</t>
  </si>
  <si>
    <t>Práce</t>
  </si>
  <si>
    <t>Běžná</t>
  </si>
  <si>
    <t>POL1_</t>
  </si>
  <si>
    <t>s naložením výkopku na dopravní prostředek</t>
  </si>
  <si>
    <t>SPI</t>
  </si>
  <si>
    <t xml:space="preserve">viz TZ_AB, situační výkresy, výkresová a textová část D.1.1, D.1.2 a D.1.3 : </t>
  </si>
  <si>
    <t>VV</t>
  </si>
  <si>
    <t>54*0,4*0,5+48*0,5*0,5</t>
  </si>
  <si>
    <t>7,5*1,3+33*1,1</t>
  </si>
  <si>
    <t>15*1,2</t>
  </si>
  <si>
    <t>2*13*1,4</t>
  </si>
  <si>
    <t>22*1,2</t>
  </si>
  <si>
    <t>11*1,1</t>
  </si>
  <si>
    <t>10*0,9</t>
  </si>
  <si>
    <t>(99+167+72+56)*0,2</t>
  </si>
  <si>
    <t>(175+221+124+120+5)*0,3*0,8</t>
  </si>
  <si>
    <t>(8+23+3*4+3*3+4+2+43+62)*0,2*0,6</t>
  </si>
  <si>
    <t>139601102R00</t>
  </si>
  <si>
    <t>Ruční výkop jam, rýh a šachet v hornině 3</t>
  </si>
  <si>
    <t>s přehozením na vzdálenost do 5 m nebo s naložením na ruční dopravní prostředek</t>
  </si>
  <si>
    <t>exteriér : 5,5*1,0</t>
  </si>
  <si>
    <t>5,0*1,7</t>
  </si>
  <si>
    <t>10,5*1,7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</si>
  <si>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</si>
  <si>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</si>
  <si>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</si>
  <si>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Odkaz na mn. položky pořadí 1 : 423,91000*0,3</t>
  </si>
  <si>
    <t>Odkaz na mn. položky pořadí 2 : 31,85000*0,3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</si>
  <si>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</si>
  <si>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</si>
  <si>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</si>
  <si>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</si>
  <si>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>21,0*1,6</t>
  </si>
  <si>
    <t>88*1,4</t>
  </si>
  <si>
    <t>(10+45)*1,5</t>
  </si>
  <si>
    <t>2*35*1,5</t>
  </si>
  <si>
    <t>11*1,5</t>
  </si>
  <si>
    <t>56*1,4</t>
  </si>
  <si>
    <t>31*1,4</t>
  </si>
  <si>
    <t>30*1,2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</si>
  <si>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</si>
  <si>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</si>
  <si>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</si>
  <si>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4 : 518,60000</t>
  </si>
  <si>
    <t>1511001.x</t>
  </si>
  <si>
    <t>Příplatek za ztížené podmínky při provádění pažení v uzavřených prostorách</t>
  </si>
  <si>
    <t>Vlastní</t>
  </si>
  <si>
    <t>Indiv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</si>
  <si>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</si>
  <si>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</si>
  <si>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</si>
  <si>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 xml:space="preserve">koef. nakypření : </t>
  </si>
  <si>
    <t>Odkaz na mn. položky pořadí 1 : 423,91000*1,1</t>
  </si>
  <si>
    <t>Odkaz na mn. položky pořadí 2 : 31,85000*1,1</t>
  </si>
  <si>
    <t>162201210R00</t>
  </si>
  <si>
    <t>Vodorovné přemístění výkopku nošením příplatek za každých dalších 10 m  z horniny 1 až 4, kolečkem</t>
  </si>
  <si>
    <t>Odkaz na mn. položky pořadí 7 : 501,33600*7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</si>
  <si>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</si>
  <si>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</si>
  <si>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</si>
  <si>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7 : 501,33600</t>
  </si>
  <si>
    <t>162701109R00</t>
  </si>
  <si>
    <t>Vodorovné přemístění výkopku příplatek k ceně za každých dalších i započatých 1 000 m přes 10 000 m  z horniny 1 až 4</t>
  </si>
  <si>
    <t>Odkaz na mn. položky pořadí 9 : 501,33600*15</t>
  </si>
  <si>
    <t>199000005R00</t>
  </si>
  <si>
    <t>Poplatky za skládku zeminy 1- 4, skupina 17 05 04 z Katalogu odpadů</t>
  </si>
  <si>
    <t>t</t>
  </si>
  <si>
    <t>Odkaz na mn. položky pořadí 9 : 501,33600*2</t>
  </si>
  <si>
    <t>113204111R00</t>
  </si>
  <si>
    <t>Vytrhání obrub záhonových</t>
  </si>
  <si>
    <t>m</t>
  </si>
  <si>
    <t>822-1</t>
  </si>
  <si>
    <t>s vybouráním lože, s přemístěním hmot na skládku na vzdálenost do 3 m nebo naložením na dopravní prostředek</t>
  </si>
  <si>
    <t>okapový chodník : 7,0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</si>
  <si>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</si>
  <si>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</si>
  <si>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</si>
  <si>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dlažba ponechána a znovu použita : </t>
  </si>
  <si>
    <t>B12 : 7,0*0,3</t>
  </si>
  <si>
    <t>B21 : 7,0</t>
  </si>
  <si>
    <t>113107520R00</t>
  </si>
  <si>
    <t>Odstranění podkladů nebo krytů z kameniva hrubého drceného, v ploše jednotlivě do 50 m2, tloušťka vrstvy 200 mm</t>
  </si>
  <si>
    <t>Odkaz na mn. položky pořadí 13 : 9,10000</t>
  </si>
  <si>
    <t>968083012.x</t>
  </si>
  <si>
    <t>Demontáž dveřních sestav oddělujících pavilony, jednotlivé prostory nebo exteriérových, včetně dveří, vč. očištění, přesunu, dočasného uskladnění v prostorách určených investorem</t>
  </si>
  <si>
    <t>Demontáž bude probíhat s maximální opatrností tak, aby nedošlo k poškození sestavy ani konstrukcí.</t>
  </si>
  <si>
    <t>POP</t>
  </si>
  <si>
    <t>Součástí je veškerá manipulace, odvoz na místo určení, očištění sestavy i otvoru, ochrana sestavy v místě uskladnění proti znečištění a poškození.</t>
  </si>
  <si>
    <t>B3, B3a : 2*2,4*2,5+2*3,5*2,5+3,6*2,5+2,0*2,5+3,1*2,5+3,1*2,5</t>
  </si>
  <si>
    <t>B17 : 1,8*2,5</t>
  </si>
  <si>
    <t>968083013.x</t>
  </si>
  <si>
    <t>Demontáž dveřního křídla pro zpětné osazení, vč. očištění, přesunu, dočasného uskladnění v prostorách určených investorem</t>
  </si>
  <si>
    <t>kus</t>
  </si>
  <si>
    <t>Demontáž bude probíhat s maximální opatrností tak, aby nedošlo k poškození křídla a ponechaných zárubní.</t>
  </si>
  <si>
    <t>Součástí je veškerá manipulace, odvoz na místo určení, očištění křídla i zárubně, ochrana křídla v místě uskladnění proti znečištění a poškození.</t>
  </si>
  <si>
    <t>B19 : 1</t>
  </si>
  <si>
    <t>BKON.x</t>
  </si>
  <si>
    <t>Odstranění stávajícího nevyhovujícího kontrastního značení dveří</t>
  </si>
  <si>
    <t>soubor</t>
  </si>
  <si>
    <t>v položce je zahrnuto odstranění kontrastního značení 1 sestavy</t>
  </si>
  <si>
    <t>13</t>
  </si>
  <si>
    <t>941955002R00</t>
  </si>
  <si>
    <t>Lešení lehké pracovní pomocné pomocné, o výšce lešeňové podlahy přes 1,2 do 1,9 m</t>
  </si>
  <si>
    <t>800-3</t>
  </si>
  <si>
    <t>Odkaz na mn. položky pořadí 53 : 1114,30000</t>
  </si>
  <si>
    <t>970251150R00</t>
  </si>
  <si>
    <t>Řezání železobetonu hloubka řezu 150 mm</t>
  </si>
  <si>
    <t>801-3</t>
  </si>
  <si>
    <t>v místě vedení energokanálů a kanaliazce : (175+221+124+120+5)</t>
  </si>
  <si>
    <t>(8+23+3*4+3*3+4+2+43+62)</t>
  </si>
  <si>
    <t>(15+9+4+30+4+2+10+2*26+4*1+5+40+62+14)</t>
  </si>
  <si>
    <t>26</t>
  </si>
  <si>
    <t>v místě navržených šachet : 5*(1,3+2*0,8)</t>
  </si>
  <si>
    <t>pro výkop ZTI (TM) : 10,0</t>
  </si>
  <si>
    <t>965081713R00</t>
  </si>
  <si>
    <t>Bourání podlah z keramických dlaždic, tloušťky do 10 mm, plochy přes 1 m2</t>
  </si>
  <si>
    <t>bez podkladního lože, s jakoukoliv výplní spár</t>
  </si>
  <si>
    <t xml:space="preserve">S1 : </t>
  </si>
  <si>
    <t>101 : 232,1</t>
  </si>
  <si>
    <t>102 : 5,8</t>
  </si>
  <si>
    <t>103 : 35,3</t>
  </si>
  <si>
    <t>104 : 5,2</t>
  </si>
  <si>
    <t>105 : 21,6</t>
  </si>
  <si>
    <t>107 : 5,1</t>
  </si>
  <si>
    <t>108 : 18,1</t>
  </si>
  <si>
    <t>109 : 5,6</t>
  </si>
  <si>
    <t>111 : 15</t>
  </si>
  <si>
    <t>112 : 13,1</t>
  </si>
  <si>
    <t>113 : 517,2</t>
  </si>
  <si>
    <t>114 : 64,3</t>
  </si>
  <si>
    <t>115 : 5,2</t>
  </si>
  <si>
    <t>116 : 9,1</t>
  </si>
  <si>
    <t>117 : 3,2</t>
  </si>
  <si>
    <t>118 : 2,6</t>
  </si>
  <si>
    <t>119 : 5,7</t>
  </si>
  <si>
    <t>121 : 4,8</t>
  </si>
  <si>
    <t>125 : 66</t>
  </si>
  <si>
    <t>126 : 45,1</t>
  </si>
  <si>
    <t>127 : 8,1</t>
  </si>
  <si>
    <t>128 : 5</t>
  </si>
  <si>
    <t>129 : 8,1</t>
  </si>
  <si>
    <t>131 : 4,9</t>
  </si>
  <si>
    <t>132 : 8,5</t>
  </si>
  <si>
    <t>133 : 2,7</t>
  </si>
  <si>
    <t>mimo rozsah šaten na chodbách : 5*3,5+1*1,5</t>
  </si>
  <si>
    <t>965081001.x</t>
  </si>
  <si>
    <t>Příplatek za pracnost při odstranění dlažby na chodbách mimo prostor šaten, ručně, (pro osazení nových šachet)</t>
  </si>
  <si>
    <t>bude dbán zřetel na nepoškození okolní dlažby</t>
  </si>
  <si>
    <t>965042131RT1</t>
  </si>
  <si>
    <t>Bourání podkladů pod dlažby nebo litých celistvých dlažeb a mazanin  betonových nebo z litého asfaltu, tloušťky do 100 mm, plochy do 4 m2</t>
  </si>
  <si>
    <t xml:space="preserve">S1 - malta : </t>
  </si>
  <si>
    <t>117 : 3,2*0,02</t>
  </si>
  <si>
    <t>118 : 2,6*0,02</t>
  </si>
  <si>
    <t>133 : 2,7*0,02</t>
  </si>
  <si>
    <t>S1 - malta - mimo rozsah šaten na chodbách : (5*3,5+1*1,5)*0,02</t>
  </si>
  <si>
    <t>965042141RT3</t>
  </si>
  <si>
    <t>Bourání podkladů pod dlažby nebo litých celistvých dlažeb a mazanin  betonových nebo z litého asfaltu, tloušťky do 100 mm, plochy přes 4 m2</t>
  </si>
  <si>
    <t>101 : 232,1*0,02</t>
  </si>
  <si>
    <t>102 : 5,8*0,02</t>
  </si>
  <si>
    <t>103 : 35,3*0,02</t>
  </si>
  <si>
    <t>104 : 5,2*0,02</t>
  </si>
  <si>
    <t>105 : 21,6*0,02</t>
  </si>
  <si>
    <t>107 : 5,1*0,02</t>
  </si>
  <si>
    <t>108 : 18,1*0,02</t>
  </si>
  <si>
    <t>109 : 5,6*0,02</t>
  </si>
  <si>
    <t>111 : 15*0,02</t>
  </si>
  <si>
    <t>112 : 13,1*0,02</t>
  </si>
  <si>
    <t>113 : 517,2*0,02</t>
  </si>
  <si>
    <t>114 : 64,3*0,02</t>
  </si>
  <si>
    <t>115 : 5,2*0,02</t>
  </si>
  <si>
    <t>116 : 9,1*0,02</t>
  </si>
  <si>
    <t>119 : 5,7*0,02</t>
  </si>
  <si>
    <t>121 : 4,8*0,02</t>
  </si>
  <si>
    <t>125 : 66*0,02</t>
  </si>
  <si>
    <t>126 : 45,1*0,02</t>
  </si>
  <si>
    <t>127 : 8,1*0,02</t>
  </si>
  <si>
    <t>128 : 5*0,02</t>
  </si>
  <si>
    <t>129 : 8,1*0,02</t>
  </si>
  <si>
    <t>131 : 4,9*0,02</t>
  </si>
  <si>
    <t>132 : 8,5*0,02</t>
  </si>
  <si>
    <t>mimo rozsah šaten na chodbách : (5*3,5+1*1,5)*0,02</t>
  </si>
  <si>
    <t/>
  </si>
  <si>
    <t>S1 - betonová mazanina - v místě vedení energokanálů a ZTI : (109+184+80+62)*0,04</t>
  </si>
  <si>
    <t>(1+10*0,8+3,0+5,0+17+2,0)*0,04</t>
  </si>
  <si>
    <t>(5,0+3,5+2*2,0+13+4*1,5+1,0+4,5+2*12+5+17+2,5+35+8,5)*0,04</t>
  </si>
  <si>
    <t>S1 - betonová mazanina - mimo vedení energokanálů a ZTI - 40 % : 0,4*(1136,4-((109+184+80+62)+(1+10*0,8+3,0+5,0+17+2,0)+(5,0+3,5+2*2,0+13+4*1,5+1,0+4,5+2*12+5+17+2,5+35+8,5)))*0,04</t>
  </si>
  <si>
    <t>S1 - podkladní beton - v místě vedení energokanálů a ZTI : (99+167+72+56)*0,075</t>
  </si>
  <si>
    <t>(1+10*0,5+2,5+4,5+15+1,5)*0,075</t>
  </si>
  <si>
    <t>(4,5+3+2*1,5+11+4*1+0,5+4+2*10,5+4+15+2+31+7,5)*0,075</t>
  </si>
  <si>
    <t>S2 - podkladní beton - v místě vedení energokanálů a ZTI : (8,5+1,0)*0,075</t>
  </si>
  <si>
    <t>965043341RT3</t>
  </si>
  <si>
    <t>Bourání podkladů pod dlažby nebo litých celistvých dlažeb a mazanin  betonových s potěrem nebo teracem, tloušťky do 100 mm, plochy přes 4 m2</t>
  </si>
  <si>
    <t>S2 - potěr - v místě vedení energokanálů a ZTI : (9,5+1,5)*0,045</t>
  </si>
  <si>
    <t>S2 - potěr - mimo vedení energokanálů a ZTI - 40 % : 0,4*((5,4+16,2+9,6)-(9,5+1,5))*0,045</t>
  </si>
  <si>
    <t>965049113R00</t>
  </si>
  <si>
    <t>Bourání podkladů pod dlažby nebo litých celistvých dlažeb a mazanin  příplatek za bourání mazanin vyztužených rabicovým pletivem, tloušťky do 100 mm</t>
  </si>
  <si>
    <t>S1 - betonová mazanina - mimo vedení energokanálů a ZTI - 40 % : 0,4*(1127,4-((109+184+80+62)+(1+10*0,8+3,0+5,0+17+2,0)+(5,0+3,5+2*2,0+13+4*1,5+1,0+4,5+2*12+5+17+2,5+35+8,5)))*0,04</t>
  </si>
  <si>
    <t>965042121RT1</t>
  </si>
  <si>
    <t>Bourání podkladů pod dlažby nebo litých celistvých dlažeb a mazanin  betonových nebo z litého asfaltu, tloušťky do 100 mm, plochy do 1 m2</t>
  </si>
  <si>
    <t>S3 - kolem vpustí a komínků : 0,5*0,5*0,03*14</t>
  </si>
  <si>
    <t>965082933R00</t>
  </si>
  <si>
    <t>Odstranění násypu pod podlahami a ochranného na střechách tloušťky do 200 mm, plochy přes 2 m2</t>
  </si>
  <si>
    <t>S1 - podkladní beton - v místě vedení energokanálů a ZTI : (99+167+72+56)*0,2</t>
  </si>
  <si>
    <t>(1+10*0,5+2,5+4,5+15+1,5)*0,2</t>
  </si>
  <si>
    <t>(4,5+3+2*1,5+11+4*1+0,5+4+2*10,5+4+15+2+31+7,5)*0,2</t>
  </si>
  <si>
    <t>S2 - podkladní beton - v místě vedení energokanálů a ZTI : (8,5+1,0)*0,2</t>
  </si>
  <si>
    <t>965082922R00</t>
  </si>
  <si>
    <t>Odstranění násypu pod podlahami a ochranného na střechách tloušťky do 100 mm, plochy do 2 m2</t>
  </si>
  <si>
    <t>S3 - kolem vpustí a komínků : 0,5*0,5*0,08*14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</si>
  <si>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</si>
  <si>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</si>
  <si>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109 : 0,6*2,5</t>
  </si>
  <si>
    <t>119 : 0,5*2,5</t>
  </si>
  <si>
    <t>968096001R00</t>
  </si>
  <si>
    <t xml:space="preserve">Vybourání vnitřních parapetů plastových, šířky do 20 cm,  </t>
  </si>
  <si>
    <t>102 : 0,9</t>
  </si>
  <si>
    <t>103 : 7*0,9</t>
  </si>
  <si>
    <t>104 : 0,9</t>
  </si>
  <si>
    <t>105 : 5*0,9</t>
  </si>
  <si>
    <t>107 : 0,9</t>
  </si>
  <si>
    <t>108 : 0,9</t>
  </si>
  <si>
    <t>109 : 0,9</t>
  </si>
  <si>
    <t>111 : 3*0,9</t>
  </si>
  <si>
    <t>115 : 0,9</t>
  </si>
  <si>
    <t>116 : 2*0,9</t>
  </si>
  <si>
    <t>119 : 2*0,9</t>
  </si>
  <si>
    <t>121 : 0,9</t>
  </si>
  <si>
    <t>128 : 0,9</t>
  </si>
  <si>
    <t>129 : 2*0,9</t>
  </si>
  <si>
    <t>131 : 0,9</t>
  </si>
  <si>
    <t>132 : 2*0,9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</si>
  <si>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</si>
  <si>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</si>
  <si>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</si>
  <si>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101 : (4,1+16,0+2,5+3,2+6,5)*0,75</t>
  </si>
  <si>
    <t>102 : 10,1*2,15-(2*0,9*2,02+0,9*0,75)+(0,9+2*0,75)*0,2</t>
  </si>
  <si>
    <t>103 : 25,5*2,15-(0,9*2,02+12*0,7*2,02+7*0,9*0,75)+7*(0,9+2*0,75)*0,2</t>
  </si>
  <si>
    <t>12*(4,3*2,15-0,7*2,02)</t>
  </si>
  <si>
    <t>104 : 9,7*2,15-(2*0,9*2,02+0,9*0,75)+(0,9+2*0,75)*0,2</t>
  </si>
  <si>
    <t>105 : 19,9*2,15-(0,9*2,02+2*0,7*2,02+5*0,9*0,75)+5*(0,9+2*0,75)*0,2+7,7*0,15</t>
  </si>
  <si>
    <t>2*(4,7*2,15-0,7*2,02)</t>
  </si>
  <si>
    <t>107 : 10,1*2,0-(2*0,9*2,0+0,9*0,6)+(0,9+2*0,6)*0,2</t>
  </si>
  <si>
    <t>108 : 14,5*2,15-(0,9*2,02+7*0,7*2,02+0,9*0,75)+(0,9+2*0,75)*0,2+(3,3+3,6)*0,2</t>
  </si>
  <si>
    <t>6*(4,4*2,15-0,7*2,02)+1*(5,4*2,15-0,7*2,02)</t>
  </si>
  <si>
    <t>109 : 10,3*2,15-(2*0,9*2,02+0,9*0,75)+(0,9+2*0,75)*0,2</t>
  </si>
  <si>
    <t>111 : 16,0*2,15-(0,9*2,02+2*0,7*2,02+3*0,9*0,75)+3*(0,9+2*0,75)*0,2+6,1*0,1</t>
  </si>
  <si>
    <t>2*(4,5*2,15-0,7*2,02)</t>
  </si>
  <si>
    <t>112 : 14,6*2,0-0,9*2,0</t>
  </si>
  <si>
    <t>113 : 2*30,0*0,75</t>
  </si>
  <si>
    <t>114 : 6,0*0,75</t>
  </si>
  <si>
    <t>115 : 10*2,15-(0,9*2,02+0,9*0,75)+(0,9+2*0,75)*0,2</t>
  </si>
  <si>
    <t>116 : 9,0*2,15-(0,9*2,02+4*0,7*2,02+2*0,9*0,75)+2*(0,9+2*0,75)*0,2</t>
  </si>
  <si>
    <t>3*(4,5*2,15-0,7*2,02)+2,8*0,2</t>
  </si>
  <si>
    <t>117 : 8,8*2,15-0,7*2,02</t>
  </si>
  <si>
    <t>118 : 6,6*2,15-(0,9*2,02+0,7*2,02)</t>
  </si>
  <si>
    <t>119 : 9,2*2,15-(2*0,7*2,02+2*0,9*0,75)+2*(0,9+2*0,75)*0,2</t>
  </si>
  <si>
    <t>4,2*2,15-0,7*2,02</t>
  </si>
  <si>
    <t>121 : 9,8*2,15-(1,0*2,02+0,9*0,75)+(0,9+2*0,75)*0,2</t>
  </si>
  <si>
    <t>123 : 1,0*1,35</t>
  </si>
  <si>
    <t>126 : 11,5*0,75</t>
  </si>
  <si>
    <t>127 : 1,7*1,35</t>
  </si>
  <si>
    <t>128 : 9,6*1,35-2*0,9*1,35</t>
  </si>
  <si>
    <t>129 : 11,5*2,15-(0,9*2,02+0,7*2,02+2*0,9*0,75)+2*(0,9+2*0,75)*0,2+3,3*0,1</t>
  </si>
  <si>
    <t>4,3*2,15-0,7*2,02</t>
  </si>
  <si>
    <t>131 : 9,5*1,55-(2*0,9*1,55+0,9*0,15)+(0,9+2*0,15)*0,2</t>
  </si>
  <si>
    <t>132 : 9,6*2,15-(0,9*2,02+4*0,7*2,02+2*0,9*0,75)+2*(0,9+2*0,75)*0,2+2,8*0,15</t>
  </si>
  <si>
    <t>3*(3,7*2,15-0,7*2,02)</t>
  </si>
  <si>
    <t>133 : 8,3*2,15-0,7*2,02</t>
  </si>
  <si>
    <t>965081702R00</t>
  </si>
  <si>
    <t>Bourání podlah Soklíků z dlažeb keramických tloušťky do 10 mm, výšky do 100 mm</t>
  </si>
  <si>
    <t>101 : 138,9-(26,4+1,95+2*3,3+6,0+2,4+3,0+5*0,9+6,2+2,4)</t>
  </si>
  <si>
    <t>113 : 95-(29,8+3,4+3,0+3,4+29,8+2*3,4)</t>
  </si>
  <si>
    <t>114 : 46,8-(1,8+5*0,9+1,0+1,5+3,4+12,0)</t>
  </si>
  <si>
    <t>125 : 33,9-(1,5+3,1+3,5+6,1+3,5+3,0)</t>
  </si>
  <si>
    <t>126 : 33-(3*0,9+2,9+12,1+3,6)</t>
  </si>
  <si>
    <t>96001.x</t>
  </si>
  <si>
    <t>Demontáž laviček/krytů na otopných tělesech (dřevo+ocel), vč. manipulace se sutí, odvozu na skládku a poplatku za skládku</t>
  </si>
  <si>
    <t>ks</t>
  </si>
  <si>
    <t>B6 : 50</t>
  </si>
  <si>
    <t>963012510R00</t>
  </si>
  <si>
    <t>Bourání stropů z desek železobetonových z desek prefabrikovaných s dutinami šířky do 300 mm a tloušťky do 140 mm</t>
  </si>
  <si>
    <t>nebo panelů železobetonových prefabrikovaných s dutinami, včetně pomocného lešení o výšce podlahy do 1900 mm a pro zatížení do 1,5 kPa  (150 kg/m2),</t>
  </si>
  <si>
    <t xml:space="preserve">B10 : </t>
  </si>
  <si>
    <t xml:space="preserve">předpoklad 40 % do suti : </t>
  </si>
  <si>
    <t>deska energokanálu : 0,4*((99+167+72+56))*0,12</t>
  </si>
  <si>
    <t>96301601.x</t>
  </si>
  <si>
    <t>Odstranění ŽB zákrytových desek určených k zpětnému použití, vč. očištění, přesunu, dočasného uskladnění v prostorách určených investorem</t>
  </si>
  <si>
    <t>Odstranění bude probíhat s maximální opatrností tak, aby nedošlo k poškození desek.</t>
  </si>
  <si>
    <t>Součástí je veškerá manipulace, odvoz na místo určení, očištění.</t>
  </si>
  <si>
    <t xml:space="preserve">předpoklad 60 % k znovupoužití : </t>
  </si>
  <si>
    <t>deska energokanálu : 0,6*(99+167+72+56)*0,12</t>
  </si>
  <si>
    <t>961055111R00</t>
  </si>
  <si>
    <t>Bourání základů železobetonových</t>
  </si>
  <si>
    <t>nebo vybourání otvorů průřezové plochy přes 4 m2 v základech</t>
  </si>
  <si>
    <t>podlaha TM : 3,5*0,15</t>
  </si>
  <si>
    <t xml:space="preserve">v místě nad ZTI - předpoklad 40 % do suti : </t>
  </si>
  <si>
    <t>prvky energokanálu : 0,4*(2*1,0+0,8+2,5+1,2+2*2,0+1,0+1,8+3,4+1,5+3,6+1,2+0,8+0,6+1,0+0,7)*0,12</t>
  </si>
  <si>
    <t>0,4*(13*0,8+1,0+2*11,2+5,0+3,0+6*1,8+5,3+3,7+6*0,8+2*1,0+2*1,2)*0,8*0,12</t>
  </si>
  <si>
    <t>v místě nových šachet : 5*(1,3*0,8+2*0,8*0,8)*0,12</t>
  </si>
  <si>
    <t>961055001.x</t>
  </si>
  <si>
    <t>Odstranění prvků ŽB prefabrikovaného energokanálu určených k zpětnému použití, vč. očištění, přesunu, dočasného uskladnění v prostorách určených investorem</t>
  </si>
  <si>
    <t>Odstranění bude probíhat s maximální opatrností tak, aby nedošlo k poškození prvků.</t>
  </si>
  <si>
    <t>v místě nad ZTI -  prvky energokanálu : 0,6*(2*1,0+0,8+2,5+1,2+2*2,0+1,0+1,8+3,4+1,5+3,6+1,2+0,8+0,6+1,0+0,7)*0,12</t>
  </si>
  <si>
    <t>0,6*(13*0,8+1,0+2*11,2+5,0+3,0+6*1,8+5,3+3,7+6*0,8+2*1,0+2*1,2)*0,8*0,12</t>
  </si>
  <si>
    <t>961055002.x</t>
  </si>
  <si>
    <t>Příplatek za pracnost při odstraňování prefabrikovaného energokanálu v uzavřených prostorech</t>
  </si>
  <si>
    <t>Odkaz na mn. položky pořadí 36 : 5,88852</t>
  </si>
  <si>
    <t>Odkaz na mn. položky pořadí 37 : 5,95728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</si>
  <si>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</si>
  <si>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</si>
  <si>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</si>
  <si>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š. 800 : 21</t>
  </si>
  <si>
    <t>š. 600 : 34</t>
  </si>
  <si>
    <t>š. 900 : 3</t>
  </si>
  <si>
    <t>968071125R00</t>
  </si>
  <si>
    <t>Vyvěšení nebo zavěšení kovových křídel dveří, plochy do 2 m2</t>
  </si>
  <si>
    <t>s případným uložením a opětovným zavěšením po provedení stavebních změn,</t>
  </si>
  <si>
    <t>B4 kóje : 14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</si>
  <si>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</si>
  <si>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</si>
  <si>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š. 900 : 1*1,8*2,02+1*1,0*2,02</t>
  </si>
  <si>
    <t>B15 : 1,5*2,02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</si>
  <si>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</si>
  <si>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</si>
  <si>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š. 600 : 34*0,7*2,02</t>
  </si>
  <si>
    <t>š. 800 : 21*0,9*2,02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</si>
  <si>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</si>
  <si>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</si>
  <si>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</si>
  <si>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B14 : 2,9*2,5-1,8*2,02</t>
  </si>
  <si>
    <t>970231150R00</t>
  </si>
  <si>
    <t>Řezání cihelného zdiva hloubka řezu 150 mm</t>
  </si>
  <si>
    <t>2*2,6</t>
  </si>
  <si>
    <t>2,6+0,6</t>
  </si>
  <si>
    <t>970231100R00</t>
  </si>
  <si>
    <t>Řezání cihelného zdiva hloubka řezu 100 mm</t>
  </si>
  <si>
    <t>13*2,25</t>
  </si>
  <si>
    <t>3*2,25</t>
  </si>
  <si>
    <t>9*2,25</t>
  </si>
  <si>
    <t>0,6</t>
  </si>
  <si>
    <t>4*2,25</t>
  </si>
  <si>
    <t>3*2,6</t>
  </si>
  <si>
    <t>4*2,6</t>
  </si>
  <si>
    <t>B13 : 2*(2*(1,15+0,51))</t>
  </si>
  <si>
    <t>962031125R00</t>
  </si>
  <si>
    <t>Bourání příček z cihel pálených děrovaných, tloušťky 140 mm</t>
  </si>
  <si>
    <t>nebo vybourání otvorů průřezové plochy přes 4 m2 v příčkách, včetně pomocného lešení o výšce podlahy do 1900 mm a pro zatížení do 1,5 kPa  (150 kg/m2),</t>
  </si>
  <si>
    <t>101/112 : 7,5*2,6-0,9*2,02</t>
  </si>
  <si>
    <t>123 : 1,7*2,6</t>
  </si>
  <si>
    <t>114/125,113 : 10,3*2,6-(1,5*2,02+3,4*2,02)</t>
  </si>
  <si>
    <t>125/113 : 7,2*2,6-3,0*2,5</t>
  </si>
  <si>
    <t>962031123R00</t>
  </si>
  <si>
    <t>Bourání příček z cihel pálených děrovaných, tloušťky 80 mm</t>
  </si>
  <si>
    <t>101 : 2,0*2,5-1,5*2,02</t>
  </si>
  <si>
    <t>103 : 10,8*2,25-12*0,7*2,02</t>
  </si>
  <si>
    <t>11*1,3*2,25</t>
  </si>
  <si>
    <t>105 : 1,9*2,25-2*0,7*2,02</t>
  </si>
  <si>
    <t>(1,5+1,3)*2,25</t>
  </si>
  <si>
    <t>108 : 3,6*2,25-3*0,7*2,02</t>
  </si>
  <si>
    <t>2*1,3*2,25</t>
  </si>
  <si>
    <t>3,6*2,25-4*0,7*2,02</t>
  </si>
  <si>
    <t>3*1,4*2,25</t>
  </si>
  <si>
    <t>111 : 3,3*2,25-2*0,7*2,02</t>
  </si>
  <si>
    <t>1,4*2,25</t>
  </si>
  <si>
    <t>112 : 0,6*1,6</t>
  </si>
  <si>
    <t>116 : 2,8*2,25-3*0,7*2,02</t>
  </si>
  <si>
    <t>2*1,4*2,25</t>
  </si>
  <si>
    <t>129 : 2,3*2,6-0,7*2,02+0,8*2,6</t>
  </si>
  <si>
    <t>132 : 2,8*2,6-3*0,7*2,02</t>
  </si>
  <si>
    <t>2*1,0*2,6</t>
  </si>
  <si>
    <t>962032551R00</t>
  </si>
  <si>
    <t xml:space="preserve">Bourání zdiva nadzákladového z pórobetonových tvárnic,  </t>
  </si>
  <si>
    <t>nebo vybourání otvorů průřezové plochy přes 4 m2 ve zdivu nadzákladovém, včetně pomocného lešení o výšce podlahy do 1900 mm a pro zatížení do 1,5 kPa  (150 kg/m2)</t>
  </si>
  <si>
    <t>105 : 7,8*2,0*0,15</t>
  </si>
  <si>
    <t>108 : (3,3+3,6)*2,6*0,2</t>
  </si>
  <si>
    <t>111 : 6,1*2,6*0,1</t>
  </si>
  <si>
    <t>116 : 2,8*2,6*0,2</t>
  </si>
  <si>
    <t>119 : 1,7*2,6*0,1</t>
  </si>
  <si>
    <t>129 : 3,3*2,0*0,1</t>
  </si>
  <si>
    <t>132 : 2,8*2,6*0,15</t>
  </si>
  <si>
    <t>973031151R00</t>
  </si>
  <si>
    <t>Vysekání v cihelném zdivu výklenků a kapes výklenků  na jakoukoliv maltu vápennou nebo vápenocementovou, plochy větší než 0,25 m2</t>
  </si>
  <si>
    <t>Včetně pomocného lešení o výšce podlahy do 1900 mm a pro zatížení do 1,5 kPa  (150 kg/m2).</t>
  </si>
  <si>
    <t>B13 : 1,15*0,55*0,16</t>
  </si>
  <si>
    <t>970251100R00</t>
  </si>
  <si>
    <t>Řezání železobetonu hloubka řezu 100 mm</t>
  </si>
  <si>
    <t>mimo rozsah šaten na chodbách : 2*5*7,3</t>
  </si>
  <si>
    <t>hranice s ostatními pavilony : 2*(2,4+1,95+2,4+2,9+3,22)</t>
  </si>
  <si>
    <t>střecha - kolem vpustí a komínků : 0,5*4*14</t>
  </si>
  <si>
    <t>978013191R00</t>
  </si>
  <si>
    <t>Otlučení omítek vápenných nebo vápenocementových vnitřních s vyškrabáním spár, s očištěním zdiva stěn, v rozsahu do 100 %</t>
  </si>
  <si>
    <t xml:space="preserve">nad odstraněnými obklady : </t>
  </si>
  <si>
    <t>102 : 10,1*0,35-(0,9*0,15)+(0,9+2*0,15)*0,2</t>
  </si>
  <si>
    <t>103 : 28,4*0,35-(7*0,9*0,15)+7*(0,9+2*0,15)*0,2</t>
  </si>
  <si>
    <t>104 : 9,7*0,35-(0,9*0,15)+(0,9+2*0,15)*0,2</t>
  </si>
  <si>
    <t>105 : 20,5*0,35-(5*0,9*0,15)+5*(0,9+2*0,15)*0,2</t>
  </si>
  <si>
    <t>107 : 10,1*0,5-(0,9*0,3)+(0,9+2*0,3)*0,2</t>
  </si>
  <si>
    <t>108 : 19,4*0,35-(0,9*0,15)+(0,9+2*0,15)*0,2</t>
  </si>
  <si>
    <t>109 : 10,3*0,35-(0,9*0,15)+(0,9+2*0,15)*0,2</t>
  </si>
  <si>
    <t>111 : 15,8*0,35-(3*0,9*0,15)+3*(0,9+2*0,15)*0,2</t>
  </si>
  <si>
    <t>112 : 7,3*0,5</t>
  </si>
  <si>
    <t>115 : 10*0,35-(0,9*0,15)+(0,9+2*0,15)*0,2</t>
  </si>
  <si>
    <t>116 : 12,2*0,35-(2*0,9*0,15)+2*(0,9+2*0,15)*0,2</t>
  </si>
  <si>
    <t>117 : 8,8*0,35</t>
  </si>
  <si>
    <t>118 : 6,6*0,35</t>
  </si>
  <si>
    <t>119 : 11,9*0,35-(2*0,9*0,15)+2*(0,9+2*0,15)*0,2</t>
  </si>
  <si>
    <t>121 : 9,8*0,35-(0,9*0,15)+(0,9+2*0,15)*0,2</t>
  </si>
  <si>
    <t>128 : 9,6*1,15-(2*0,9*0,6+0,9*0,9)+4*0,9*0,2</t>
  </si>
  <si>
    <t>129 : 11,7*0,35-(2*0,9*0,15)+2*(0,9+2*0,15)*0,2</t>
  </si>
  <si>
    <t>131 : 9,5*1,0-(0,9*0,8+0,9*0,4)+(0,9+2*0,8)*0,2</t>
  </si>
  <si>
    <t>132 : 11,9*0,35-(2*0,9*0,15)+2*(0,9+2*0,15)*0,2</t>
  </si>
  <si>
    <t>133 : 8,3*0,35</t>
  </si>
  <si>
    <t>974031153R00</t>
  </si>
  <si>
    <t>Vysekání rýh v jakémkoliv zdivu cihelném v ploše  do hloubky 100 mm, šířky do 100 mm</t>
  </si>
  <si>
    <t>předpoklad - rozvody ZTI a ÚT : 800</t>
  </si>
  <si>
    <t>978011191R00</t>
  </si>
  <si>
    <t>Otlučení omítek vápenných nebo vápenocementových vnitřních s vyškrabáním spár, s očištěním zdiva stropů, v rozsahu do 100 %</t>
  </si>
  <si>
    <t>102 : 5,9</t>
  </si>
  <si>
    <t>103 : 33,5</t>
  </si>
  <si>
    <t>104 : 5,3</t>
  </si>
  <si>
    <t>105 : 21,2</t>
  </si>
  <si>
    <t>107 : 4,9</t>
  </si>
  <si>
    <t>108 : 18,6</t>
  </si>
  <si>
    <t>109 : 5,5</t>
  </si>
  <si>
    <t>111 : 14,9</t>
  </si>
  <si>
    <t>112 : 13</t>
  </si>
  <si>
    <t>113 : 510,9-5*6,0</t>
  </si>
  <si>
    <t>114 : 62,9</t>
  </si>
  <si>
    <t>115 : 5,4</t>
  </si>
  <si>
    <t>116 : 9,2</t>
  </si>
  <si>
    <t>121 : 5</t>
  </si>
  <si>
    <t>122 : 5,3</t>
  </si>
  <si>
    <t>123 : 16,3</t>
  </si>
  <si>
    <t>124 : 9,7</t>
  </si>
  <si>
    <t>125 : 64</t>
  </si>
  <si>
    <t>126 : 44,8</t>
  </si>
  <si>
    <t>127 : 8,2</t>
  </si>
  <si>
    <t>128 : 5,2</t>
  </si>
  <si>
    <t>129 : 7,9</t>
  </si>
  <si>
    <t>131 : 5,1</t>
  </si>
  <si>
    <t>133 : 2,6</t>
  </si>
  <si>
    <t>134 : 6,9</t>
  </si>
  <si>
    <t>976085311R00</t>
  </si>
  <si>
    <t>Vybourání madel, objímek, rámů, mříží apod. kanalizačních rámů litinových, z rýhovaného plechu nebo betonových včetně poklopů nebo mříží  plochy do 0,6 m2</t>
  </si>
  <si>
    <t>12</t>
  </si>
  <si>
    <t>976085411R00</t>
  </si>
  <si>
    <t>Vybourání madel, objímek, rámů, mříží apod. kanalizačních rámů litinových, z rýhovaného plechu nebo betonových včetně poklopů nebo mříží  plochy přes 0,6 m2</t>
  </si>
  <si>
    <t>970051300R00</t>
  </si>
  <si>
    <t>Jádrové vrtání, kruhové prostupy v železobetonu jádrové vrtání , do D 300 mm</t>
  </si>
  <si>
    <t>3*0,9</t>
  </si>
  <si>
    <t>970054300R00</t>
  </si>
  <si>
    <t>Jádrové vrtání, kruhové prostupy v železobetonu příplatek za jádrové vrtání vodorovně ve stěně , do D 300 mm</t>
  </si>
  <si>
    <t>Odkaz na mn. položky pořadí 56 : 2,70000</t>
  </si>
  <si>
    <t>711140102R00</t>
  </si>
  <si>
    <t>Odstranění izolace proti vodě - pásy přitavením vodorovné, 2 vrstvy</t>
  </si>
  <si>
    <t>800-711</t>
  </si>
  <si>
    <t>S1 -  v místě vedení energokanálů a ZTI : (109+184+80+62)</t>
  </si>
  <si>
    <t>(1+10*0,8+3,0+5,0+17+2,0)</t>
  </si>
  <si>
    <t>(5,0+3,5+2*2,0+13+4*1,5+1,0+4,5+2*12+5+17+2,5+35+8,5)</t>
  </si>
  <si>
    <t>711170101R00</t>
  </si>
  <si>
    <t>Odstranění izolace proti vodě - fólie vodorovná, volně</t>
  </si>
  <si>
    <t>S2 - v místě vedení energokanálů a ZTI : 2*(9,5+1,5)</t>
  </si>
  <si>
    <t>712300831R00</t>
  </si>
  <si>
    <t xml:space="preserve">Odstranění povlakové krytiny a mechu na střechách plochých do 10° povlakové krytiny  jednovrstvé,  </t>
  </si>
  <si>
    <t>S3 - folie : 0,5*0,5*14</t>
  </si>
  <si>
    <t>712300832R00</t>
  </si>
  <si>
    <t xml:space="preserve">Odstranění povlakové krytiny a mechu na střechách plochých do 10° povlakové krytiny  dvouvrstvé,  </t>
  </si>
  <si>
    <t>S3 - krytina : 0,5*0,5*14</t>
  </si>
  <si>
    <t>713102448R00</t>
  </si>
  <si>
    <t xml:space="preserve">Odstranění tepelné izolace z desek, lamel, rohoží, pásů a foukané izolace podlah, volně uložené, foukané, z dřevěných vláken,  </t>
  </si>
  <si>
    <t>800-713</t>
  </si>
  <si>
    <t>S1 -  v místě vedení energokanálů a ZTI : (109+184+80+59)*0,015</t>
  </si>
  <si>
    <t>(1+10*0,8+3,0+5,0+17+2,0)*0,015</t>
  </si>
  <si>
    <t>(5,0+3,5+2*2,0+13+4*1,5+1,0+4,5+2*12+5+17+2,5+35+8,5)*0,015</t>
  </si>
  <si>
    <t>713102111R00</t>
  </si>
  <si>
    <t>Odstranění tepelné izolace z desek, lamel, rohoží, pásů a foukané izolace podlah, volně uložené, z desek z expandovaného polystyrenu, tloušťky do 100 mm</t>
  </si>
  <si>
    <t>S2 - v místě vedení energokanálů a ZTI : (9,5+1,5)</t>
  </si>
  <si>
    <t>S3 - kolem vpustí a komínků : 0,5*0,5*14</t>
  </si>
  <si>
    <t>721210823R00</t>
  </si>
  <si>
    <t>Demontáž vpusti střešní , DN 125</t>
  </si>
  <si>
    <t>800-721</t>
  </si>
  <si>
    <t>721160802R00</t>
  </si>
  <si>
    <t>Demontáž potrubí z vláknocementových trub do DN 100</t>
  </si>
  <si>
    <t>odpadního nebo ventilačního,</t>
  </si>
  <si>
    <t>demontáž odvětrávacích komínků : 2*1</t>
  </si>
  <si>
    <t>722254110R00</t>
  </si>
  <si>
    <t>Demontáž požárního příslušenství hydrantových skříní</t>
  </si>
  <si>
    <t>B20 : 2</t>
  </si>
  <si>
    <t>728111820R00</t>
  </si>
  <si>
    <t>Demontáž potrubí plechového čtyřhranného do průřezu 0,80 m2</t>
  </si>
  <si>
    <t>800-728</t>
  </si>
  <si>
    <t>B9 : 3,5</t>
  </si>
  <si>
    <t>766662811R00</t>
  </si>
  <si>
    <t>Demontáž dveřních křídel prahů dveří  jednokřídlových</t>
  </si>
  <si>
    <t>800-766</t>
  </si>
  <si>
    <t>předpoklad : 45</t>
  </si>
  <si>
    <t>766662812R00</t>
  </si>
  <si>
    <t>Demontáž dveřních křídel prahů dveří  dvoukřídlových</t>
  </si>
  <si>
    <t>766411822R00</t>
  </si>
  <si>
    <t>Demontáž obložení stěn podkladových roštů</t>
  </si>
  <si>
    <t>Odkaz na mn. položky pořadí 71 : 58,38400</t>
  </si>
  <si>
    <t>766411812R00</t>
  </si>
  <si>
    <t>Demontáž obložení stěn panely velikosti přes 1,5 m2</t>
  </si>
  <si>
    <t>B7 : 4,2*2,5</t>
  </si>
  <si>
    <t>3,9*2,5-0,9*2,02</t>
  </si>
  <si>
    <t>7,8*2,5-0,9*2,02</t>
  </si>
  <si>
    <t>3,9*2,5</t>
  </si>
  <si>
    <t>1,0*2,02</t>
  </si>
  <si>
    <t>4,2*2,5</t>
  </si>
  <si>
    <t>767590830R00</t>
  </si>
  <si>
    <t>Demontáž podlahových konstrukcí zdvojených podlah - desek</t>
  </si>
  <si>
    <t>800-767</t>
  </si>
  <si>
    <t>113 : 6,5</t>
  </si>
  <si>
    <t>767590840R00</t>
  </si>
  <si>
    <t>Demontáž podlahových konstrukcí zdvojených podlah - nosného roštu</t>
  </si>
  <si>
    <t>Odkaz na mn. položky pořadí 72 : 6,50000</t>
  </si>
  <si>
    <t>767311810R00</t>
  </si>
  <si>
    <t>Demontáž světlíků všech typů včetně zasklení</t>
  </si>
  <si>
    <t>B2 : 5*6,0</t>
  </si>
  <si>
    <t>767996801R00.x</t>
  </si>
  <si>
    <t>Demontáž atypických ocelových konstr. jednotlivě do 50 kg, vč. odstranění kotvení ke konstrukci</t>
  </si>
  <si>
    <t>kg</t>
  </si>
  <si>
    <t>B4 - odhad 5 kg/m2 : ((27,5+5*3,6)*2,5-12*0,8*2,0)*5</t>
  </si>
  <si>
    <t>(7,3*2,5-2*0,8*2,0)*5</t>
  </si>
  <si>
    <t>776511820RT2</t>
  </si>
  <si>
    <t>Odstranění povlakových podlah z nášlapné plochy lepených, s podložkou, z ploch přes 10 do 20 m2</t>
  </si>
  <si>
    <t>800-775</t>
  </si>
  <si>
    <t xml:space="preserve">S2 : </t>
  </si>
  <si>
    <t>123 : 16,2</t>
  </si>
  <si>
    <t>776511820RT3</t>
  </si>
  <si>
    <t>Odstranění povlakových podlah z nášlapné plochy lepených, s podložkou, z ploch do 10 m2</t>
  </si>
  <si>
    <t>122 : 5,4</t>
  </si>
  <si>
    <t>124 : 9,6</t>
  </si>
  <si>
    <t>776401800R00</t>
  </si>
  <si>
    <t>Demontáž soklíků nebo lišt pryžových nebo PVC odstranění a uložení na hromady</t>
  </si>
  <si>
    <t>122 : 10,3-2*0,9</t>
  </si>
  <si>
    <t>123 : 16,5-2*0,9</t>
  </si>
  <si>
    <t>124 : 12,6-0,9</t>
  </si>
  <si>
    <t>78310001.x</t>
  </si>
  <si>
    <t>Očištění a odmaštění povrchu kovových sloupů</t>
  </si>
  <si>
    <t>sloupy : 48*0,6*2,5</t>
  </si>
  <si>
    <t>783801812R00</t>
  </si>
  <si>
    <t xml:space="preserve">Odstranění starých nátěrů z omítek stěn, oškrabáním </t>
  </si>
  <si>
    <t>800-783</t>
  </si>
  <si>
    <t xml:space="preserve">B22 : </t>
  </si>
  <si>
    <t>101 : (0,8+0,2+3,6+0,9+11,9+10,5+7,1+7,2+0,5+0,9+10,5+0,9+7,8)*1,6</t>
  </si>
  <si>
    <t>114 : (3,9+1,3+1,6+0,7+0,7+3,8+2,0+0,5)*1,6</t>
  </si>
  <si>
    <t>125 : (2,0+3,5)*1,6</t>
  </si>
  <si>
    <t>126 : (1,0+1,1+3,8+3,5+2*0,5)*1,6</t>
  </si>
  <si>
    <t>979082312R00</t>
  </si>
  <si>
    <t xml:space="preserve">Vodorovná doprava suti a vybouraných hmot vodorovná doprava suti a vybouraných hmot bez naložení, s vyložením a hrubým urovnáním po suchu, vzdálenost do 500 m,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</si>
  <si>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</si>
  <si>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</si>
  <si>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</si>
  <si>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</si>
  <si>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</si>
  <si>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</si>
  <si>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doprava na místo uskladnění : </t>
  </si>
  <si>
    <t xml:space="preserve">dlažba : </t>
  </si>
  <si>
    <t>Odkaz na dem. hmot. položky pořadí 13 : 1,25580</t>
  </si>
  <si>
    <t>979082111R00</t>
  </si>
  <si>
    <t>Vnitrostaveništní doprava suti a vybouraných hmot do 10 m</t>
  </si>
  <si>
    <t>Odkaz na mn. položky pořadí 86 : 268,69915</t>
  </si>
  <si>
    <t>Odkaz na mn. položky pořadí 87 : 0,87500</t>
  </si>
  <si>
    <t>Odkaz na mn. položky pořadí 88 : 1,98947</t>
  </si>
  <si>
    <t>Odkaz na mn. položky pořadí 89 : 40,70460</t>
  </si>
  <si>
    <t>Odkaz na mn. položky pořadí 90 : 71,86584</t>
  </si>
  <si>
    <t>Odkaz na mn. položky pořadí 91 : 0,02900</t>
  </si>
  <si>
    <t>Odkaz na mn. položky pořadí 92 : 0,34214</t>
  </si>
  <si>
    <t>Odkaz na mn. položky pořadí 93 : 5,87900</t>
  </si>
  <si>
    <t>Odkaz na mn. položky pořadí 94 : 0,19877</t>
  </si>
  <si>
    <t>Odkaz na mn. položky pořadí 95 : 0,03399</t>
  </si>
  <si>
    <t>Odkaz na mn. položky pořadí 96 : 0,87000</t>
  </si>
  <si>
    <t>Odkaz na mn. položky pořadí 97 : 234,79205</t>
  </si>
  <si>
    <t>979082121R00</t>
  </si>
  <si>
    <t>Vnitrostaveništní doprava suti a vybouraných hmot příplatek k ceně za každých dalších 5 m</t>
  </si>
  <si>
    <t>Odkaz na mn. položky pořadí 82 : 626,27902*8</t>
  </si>
  <si>
    <t>979083112R00</t>
  </si>
  <si>
    <t>Vodorovné přemístění suti přes 100 m do 1000 m</t>
  </si>
  <si>
    <t>800-6</t>
  </si>
  <si>
    <t>včetně naložení na dopravní prostředek a složení,</t>
  </si>
  <si>
    <t>Odkaz na mn. položky pořadí 82 : 626,27902</t>
  </si>
  <si>
    <t>979081121R00</t>
  </si>
  <si>
    <t>Odvoz suti a vybouraných hmot na skládku příplatek za každý další 1 km</t>
  </si>
  <si>
    <t xml:space="preserve">+24 km : </t>
  </si>
  <si>
    <t>Odkaz na mn. položky pořadí 84 : 626,27902*24</t>
  </si>
  <si>
    <t>979999979R00</t>
  </si>
  <si>
    <t>Poplatek za recyklaci, beton silně vyztužený, kusovost do 1600 cm2, skupina 17 01 01 z Katalogu odpadů</t>
  </si>
  <si>
    <t>Odkaz na dem. hmot. položky pořadí 22 : 1,21000</t>
  </si>
  <si>
    <t>Odkaz na dem. hmot. položky pořadí 23 : 210,98638</t>
  </si>
  <si>
    <t>Odkaz na dem. hmot. položky pořadí 26 : 0,23100</t>
  </si>
  <si>
    <t>Odkaz na dem. hmot. položky pořadí 24 : 1,88892</t>
  </si>
  <si>
    <t>Odkaz na dem. hmot. položky pořadí 34 : 39,71520</t>
  </si>
  <si>
    <t>Odkaz na dem. hmot. položky pořadí 36 : 14,13245</t>
  </si>
  <si>
    <t>Odkaz na dem. hmot. položky pořadí 50 : 0,05830</t>
  </si>
  <si>
    <t>Odkaz na dem. hmot. položky pořadí 56 : 0,47690</t>
  </si>
  <si>
    <t>979999981R00</t>
  </si>
  <si>
    <t>Poplatek za recyklaci, betonu, kusovost do 1600 cm2, skupina 17 01 01 z Katalogu odpadů</t>
  </si>
  <si>
    <t>Odkaz na dem. hmot. položky pořadí 12 : 0,87500</t>
  </si>
  <si>
    <t>979990161R00</t>
  </si>
  <si>
    <t>Poplatek za uložení, dřevo,  , skupina 17 02 01 z Katalogu odpadů</t>
  </si>
  <si>
    <t>Odkaz na dem. hmot. položky pořadí 68 : 0,08100</t>
  </si>
  <si>
    <t>Odkaz na dem. hmot. položky pořadí 69 : 0,00223</t>
  </si>
  <si>
    <t>Odkaz na dem. hmot. položky pořadí 70 : 0,46707</t>
  </si>
  <si>
    <t>Odkaz na dem. hmot. položky pořadí 71 : 1,43917</t>
  </si>
  <si>
    <t>979999983R00</t>
  </si>
  <si>
    <t>Poplatek za recyklaci, cihel, kusovost do 1600 cm2, skupina 17 01 02 z Katalogu odpadů</t>
  </si>
  <si>
    <t>Odkaz na dem. hmot. položky pořadí 44 : 0,00626</t>
  </si>
  <si>
    <t>Odkaz na dem. hmot. položky pořadí 45 : 0,04721</t>
  </si>
  <si>
    <t>Odkaz na dem. hmot. položky pořadí 46 : 10,24162</t>
  </si>
  <si>
    <t>Odkaz na dem. hmot. položky pořadí 47 : 15,82735</t>
  </si>
  <si>
    <t>Odkaz na dem. hmot. položky pořadí 49 : 0,18216</t>
  </si>
  <si>
    <t>Odkaz na dem. hmot. položky pořadí 52 : 14,40000</t>
  </si>
  <si>
    <t>979999984R00</t>
  </si>
  <si>
    <t>Poplatek za recyklaci, tašky, stavební keramika, kusovost do 1600 cm2, skupina 17 01 03 z Katalogu odpadů</t>
  </si>
  <si>
    <t>Odkaz na dem. hmot. položky pořadí 20 : 22,72800</t>
  </si>
  <si>
    <t>Odkaz na dem. hmot. položky pořadí 31 : 49,07954</t>
  </si>
  <si>
    <t>Odkaz na dem. hmot. položky pořadí 32 : 0,05830</t>
  </si>
  <si>
    <t>979990146R00</t>
  </si>
  <si>
    <t>Poplatek za uložení, čistý polystyren, čistá minerální a skelná vata,  , skupina 17 06 04 z Katalogu odpadů</t>
  </si>
  <si>
    <t>Odkaz na dem. hmot. položky pořadí 63 : 0,02900</t>
  </si>
  <si>
    <t>979990191R00</t>
  </si>
  <si>
    <t>Poplatek za uložení, plastové výrobky,  , skupina 17 02 03 z Katalogu odpadů</t>
  </si>
  <si>
    <t>kategorie 17 02 03 plasty</t>
  </si>
  <si>
    <t>Odkaz na dem. hmot. položky pořadí 30 : 0,34214</t>
  </si>
  <si>
    <t>979990121R00</t>
  </si>
  <si>
    <t>Poplatek za uložení, asfaltové pásy,  , skupina 17 03 02 z Katalogu odpadů</t>
  </si>
  <si>
    <t>Odkaz na dem. hmot. položky pořadí 58 : 5,84400</t>
  </si>
  <si>
    <t>Odkaz na dem. hmot. položky pořadí 61 : 0,03500</t>
  </si>
  <si>
    <t>979990109R00</t>
  </si>
  <si>
    <t>Poplatek za uložení, skleněné tvárnice,  , skupina 17 02 02 z Katalogu odpadů</t>
  </si>
  <si>
    <t>Odkaz na dem. hmot. položky pořadí 43 : 0,19877</t>
  </si>
  <si>
    <t>979990181R00</t>
  </si>
  <si>
    <t>Poplatek za uložení, PVC podlahová krytina,  , skupina 20 03 07 z Katalogu odpadů</t>
  </si>
  <si>
    <t>Odkaz na dem. hmot. položky pořadí 76 : 0,01620</t>
  </si>
  <si>
    <t>Odkaz na dem. hmot. položky pořadí 77 : 0,01500</t>
  </si>
  <si>
    <t>Odkaz na dem. hmot. položky pořadí 78 : 0,00279</t>
  </si>
  <si>
    <t>979990162R00</t>
  </si>
  <si>
    <t>Poplatek za uložení, dřevo+sklo,  , skupina 17 09 04 z Katalogu odpadů</t>
  </si>
  <si>
    <t>Odkaz na mn. položky pořadí 39 : 58,00000*0,015</t>
  </si>
  <si>
    <t>D96_170904.xT00</t>
  </si>
  <si>
    <t xml:space="preserve">Poplatek za skládku stavební suti </t>
  </si>
  <si>
    <t>17 09 04 Směsné stavební a demoliční odpady neuvedené pod čísly 17 09 01, 17 09 02 a 17 09 03</t>
  </si>
  <si>
    <t>Odkaz na dem. hmot. položky pořadí 14 : 4,00400</t>
  </si>
  <si>
    <t>Odkaz na dem. hmot. položky pořadí 27 : 152,18000</t>
  </si>
  <si>
    <t>Odkaz na dem. hmot. položky pořadí 28 : 0,39200</t>
  </si>
  <si>
    <t>Odkaz na dem. hmot. položky pořadí 29 : 0,03363</t>
  </si>
  <si>
    <t>Odkaz na mn. položky pořadí 40 : 14,00000*0,015</t>
  </si>
  <si>
    <t>Odkaz na dem. hmot. položky pořadí 41 : 0,54722</t>
  </si>
  <si>
    <t>Odkaz na dem. hmot. položky pořadí 42 : 6,55530</t>
  </si>
  <si>
    <t>Odkaz na dem. hmot. položky pořadí 48 : 7,66967</t>
  </si>
  <si>
    <t>Odkaz na dem. hmot. položky pořadí 51 : 4,71293</t>
  </si>
  <si>
    <t>Odkaz na dem. hmot. položky pořadí 53 : 55,71500</t>
  </si>
  <si>
    <t>Odkaz na dem. hmot. položky pořadí 54 : 0,54000</t>
  </si>
  <si>
    <t>Odkaz na dem. hmot. položky pořadí 55 : 0,10800</t>
  </si>
  <si>
    <t>Odkaz na dem. hmot. položky pořadí 59 : 0,03146</t>
  </si>
  <si>
    <t>Odkaz na dem. hmot. položky pořadí 60 : 0,02100</t>
  </si>
  <si>
    <t>Odkaz na dem. hmot. položky pořadí 62 : 0,32910</t>
  </si>
  <si>
    <t>Odkaz na dem. hmot. položky pořadí 72 : 0,13000</t>
  </si>
  <si>
    <t>Odkaz na dem. hmot. položky pořadí 64 : 0,24132</t>
  </si>
  <si>
    <t>Odkaz na dem. hmot. položky pořadí 65 : 0,01338</t>
  </si>
  <si>
    <t>Odkaz na dem. hmot. položky pořadí 66 : 0,00000</t>
  </si>
  <si>
    <t>Odkaz na dem. hmot. položky pořadí 67 : 0,11505</t>
  </si>
  <si>
    <t>Odkaz na dem. hmot. položky pořadí 73 : 0,06500</t>
  </si>
  <si>
    <t>Odkaz na dem. hmot. položky pořadí 74 : 0,63000</t>
  </si>
  <si>
    <t>Odkaz na dem. hmot. položky pořadí 75 : 0,54800</t>
  </si>
  <si>
    <t>SUM</t>
  </si>
  <si>
    <t>END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</si>
  <si>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</si>
  <si>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</si>
  <si>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</si>
  <si>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kamenivo : 54*0,4*0,5-(54*0,25*0,2)+48*0,5*0,5-(48*0,4*0,35)</t>
  </si>
  <si>
    <t>ornice : 11,0*0,15</t>
  </si>
  <si>
    <t>7,0*0,15</t>
  </si>
  <si>
    <t>583423202R</t>
  </si>
  <si>
    <t>Kamenivo stanovené přírodní; drcené; 0/32; amfibolit</t>
  </si>
  <si>
    <t>SPCM</t>
  </si>
  <si>
    <t>Specifikace</t>
  </si>
  <si>
    <t>POL3_</t>
  </si>
  <si>
    <t>1,8*(54*0,4*0,5-(54*0,25*0,2)+48*0,5*0,5-(48*0,4*0,35))</t>
  </si>
  <si>
    <t>1,8*(7,5*1,3+33*1,1)</t>
  </si>
  <si>
    <t>1,8*(15*1,2)</t>
  </si>
  <si>
    <t>1,8*(2*13*1,4)</t>
  </si>
  <si>
    <t>1,8*(22*1,2)</t>
  </si>
  <si>
    <t>1,8*(11*1,1)</t>
  </si>
  <si>
    <t>1,8*(10*0,9)</t>
  </si>
  <si>
    <t>1,8*((99+167+72+56)*0,2)</t>
  </si>
  <si>
    <t>1,8*((175+221+124+120+5)*0,3*0,8)</t>
  </si>
  <si>
    <t>1,8*((8+23+3*4+3*3+4+2+43+62)*0,2*0,6)</t>
  </si>
  <si>
    <t>exteriér : 1,8*(5,5*1,0)</t>
  </si>
  <si>
    <t>1,8*(5,0*1,7)</t>
  </si>
  <si>
    <t>1,8*(10,5*1,7)</t>
  </si>
  <si>
    <t>Koeficient ztratné 10 %: 0,1</t>
  </si>
  <si>
    <t>5832012R</t>
  </si>
  <si>
    <t>zemina zahradní; tříděná; frakce 0,0 až 8,0 mm</t>
  </si>
  <si>
    <t>ornice : 2,0*(11,0*0,15)</t>
  </si>
  <si>
    <t>2,0*(7,0*0,15)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</si>
  <si>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</si>
  <si>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</si>
  <si>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</si>
  <si>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</si>
  <si>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11,0</t>
  </si>
  <si>
    <t>7,0</t>
  </si>
  <si>
    <t>00572410R</t>
  </si>
  <si>
    <t>směs travní parková, pro mírnou zátěž</t>
  </si>
  <si>
    <t xml:space="preserve">30 g/m2 : </t>
  </si>
  <si>
    <t>Odkaz na mn. položky pořadí 4 : 18,00000*0,03</t>
  </si>
  <si>
    <t>185804311R00</t>
  </si>
  <si>
    <t xml:space="preserve">Zalití rostlin vodou plocha do 20 m2,  </t>
  </si>
  <si>
    <t xml:space="preserve">0,02 m3/m2 : </t>
  </si>
  <si>
    <t>Odkaz na mn. položky pořadí 4 : 18,00000*0,02</t>
  </si>
  <si>
    <t>Koeficient : 0,1</t>
  </si>
  <si>
    <t>2001.x</t>
  </si>
  <si>
    <t>D+M Opracování prostupu základem, vč. systémových hydroizolačních manžet</t>
  </si>
  <si>
    <t>271313511R00</t>
  </si>
  <si>
    <t xml:space="preserve">Betonování podkladu základových konstrukcí </t>
  </si>
  <si>
    <t>801-1</t>
  </si>
  <si>
    <t>prostý</t>
  </si>
  <si>
    <t>podlaha TM obnova : 3,5*0,1</t>
  </si>
  <si>
    <t>pod prvky energokanálu : (2*1,0+0,8+2,5+1,2+2*2,0+1,0+1,8+3,4+1,5+3,6+1,2+0,8+0,6+1,0+0,7)*0,1</t>
  </si>
  <si>
    <t>53,5*0,4*0,1</t>
  </si>
  <si>
    <t>45*0,5*0,1</t>
  </si>
  <si>
    <t>342255024R00</t>
  </si>
  <si>
    <t>Příčky z cihel a tvárnic nepálených příčky z příčkovek pórobetonových tloušťky 100 mm</t>
  </si>
  <si>
    <t>včetně pomocného lešení</t>
  </si>
  <si>
    <t>101/112 : 7,5*2,75-0,9*2,02</t>
  </si>
  <si>
    <t>113/114 : 4,2*2,75</t>
  </si>
  <si>
    <t>134/113,125 : 12,0*2,75-0,9*2,02</t>
  </si>
  <si>
    <t>123 : 1,7*2,75</t>
  </si>
  <si>
    <t>129 : 1,2*2,75</t>
  </si>
  <si>
    <t>340271615R00</t>
  </si>
  <si>
    <t>Zazdívka otvorů příček z pórobetonových tvárnic plochy od 1 m2  do 4 m2, tloušťka zdiva 150 mm</t>
  </si>
  <si>
    <t>801-4</t>
  </si>
  <si>
    <t>včetně pomocného pracovního lešení</t>
  </si>
  <si>
    <t>114/122 : 1,0*2,1*0,25</t>
  </si>
  <si>
    <t>114 : 1,0*2,0*0,2</t>
  </si>
  <si>
    <t>310271525R00</t>
  </si>
  <si>
    <t>Zazdívka otvorů z pórobetonových tvárnic plochy od 0,25 m2 do 1 m2 , tloušťka zdiva 250 mm</t>
  </si>
  <si>
    <t>ve zdivu nadzákladovém, včetně pomocného pracovního lešení</t>
  </si>
  <si>
    <t>114 : 0,5*0,25</t>
  </si>
  <si>
    <t>předpoklad poškození při bourání : 30*1*1*0,25</t>
  </si>
  <si>
    <t>346275115R00</t>
  </si>
  <si>
    <t>Přizdívky a obezdívky z desek pórobetonových tloušťky 150 mm</t>
  </si>
  <si>
    <t>s pomocným lešením o výšce podlahy do 1900 mm a pro zatížení do 1,5 kPa.</t>
  </si>
  <si>
    <t>103 : 10,8*2,75</t>
  </si>
  <si>
    <t>105 : (1,8+4,6)*2,75+3,1*1,4</t>
  </si>
  <si>
    <t>108 : (3,3+3,6)*2,75</t>
  </si>
  <si>
    <t>111 : 1,8*2,75</t>
  </si>
  <si>
    <t>116 : 2,8*2,75</t>
  </si>
  <si>
    <t>129 : 1,0*1,4</t>
  </si>
  <si>
    <t>132 : 2,8*2,75</t>
  </si>
  <si>
    <t>346275113R00</t>
  </si>
  <si>
    <t>Přizdívky a obezdívky z desek pórobetonových tloušťky 100 mm</t>
  </si>
  <si>
    <t>111 : 6,1*2,75</t>
  </si>
  <si>
    <t>119 : 1,7*2,75</t>
  </si>
  <si>
    <t>129 : 3,3*2,75</t>
  </si>
  <si>
    <t>předpoklad porušení při bourání : 25*1,5*2,5</t>
  </si>
  <si>
    <t>317121047RT2</t>
  </si>
  <si>
    <t>Překlady pórobetonové nenosné délky 1240 mm, šířky 100 mm, výšky 249 mm</t>
  </si>
  <si>
    <t>342668111R00</t>
  </si>
  <si>
    <t>Těsnění styku příčky se stávající stěnou PU pěnou</t>
  </si>
  <si>
    <t>101/112 : 2*2,75</t>
  </si>
  <si>
    <t>123 : 2*2,75</t>
  </si>
  <si>
    <t>129 : 2*2,75</t>
  </si>
  <si>
    <t>319201317R00</t>
  </si>
  <si>
    <t>Vyrovnání povrchu zdiva pod omítku maltou ze SMS tloušťka 30 mm</t>
  </si>
  <si>
    <t>maltou ze suché směsi, bez pomocného lešení,</t>
  </si>
  <si>
    <t xml:space="preserve">nad obklady : </t>
  </si>
  <si>
    <t>102 : 10,3*0,4-(0,9*0,2)+(0,9+2*0,2)*0,2</t>
  </si>
  <si>
    <t>103 : 27,8*0,4-(7*0,9*0,2)+7*(0,9+2*0,2)*0,2</t>
  </si>
  <si>
    <t>104 : 10*0,4-(0,9*0,2)+(0,9+2*0,2)*0,2</t>
  </si>
  <si>
    <t>105 : 19,9*0,4-(5*0,9*0,2)+5*(0,9+2*0,2)*0,2</t>
  </si>
  <si>
    <t>107 : 9,9*0,4-(0,9*0,2)+(0,9+2*0,2)*0,2</t>
  </si>
  <si>
    <t>108 : 19,8*0,4-(0,9*0,2)+(0,9+2*0,2)*0,2</t>
  </si>
  <si>
    <t>109 : 10,1*0,4-(0,9*0,2)+(0,9+2*0,2)*0,2</t>
  </si>
  <si>
    <t>111 : 15,8*0,4-(3*0,9*0,2)+3*(0,9+2*0,2)*0,2</t>
  </si>
  <si>
    <t>115 : 10,3*0,4-(0,9*0,2)+(0,9+2*0,2)*0,2</t>
  </si>
  <si>
    <t>116 : 12,3*0,4-(2*0,9*0,2)+2*(0,9+2*0,2)*0,2</t>
  </si>
  <si>
    <t>117 : 8,8*0,4</t>
  </si>
  <si>
    <t>118 : 6,6*0,4</t>
  </si>
  <si>
    <t>119 : 11,9*0,4-(2*0,9*0,2)+2*(0,9+2*0,2)*0,2</t>
  </si>
  <si>
    <t>121 : 10,1*0,4-(0,9*0,2)+(0,9+2*0,2)*0,2</t>
  </si>
  <si>
    <t>122 : 1,5*2,5</t>
  </si>
  <si>
    <t>128 : 10,1*0,4-(0,9*0,2)+(0,9+2*0,2)*0,2</t>
  </si>
  <si>
    <t>129 : 11,4*0,4-(2*0,9*0,2)+2*(0,9+2*0,2)*0,2</t>
  </si>
  <si>
    <t>131 : 10,0*0,4-(0,9*0,2)+(0,9+2*0,2)*0,2</t>
  </si>
  <si>
    <t>132 : 11,8*0,4-(2*0,9*0,2)+2*(0,9+2*0,2)*0,2</t>
  </si>
  <si>
    <t>133 : 8,2*0,4</t>
  </si>
  <si>
    <t>342016321R00</t>
  </si>
  <si>
    <t>Příčky z desek sádrokartonových dvojité opláštění, dvojitá konstrukce CW 100 tloušťka příčky 255 mm, desky standard,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</si>
  <si>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</si>
  <si>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>113 : 2*(4,2+0,25)*2,5</t>
  </si>
  <si>
    <t>3420632100.x</t>
  </si>
  <si>
    <t>D+M SDK kce s dvojitým opláštěním na systémové oc. profily, desky 2x 12,5 mm, minerální izolace, dle PD</t>
  </si>
  <si>
    <t>Včetně veškerého příslušenství, kotevního a spojovacího materiálu, konstrukcí pro zavěšení těžkých břemen, broušení a tmelení.</t>
  </si>
  <si>
    <t>Součástí dodávky jsou i desky, minerální izolace, spojovací, dilatační a akustické pásky.</t>
  </si>
  <si>
    <t>Včetně vytvoření otvorů pro revizní dvířka umístěná dle projektu.</t>
  </si>
  <si>
    <t>113 : (2*2,0+6*2,4+6*2,8)*2,5</t>
  </si>
  <si>
    <t>125 - vitrína : 30,5-(2,4*2,5)</t>
  </si>
  <si>
    <t>12*0,5*1,9+2*6*1,0*0,6</t>
  </si>
  <si>
    <t>2*0,6*2,5+2*0,6*3,0+2,4*0,6</t>
  </si>
  <si>
    <t>34201.x</t>
  </si>
  <si>
    <t>D+M Opláštění svodu z SDK, 2x oplášť., desky tl. 12,5 mm, nosná ocelová konstrukce, minerální izolace, dle PD</t>
  </si>
  <si>
    <t>Včetně veškerého příslušenství, kotevního a spojovacího materiálu, broušení a tmelení.</t>
  </si>
  <si>
    <t>102 : 0,5*2,5</t>
  </si>
  <si>
    <t>40001.x</t>
  </si>
  <si>
    <t>D+M ŽB nové zákrytové desky původních energokanálů tl. 100-120 mm, vč. maltového lože</t>
  </si>
  <si>
    <t xml:space="preserve">předpoklad 40 % nových : </t>
  </si>
  <si>
    <t>deska energokanálu : 0,4*(99+167+72+56)</t>
  </si>
  <si>
    <t>40002.x</t>
  </si>
  <si>
    <t>Zpětné osazení původních ŽB zákrytových desek energokanálů tl. 100-120 mm, vč. maltového lože, vč. přesunu z místa dočasného uskladnění</t>
  </si>
  <si>
    <t>deska energokanálu : 0,6*(99+167+72+56)</t>
  </si>
  <si>
    <t>40003.x</t>
  </si>
  <si>
    <t>D+M ŽB nové U prvky energokanálů, tl. stěny 120 mm, vč. opracování spojů pryžovým provazcem a samolepícím asfaltovým pásem</t>
  </si>
  <si>
    <t xml:space="preserve">v místě nad ZTI - předpoklad 40 % nových : </t>
  </si>
  <si>
    <t>40004.x</t>
  </si>
  <si>
    <t>Zpětné osazení původních U prvků energokanálů, tl. stěny 120 mm, vč. přesunu z místa dočasného uskladnění, zapravení spojů</t>
  </si>
  <si>
    <t>vč. opracování spojů pryžovým provazcem a samolepícím asfaltovým pásem</t>
  </si>
  <si>
    <t>prvky energokanálu : 0,6*(2*1,0+0,8+2,5+1,2+2*2,0+1,0+1,8+3,4+1,5+3,6+1,2+0,8+0,6+1,0+0,7)*0,12</t>
  </si>
  <si>
    <t>451572111R00</t>
  </si>
  <si>
    <t>Lože pod potrubí, stoky a drobné objekty z kameniva drobného těženého 0÷4 mm</t>
  </si>
  <si>
    <t>827-1</t>
  </si>
  <si>
    <t>v otevřeném výkopu,</t>
  </si>
  <si>
    <t>V09.x</t>
  </si>
  <si>
    <t>V09 D+M Energokanál - malý, betonový vibrolisovaný výrobek + krycí deska se zámkem, prvky 1000x234x193 mm, vč. uložení, spojů, příslušenství, dle PD</t>
  </si>
  <si>
    <t>53,1</t>
  </si>
  <si>
    <t>V10.x</t>
  </si>
  <si>
    <t>V10 D+M Energokanál - střední, betonový vibrolisovaný výrobek + krycí deska se zámkem, prvky 500x390x350 mm, vč. uložení, spojů, příslušenství, dle PD</t>
  </si>
  <si>
    <t>44,9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</si>
  <si>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</si>
  <si>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</si>
  <si>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</si>
  <si>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 xml:space="preserve">zpětné odláždění : </t>
  </si>
  <si>
    <t>okapový chodník : 7,0*0,3</t>
  </si>
  <si>
    <t>dlažba : 7,0</t>
  </si>
  <si>
    <t>5100021.x</t>
  </si>
  <si>
    <t>Příplatek za dodržení vyskládaného vzoru z dlažby</t>
  </si>
  <si>
    <t>5140001.x</t>
  </si>
  <si>
    <t>D+M Podkladní lože z kameniva fr. 8/16</t>
  </si>
  <si>
    <t>okapový chodník : 7,0*0,3*0,15</t>
  </si>
  <si>
    <t>dlažba : 7,0*0,15</t>
  </si>
  <si>
    <t>6020001.x</t>
  </si>
  <si>
    <t>Penetrace povrchu pro zajištění soudržnosti a bezprašnosti při provádění omítky</t>
  </si>
  <si>
    <t>Odkaz na mn. položky pořadí 32 : 353,82800</t>
  </si>
  <si>
    <t>Odkaz na mn. položky pořadí 35 : 1114,30000</t>
  </si>
  <si>
    <t>602021103R00</t>
  </si>
  <si>
    <t xml:space="preserve">Omítka stěn z hotových směsí postřik, báze, cementová, 100% krytí,  ,  </t>
  </si>
  <si>
    <t>po jednotlivých vrstvách</t>
  </si>
  <si>
    <t>602021118RT5</t>
  </si>
  <si>
    <t xml:space="preserve">Omítka stěn z hotových směsí vrstva jádrová, vápenocementová,  , tloušťka vrstvy 20 mm,  </t>
  </si>
  <si>
    <t>Zrnitost do 1 mm.</t>
  </si>
  <si>
    <t xml:space="preserve">nové příčky : </t>
  </si>
  <si>
    <t>101/112 : (7,5+7,3)*2,5-2*0,9*2,02</t>
  </si>
  <si>
    <t>113/114 : 4,2*2,5</t>
  </si>
  <si>
    <t>134/113,125 : (8+11,6)*2,5-2*0,9*2,02</t>
  </si>
  <si>
    <t>123 : 1,7*2,5</t>
  </si>
  <si>
    <t>Odkaz na mn. položky pořadí 38 : 800,00000*0,2</t>
  </si>
  <si>
    <t>602021142RT2</t>
  </si>
  <si>
    <t xml:space="preserve">Omítka stěn z hotových směsí vrstva štuková, vápenná,  , tloušťka vrstvy 3 mm,  </t>
  </si>
  <si>
    <t>601021103R00</t>
  </si>
  <si>
    <t xml:space="preserve">Omítka stropů a podhledů z hotových směsí postřik, báze, cementová, 100% krytí,  ,  </t>
  </si>
  <si>
    <t>Včetně pomocného lešení.</t>
  </si>
  <si>
    <t>601021122RT5</t>
  </si>
  <si>
    <t xml:space="preserve">Omítka stropů a podhledů z hotových směsí vrstva jádrová, vápenocementová,  , tloušťka vrstvy 20 mm,  </t>
  </si>
  <si>
    <t>Odkaz na mn. položky pořadí 43 : 1114,30000</t>
  </si>
  <si>
    <t>601021143RT2</t>
  </si>
  <si>
    <t xml:space="preserve">Omítka stropů a podhledů z hotových směsí vrstva štuková, vápenná,  , tloušťka vrstvy 3 mm,  </t>
  </si>
  <si>
    <t>602015113RT5</t>
  </si>
  <si>
    <t>Omítka stěn z hotových směsí vrstva jádrová, vápenocementová,  , tloušťka vrstvy 20 mm, šedá</t>
  </si>
  <si>
    <t>Odkaz na mn. položky pořadí 136 : 443,69800</t>
  </si>
  <si>
    <t>612403386R00</t>
  </si>
  <si>
    <t>Hrubá výplň rýh ve stěnách, jakoukoliv maltou maltou ze suchých směsí  100 x 100 mm</t>
  </si>
  <si>
    <t>jakékoliv šířky rýhy,</t>
  </si>
  <si>
    <t>612409001.x</t>
  </si>
  <si>
    <t>D+M Zapravení omítky rýh stěn po bourání příček, podlah, zárubní, podhledů, s použitím suché maltové směsi</t>
  </si>
  <si>
    <t>24*2*(0,9+2*2,1)</t>
  </si>
  <si>
    <t>10,3+3,5</t>
  </si>
  <si>
    <t>18*2,5</t>
  </si>
  <si>
    <t>2*(2,9+2*2,5+3,1*2,5+1,8+2*2,5+3,3+2*2,5+2,9+2*2,5+3,6+2*2,5)</t>
  </si>
  <si>
    <t>6*10,0</t>
  </si>
  <si>
    <t>612421431RT2</t>
  </si>
  <si>
    <t>Oprava vnitřních vápenných omítek stěn v množství opravované plochy přes 30 do 50 %,  štukových</t>
  </si>
  <si>
    <t>Včetně pomocného pracovního lešení o výšce podlahy do 1900 mm a pro zatížení do 1,5 kPa.</t>
  </si>
  <si>
    <t>101 : 138,9*2,5</t>
  </si>
  <si>
    <t>-(2*2,0*2,5+2,0*2,02+2*3,2*2,5+3,0*2,5+3,1*2,5+6*0,9*2,02)</t>
  </si>
  <si>
    <t>-(4,0+1,0+2,5+3,1+6,3)*1,75</t>
  </si>
  <si>
    <t>112 : 7,3*2,5</t>
  </si>
  <si>
    <t>113 : 10,6*2,5+2*30*2,5+6*10,0*0,6</t>
  </si>
  <si>
    <t>114 : 58,2*2,5</t>
  </si>
  <si>
    <t>-(2,9*2,5+4*0,9*2,02+1,0*2,02+2,7*2,5+3,0*2,5+6,1*2,5)</t>
  </si>
  <si>
    <t>-(5,9*1,75)</t>
  </si>
  <si>
    <t>122 : 10,1*2,5</t>
  </si>
  <si>
    <t>-(0,9*2,02+0,9*0,9)</t>
  </si>
  <si>
    <t>3*0,9*0,2</t>
  </si>
  <si>
    <t>123 : 16,8*2,5</t>
  </si>
  <si>
    <t>-(1,0*1,35+2*0,9*2,02+3*0,9*0,9)</t>
  </si>
  <si>
    <t>3*(3*0,9*0,2)</t>
  </si>
  <si>
    <t>124 : 12,9*2,5</t>
  </si>
  <si>
    <t>-(0,9*2,02+2*0,9*0,9)</t>
  </si>
  <si>
    <t>2*(3*0,9*0,2)</t>
  </si>
  <si>
    <t>125 : 19,8*2,5</t>
  </si>
  <si>
    <t>-(3,2*2,5+3,6*0,5+2*1,8*2,5)</t>
  </si>
  <si>
    <t>24,6*1,0</t>
  </si>
  <si>
    <t>126 : 32,2*2,5</t>
  </si>
  <si>
    <t>-(3,6*2,5+3*0,9*2,02+3,3*2,5+0,9*2,5)</t>
  </si>
  <si>
    <t>-(1,2+10,3)*1,75</t>
  </si>
  <si>
    <t>127 : 11,7*2,5</t>
  </si>
  <si>
    <t xml:space="preserve">- vytažení stěrky na stěnu : </t>
  </si>
  <si>
    <t>Odkaz na mn. položky pořadí 132 : 82,27500*-1</t>
  </si>
  <si>
    <t>612481211RT2</t>
  </si>
  <si>
    <t>Vyztužení povrchu vnitřních stěn sklotextilní síťovinou s dodávkou síťoviny a stěrkového tmelu</t>
  </si>
  <si>
    <t>Odkaz na mn. položky pořadí 40 : 706,22600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</si>
  <si>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</si>
  <si>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</si>
  <si>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</si>
  <si>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2*(2,4+2*2,5)+2*(2,0+2*2,5)+2*(2,9+2*2,5)</t>
  </si>
  <si>
    <t>14*2,5</t>
  </si>
  <si>
    <t>5*10,0</t>
  </si>
  <si>
    <t>7*(3*0,9)</t>
  </si>
  <si>
    <t>32*(0,9+2*0,2)</t>
  </si>
  <si>
    <t>6*0,4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</si>
  <si>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</si>
  <si>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</si>
  <si>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</si>
  <si>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106 : 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</si>
  <si>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</si>
  <si>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</si>
  <si>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</si>
  <si>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2*(1,8*2,5+2,4*2,5+0,9*2,02+3,6*2,5)</t>
  </si>
  <si>
    <t>2*2,0*2,5+3,0*2,5+0,9*2,02</t>
  </si>
  <si>
    <t>(4,1+16+2,5+6,3+3,1+2*30,3+1,3+10,3+6)*1,75</t>
  </si>
  <si>
    <t>2*(21*0,9*2,02+1*1,0*2,02+4*0,7*2,02+2,9*2,5+2*3,0*2,5+2,4*2,5+3,1*2,5+2,0*2,5)</t>
  </si>
  <si>
    <t>2*(2*3,3*2,5+2*1,8*2,5+3,2*2,5+2*0,9*2,02)</t>
  </si>
  <si>
    <t>39*0,9*0,9</t>
  </si>
  <si>
    <t>631571004R00</t>
  </si>
  <si>
    <t>Násyp  z kameniva  ze štěrkopísku 0-32 tř. I</t>
  </si>
  <si>
    <t>pod mazaniny a dlažby, popř. na plochých střechách, vodorovný nebo ve spádu, s udusáním a urovnáním povrchu,</t>
  </si>
  <si>
    <t>S1,S2, S3 - v místě vedení energokanálů a ZTI : (99+167+72+56)*0,25</t>
  </si>
  <si>
    <t>(1+10*0,5+2,5+4,5+15+1,5)*0,25</t>
  </si>
  <si>
    <t>(4,5+3+2*1,5+11+4*1+0,5+4+2*10,5+4+15+2+31+7,5)*0,25</t>
  </si>
  <si>
    <t>(8,5+1,0)*0,25</t>
  </si>
  <si>
    <t>631315711R00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</si>
  <si>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</si>
  <si>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</si>
  <si>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</si>
  <si>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podlaha TM obnova : 3,5*0,15</t>
  </si>
  <si>
    <t>631312621R00</t>
  </si>
  <si>
    <t xml:space="preserve">Mazanina z betonu prostého tl. přes 50 do 80 mm třídy C 20/25,  </t>
  </si>
  <si>
    <t>S1,S2, S3 - podkladní beton - v místě vedení energokanálů a ZTI : (99+167+72+56)*0,075</t>
  </si>
  <si>
    <t>(8,5+1,0)*0,075</t>
  </si>
  <si>
    <t>vyrovnání po bourání podlah : ((195,6+940,9)-(5,3+15,7+9,7)-((109+184+80+62)+(1+10*0,8+3,0+5,0+17+2,0)+(5,0+3,5+2*2,0+13+4*1,5+1,0+4,5+2*12+5+17+2,5+35+8,5)))*0,025</t>
  </si>
  <si>
    <t>631361921RT8</t>
  </si>
  <si>
    <t>Výztuž mazanin z betonů a z lehkých betonů ze svařovaných sítí průměr drátu 8 mm, velikost oka 100/100 mm</t>
  </si>
  <si>
    <t>včetně distančních prvků</t>
  </si>
  <si>
    <t xml:space="preserve">7,9 kg/m2 : </t>
  </si>
  <si>
    <t>S1,S2, S3 - podkladní beton - v místě vedení energokanálů a ZTI : (99+167+72+56)*0,0079</t>
  </si>
  <si>
    <t>(1+10*0,5+2,5+4,5+15+1,5)*0,0079</t>
  </si>
  <si>
    <t>(4,5+3+2*1,5+11+4*1+0,5+4+2*10,5+4+15+2+31+7,5)*0,0079</t>
  </si>
  <si>
    <t>(8,5+1,0)*0,0079</t>
  </si>
  <si>
    <t>podlaha TM obnova : 3,5*2*0,0079</t>
  </si>
  <si>
    <t>Koeficient ztratné + přesahy 25%: 0,25</t>
  </si>
  <si>
    <t>632411904R00</t>
  </si>
  <si>
    <t xml:space="preserve">Potěr ze suchých směsí nátěr savých podkladů penetrační,  </t>
  </si>
  <si>
    <t>s rozprostřením a uhlazením</t>
  </si>
  <si>
    <t>S1a - mimo vedení energokanálů a ZTI - 40 % : 0,4*((5,3+15,7+9,7)-(9,5+1,5))</t>
  </si>
  <si>
    <t>S1 - betonová mazanina - mimo vedení energokanálů a ZTI - 40 % : 0,4*((195,6+940,9)-(5,3+15,7+9,7)-((109+184+80+62)+(1+10*0,8+3,0+5,0+17+2,0)+(5,0+3,5+2*2,0+13+4*1,5+1,0+4,5+2*12+5+17+2,5+35+8,5)))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</si>
  <si>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</si>
  <si>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</si>
  <si>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</si>
  <si>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S1a - v místě vedení energokanálů a ZTI : (9,5+1,5)*0,04</t>
  </si>
  <si>
    <t>S1a - mimo vedení energokanálů a ZTI - 40 % : 0,4*((5,3+15,7+9,7)-(9,5+1,5))*0,04</t>
  </si>
  <si>
    <t>S1, S2, S3 - v místě vedení energokanálů a ZTI : (109+184+80+62)*0,05</t>
  </si>
  <si>
    <t>(1+10*0,8+3,0+5,0+17+2,0)*0,05</t>
  </si>
  <si>
    <t>(5,0+3,5+2*2,0+13+4*1,5+1,0+4,5+2*12+5+17+2,5+35+8,5)*0,05</t>
  </si>
  <si>
    <t>S1 - betonová mazanina - mimo vedení energokanálů a ZTI - 40 % : 0,4*((195,6+940,9)-(5,3+15,7+9,7)-((109+184+80+62)+(1+10*0,8+3,0+5,0+17+2,0)+(5,0+3,5+2*2,0+13+4*1,5+1,0+4,5+2*12+5+17+2,5+35+8,5)))*0,05</t>
  </si>
  <si>
    <t>632418220RT4</t>
  </si>
  <si>
    <t>Potěr ze suchých směsí samonivelační zušlechtěná stěrka cementem pojená, tloušťky 20 mm, včetně penetrace</t>
  </si>
  <si>
    <t>S3 - navazující pavilony : 5*(3,5-0,3)+1*(1,5-0,3)</t>
  </si>
  <si>
    <t>113 : 510,9</t>
  </si>
  <si>
    <t>125 : 64,0</t>
  </si>
  <si>
    <t xml:space="preserve">S1a : </t>
  </si>
  <si>
    <t>123 : 15,7</t>
  </si>
  <si>
    <t>632001.x</t>
  </si>
  <si>
    <t>D+M Dilatační lišta do potěru pro přípravu na osazení čistící zóny Z06</t>
  </si>
  <si>
    <t>2*(5,61+2,06)</t>
  </si>
  <si>
    <t>63131701.x</t>
  </si>
  <si>
    <t>Řezání dilatací dle dodavatele a dle pokynů výrobce potěru</t>
  </si>
  <si>
    <t>Odkaz na mn. položky pořadí 51 : 1154,00000</t>
  </si>
  <si>
    <t>632421113RT3</t>
  </si>
  <si>
    <t>Potěr ze suchých směsí samonivelační podlahová modifikovaná hmota na bázi cementu, tloušťky 3 mm, včetně penetrace</t>
  </si>
  <si>
    <t>včetně penetrace podkladu.</t>
  </si>
  <si>
    <t>Odkaz na mn. položky pořadí 130 : 940,90000</t>
  </si>
  <si>
    <t>639561121R00</t>
  </si>
  <si>
    <t>Obrubník pro okapový chodník výšky 250 mm, šedý</t>
  </si>
  <si>
    <t>se zřízením lože z betonu prostého tl. 5 až 10 cm. Včetně dodávky obrubníku.</t>
  </si>
  <si>
    <t>Zpětná montáž dveřních sestav oddělujících pavilony a jednotlivé prostory, včetně dveří, vč. očištění, přesunu</t>
  </si>
  <si>
    <t>Součástí je veškerá manipulace, odvoz z místa určení, očištění sestavy i otvoru</t>
  </si>
  <si>
    <t>NS3a : 2*2,4*2,5+2*3,5*2,5+3,6*2,5</t>
  </si>
  <si>
    <t>NS8 : 1,8*2,5</t>
  </si>
  <si>
    <t>Zpětná montáž dveřního křídla, vč. očištění, přesunu</t>
  </si>
  <si>
    <t>Součástí je veškerá manipulace, dovoz z místa určení, očištění křídla</t>
  </si>
  <si>
    <t>NS20 : 1</t>
  </si>
  <si>
    <t>D01.x</t>
  </si>
  <si>
    <t>D01 D+M Dveře interiérové, 1křídlé, L, P, 800x1970 mm, plné, rám HDF, výplň lehčená DTD, samozavírač, zárubeň ocelová s nátěrem, vč. kování, PÚ, příslušenství, dle PD</t>
  </si>
  <si>
    <t xml:space="preserve">kus    </t>
  </si>
  <si>
    <t>L : 9</t>
  </si>
  <si>
    <t>P : 6</t>
  </si>
  <si>
    <t>D02.x</t>
  </si>
  <si>
    <t>D02 D+M Dveře interiérové, 1křídlé, P, 900x1970 mm, plné, rám HDF, výplň lehčená DTD, samozavírač, zárubeň ocelová s nátěrem, vč. kování, PÚ, příslušenství, dle PD</t>
  </si>
  <si>
    <t>P : 1</t>
  </si>
  <si>
    <t>D03.x</t>
  </si>
  <si>
    <t>D03 D+M Dveře interiérové, 1křídlé, L, P, 600x1970 mm, plné, rám HDF, výplň lehčená DTD, zárubeň ocelová s nátěrem, vč. kování, PÚ, příslušenství, dle PD</t>
  </si>
  <si>
    <t>L : 2</t>
  </si>
  <si>
    <t>P : 2</t>
  </si>
  <si>
    <t>D04.x</t>
  </si>
  <si>
    <t>D04 D+M Dveře interiérové, 1křídlé, L, P, 800x1970 mm, plné, rám HDF, výplň lehčená DTD, zárubeň ocelová s nátěrem, vč. kování, PÚ, příslušenství, dle PD</t>
  </si>
  <si>
    <t>L : 3</t>
  </si>
  <si>
    <t>D05.x</t>
  </si>
  <si>
    <t>D05 D+M Dveře interiérové, 1křídlé, P, 800x1970 mm, plné, rám HDF, výplň lehčená DTD, 2x větrací mřížka z obou stran, zárubeň ocelová s nátěrem, vč. kování, PÚ, příslušenství, dle PD</t>
  </si>
  <si>
    <t>- 2x větrací mřížka z obou stran, 60x400 mm, přírodní elox</t>
  </si>
  <si>
    <t>D06.x</t>
  </si>
  <si>
    <t>D06 D+M Interiérová stěna hliníková, 2900x2500 mm, celoprosklená - bezpečnostní sklo čiré, 2křídlé dveře, paniková hrazda, samozavírač, madlo, vč. kování, PÚ, příslušenství, dle PD</t>
  </si>
  <si>
    <t>vč. kontrastního značení, 2x stavěče dveří</t>
  </si>
  <si>
    <t>D07.x</t>
  </si>
  <si>
    <t>D07 D+M Interiérová stěna hliníková, 3000x2500 mm, celoprosklená - bezpečnostní sklo čiré, 2křídlé dveře, paniková hrazda, samozavírač, madlo, vč. kování, PÚ, příslušenství, dle PD</t>
  </si>
  <si>
    <t>D08.x</t>
  </si>
  <si>
    <t>D08 D+M Interiérová stěna hliníková, 2400x2500 mm, celoprosklená - bezpečnostní sklo čiré, 2křídlé dveře, paniková hrazda, samozavírač, madlo, vč. kování, PÚ, příslušenství, dle PD</t>
  </si>
  <si>
    <t>D09.x</t>
  </si>
  <si>
    <t>D09 D+M Exteriérová stěna plastová, 3035x2500 mm, celoprosklená - bezpečnostní sklo čiré, 2křídlé dveře, paniková hrazda, samozavírač, madlo, vč. kování, PÚ, příslušenství, dle PD</t>
  </si>
  <si>
    <t>D10.x</t>
  </si>
  <si>
    <t>D10 D+M Exteriérová stěna plastová, 2000x2500 mm, celoprosklená - bezpečnostní sklo čiré, 2křídlé dveře, paniková hrazda, samozavírač, madlo, vč. kování, PÚ, příslušenství, dle PD</t>
  </si>
  <si>
    <t>PAN.x</t>
  </si>
  <si>
    <t>D+M Paniková hrazda + výměna stávajícího zámku</t>
  </si>
  <si>
    <t>D11 : 2</t>
  </si>
  <si>
    <t>D12 : 2</t>
  </si>
  <si>
    <t>D13 : 2</t>
  </si>
  <si>
    <t>D14 : 2</t>
  </si>
  <si>
    <t>D15 : 2</t>
  </si>
  <si>
    <t>D16 : 1</t>
  </si>
  <si>
    <t>D17 : 1</t>
  </si>
  <si>
    <t>KON.x</t>
  </si>
  <si>
    <t>D+M Kontrastní značení prosklených částí ve 2 úrovních</t>
  </si>
  <si>
    <t>v položce je zahrnuto kompletní kontrastní značení 1 sestavy</t>
  </si>
  <si>
    <t>i29 : 13</t>
  </si>
  <si>
    <t>V01a.x</t>
  </si>
  <si>
    <t>V01 D+M Šachta obdélníková, prefabrikovaná železobetonová, 1200x900 mm, výška 700 mm, dno+nástavce+zákrytová deska tl. 125 mm, vč. příslušenství, dle PD</t>
  </si>
  <si>
    <t>V01b.x</t>
  </si>
  <si>
    <t>V01 D+M Šachta obdélníková, prefabrikovaná železobetonová, 1200x900 mm, výška 1600 mm, dno+nástavce+zákrytová deska tl. 125 mm, vč. příslušenství, dle PD</t>
  </si>
  <si>
    <t>V05a.x</t>
  </si>
  <si>
    <t>V05 D+M Šachta obdélníková - atyp, prefabrikovaná železobetonová, 1500x900 mm, výška 800 mm, dno+nástavce+zákrytová deska tl. 125 mm, vč. příslušenství, dle PD</t>
  </si>
  <si>
    <t>V05b.x</t>
  </si>
  <si>
    <t>V05 D+M Šachta obdélníková - atyp, prefabrikovaná železobetonová, 1500x900 mm, výška 1000 mm, dno+nástavce+zákrytová deska tl. 125 mm, vč. příslušenství, dle PD</t>
  </si>
  <si>
    <t>8948121.x</t>
  </si>
  <si>
    <t>D+M Revizní a čistící šachta z PP, do podlahy</t>
  </si>
  <si>
    <t>POL1_1</t>
  </si>
  <si>
    <t>V04.x</t>
  </si>
  <si>
    <t>V04 D+M Revizní dvířka do SDK, 150x150x12,5 mm, Al rám, tlakový zámek, dle PD</t>
  </si>
  <si>
    <t xml:space="preserve">ks    </t>
  </si>
  <si>
    <t>V06.x</t>
  </si>
  <si>
    <t>V06 D+M Vestavná vitrína, police a svislé dělení z MDF lakovaných desek tl. 18 mm, dvířka skleněná, vč. PÚ, příslušenství, kotvení, dle PD</t>
  </si>
  <si>
    <t>- police: 12 ks 500x525 mm</t>
  </si>
  <si>
    <t>- dvířka: 24 ks 482x618 mm, 8 ks 482x950 mm</t>
  </si>
  <si>
    <t>- svislé dělení</t>
  </si>
  <si>
    <t>V07.x</t>
  </si>
  <si>
    <t>V07 D+M Zrcadlo, 600x750x5 mm, lepeno na lepidlo do vlhkého prostředí, vč. lepení, příslušenství, PÚ, dle PD</t>
  </si>
  <si>
    <t>24</t>
  </si>
  <si>
    <t>V08.x</t>
  </si>
  <si>
    <t>V08 D+M Dilatace, krycí L-profil dilatační spáry z poplastovaného plechu, bílá barva, 100x100x1,2 mm</t>
  </si>
  <si>
    <t>17,4</t>
  </si>
  <si>
    <t>953941312R00</t>
  </si>
  <si>
    <t>Osazení předmětů na hmoždinky osazení hasicího přístroje</t>
  </si>
  <si>
    <t>Odkaz na mn. položky pořadí 81 : 3,00000</t>
  </si>
  <si>
    <t>V02.x</t>
  </si>
  <si>
    <t>Přístroj hasicí práškový přenosný s hasicí schopností 43A, s držákem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</si>
  <si>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</si>
  <si>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</si>
  <si>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1250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</si>
  <si>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</si>
  <si>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</si>
  <si>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</si>
  <si>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</si>
  <si>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</si>
  <si>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</si>
  <si>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</si>
  <si>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Odkaz na mn. položky pořadí 85 : 672,10000</t>
  </si>
  <si>
    <t>711141559RT1</t>
  </si>
  <si>
    <t xml:space="preserve">Provedení izolace proti zemní vlhkosti pásy přitavením vodorovná, 1 vrstva, bez dodávky izolačních pásů,  </t>
  </si>
  <si>
    <t>S1,S2, S3 - v místě vedení energokanálů a ZTI : (109+184+80+62)</t>
  </si>
  <si>
    <t>(9,5+1,5)</t>
  </si>
  <si>
    <t>Koeficient napojení na stávající HI: 0,1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</si>
  <si>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</si>
  <si>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</si>
  <si>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Koeficient ztratné + přesahy 30 %: 0,3</t>
  </si>
  <si>
    <t>7110001.x</t>
  </si>
  <si>
    <t>D+M Opracování odhalených základových konstrukcí HI asfaltovými pásy</t>
  </si>
  <si>
    <t>předpoklad : 160</t>
  </si>
  <si>
    <t>711212601RT2</t>
  </si>
  <si>
    <t>Izolace proti vodě doplňky  těsnicí pás š.100 mm do spoje podlaha-stěna</t>
  </si>
  <si>
    <t>Odkaz na mn. položky pořadí 144 : 216,80000</t>
  </si>
  <si>
    <t>711002.x</t>
  </si>
  <si>
    <t>D+M Systémové opracování všech prostupů přes hydroizolaci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</si>
  <si>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</si>
  <si>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</si>
  <si>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</si>
  <si>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712348101RT4</t>
  </si>
  <si>
    <t>Doplňkové konstrukce k povlakovým krytinám do 10°C z asfaltových pásů Komínek odvětrání kanalizace, průměru 125 mm, s manžetou z modifikovaného asfaltového pásu</t>
  </si>
  <si>
    <t>včetně dodávek výrobků</t>
  </si>
  <si>
    <t>Osazení a ukotvení komínku, přitavení těsnicí manžety.</t>
  </si>
  <si>
    <t>711747288.x</t>
  </si>
  <si>
    <t>Oprava střechy dle stávající skladby střechy v místech výměny střešních vpustí a komínků, vč. opracování přechodu na stávající střešní skladbu</t>
  </si>
  <si>
    <t>Skladba:</t>
  </si>
  <si>
    <t>- LEPENKOVÁ KRYTINA VE DVOU VRSTVÁCH</t>
  </si>
  <si>
    <t>- ŠKVÁRA VE SPÁDU			0 - 80 mm</t>
  </si>
  <si>
    <t>- TEPELNÁ IZOLACE Z POLYSTYRENU		40 mm</t>
  </si>
  <si>
    <t>- MONOLITICKÁ STROPNÍ DESKA		140 (150) mm</t>
  </si>
  <si>
    <t>vpusti : 12*0,5*0,5</t>
  </si>
  <si>
    <t>komínky : 2*0,5*0,5</t>
  </si>
  <si>
    <t>998712101R00</t>
  </si>
  <si>
    <t>Přesun hmot pro povlakové krytiny v objektech výšky do 6 m</t>
  </si>
  <si>
    <t>50 m vodorovně</t>
  </si>
  <si>
    <t>713121111RT1</t>
  </si>
  <si>
    <t>Montáž tepelné izolace podlah  jednovrstvá, bez dodávky materiálu</t>
  </si>
  <si>
    <t>S1a - v místě vedení energokanálů a ZTI : (9,5+1,5)</t>
  </si>
  <si>
    <t>28375705R</t>
  </si>
  <si>
    <t>Výrobek izolační pro budovy z pěnového polystyrenu (EPS) tvar: deska; OH = 25 kg/m3; lambda = 0,035 W/(m.K); pevnost v tlaku CS 150 kPa</t>
  </si>
  <si>
    <t>S1a - v místě vedení energokanálů : (9,5+1,5)*0,03</t>
  </si>
  <si>
    <t>713191100R00</t>
  </si>
  <si>
    <t>Izolace tepelné běžných konstrukcí - doplňky položení separační fólie, bez dodávky materiálu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</si>
  <si>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</si>
  <si>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</si>
  <si>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96 : 11,00000</t>
  </si>
  <si>
    <t>Koeficient ztratné 15 %: 0,15</t>
  </si>
  <si>
    <t>713191100RT9</t>
  </si>
  <si>
    <t>Izolace tepelné běžných konstrukcí - doplňky položení separační fólie, včetně dodávky PE fólie</t>
  </si>
  <si>
    <t>713121118RT1</t>
  </si>
  <si>
    <t xml:space="preserve">Montáž tepelné izolace podlah  Izolace podlah tepelná obložení stěn dilatační páskou, bez dodávky materiálu,  </t>
  </si>
  <si>
    <t>101 : 138,9-((2,4+3*2,0+2*3,3+3,0+2,4+6*0,9+3,1)+(4,0+16+2,5+6,3+3,1))</t>
  </si>
  <si>
    <t>112 : 14,6-0,9</t>
  </si>
  <si>
    <t>113 : 99,2-((2*3,3+3,0+2,4+0,9+3,3)+(30+30))+(2*1,5+6*2,4+6*2,8+2*9,0)</t>
  </si>
  <si>
    <t>114 : 48,2-((2,9+4*0,9+1,0+3,1+3,0+6,0)+6)</t>
  </si>
  <si>
    <t>125 : 38,7-(3,1+2,4+3,3+2*1,8+3,6+3,2)</t>
  </si>
  <si>
    <t>126 : 32,2-((3,6+4*0,9+2,9)+(10,5+1,3))</t>
  </si>
  <si>
    <t>122 : 10,1-0,9</t>
  </si>
  <si>
    <t>123 : 16,8-(2*0,9)</t>
  </si>
  <si>
    <t>124 : 12,9-0,9</t>
  </si>
  <si>
    <t>101 : (4,0+16+2,5+6,3+3,1)</t>
  </si>
  <si>
    <t>113 : (30+30)</t>
  </si>
  <si>
    <t>114 : 6</t>
  </si>
  <si>
    <t>126 : (10,5+1,3)</t>
  </si>
  <si>
    <t>102 : 10,3-0,9</t>
  </si>
  <si>
    <t>103 : 27,8-0,9</t>
  </si>
  <si>
    <t>104 : 10-2*0,9</t>
  </si>
  <si>
    <t>105 : 19,9-0,9+3,1</t>
  </si>
  <si>
    <t>107 : 9,9-2*0,9</t>
  </si>
  <si>
    <t>108 : 19,8-0,9</t>
  </si>
  <si>
    <t>109 : 10,1-2*0,9</t>
  </si>
  <si>
    <t>111 : 15,8-0,9</t>
  </si>
  <si>
    <t>115 : 10,3-2*0,9</t>
  </si>
  <si>
    <t>116 : 12,3-(0,9+0,7)</t>
  </si>
  <si>
    <t>117 : 8,8-0,7</t>
  </si>
  <si>
    <t>118 : 6,6-(0,9+0,7)</t>
  </si>
  <si>
    <t>119 : 11,9-0,7</t>
  </si>
  <si>
    <t>121 : 10,1-1,0</t>
  </si>
  <si>
    <t>123 : 1,0</t>
  </si>
  <si>
    <t>127 : 1,7</t>
  </si>
  <si>
    <t>128 : 10,1-2*0,9</t>
  </si>
  <si>
    <t>129 : 11,4-0,9</t>
  </si>
  <si>
    <t>131 : 10,0-2*0,9</t>
  </si>
  <si>
    <t>132 : 11,8-(0,9+0,7)</t>
  </si>
  <si>
    <t>133 : 8,2-0,7</t>
  </si>
  <si>
    <t>283140301.x</t>
  </si>
  <si>
    <t>Okrajová dilatační páska tl. 20 mm přes celou vrstvu podlahy</t>
  </si>
  <si>
    <t xml:space="preserve">m     </t>
  </si>
  <si>
    <t>Odkaz na mn. položky pořadí 99 : 582,10000</t>
  </si>
  <si>
    <t>998713101R00</t>
  </si>
  <si>
    <t>Přesun hmot pro izolace tepelné v objektech výšky do 6 m</t>
  </si>
  <si>
    <t>721231212RT6</t>
  </si>
  <si>
    <t>Střešní vtoky vtok střešní sanační v povlakové krytině, střecha zateplená, D 125 mm, včetně dodávky materiálu</t>
  </si>
  <si>
    <t>střecha - pozn. 1 : 12</t>
  </si>
  <si>
    <t>998721101R00</t>
  </si>
  <si>
    <t>Přesun hmot pro vnitřní kanalizaci v objektech výšky do 6 m</t>
  </si>
  <si>
    <t>POL1_7</t>
  </si>
  <si>
    <t>50 m vodorovně, měřeno od těžiště půdorysné plochy skládky do těžiště půdorysné plochy objektu</t>
  </si>
  <si>
    <t xml:space="preserve">Hmotnosti z položek s pořadovými čísly: : </t>
  </si>
  <si>
    <t xml:space="preserve">97,100, : </t>
  </si>
  <si>
    <t>Součet: : 0,03684</t>
  </si>
  <si>
    <t>T1.x</t>
  </si>
  <si>
    <t>T1 D+M Dělící sanitární stěna, vysokotlaký laminát tl. 12 mm, 12x dveře 700x2000 mm, nerez doplňky, celková délka 10,8 m, výška 2,18 m, hloubka 1,1 m, vč. kotvení a příslušenství, dle PD</t>
  </si>
  <si>
    <t>- celkem 12 kabinek</t>
  </si>
  <si>
    <t>- podpěrné nohy výškově nastavitelné</t>
  </si>
  <si>
    <t>- kompletní sestava vč. dělících stěn</t>
  </si>
  <si>
    <t>T2.x</t>
  </si>
  <si>
    <t>T2 D+M Dělící sanitární stěna, vysokotlaký laminát tl. 12 mm, 3x dveře 700x2000 mm, nerez doplňky, celková délka 2,7 m, výška 2,18 m, hloubka 1,1 m, vč. kotvení a příslušenství, dle PD</t>
  </si>
  <si>
    <t>- celkem 3 kabinky</t>
  </si>
  <si>
    <t>T3.x</t>
  </si>
  <si>
    <t>T3 D+M Dělící sanitární stěna, vysokotlaký laminát tl. 12 mm, 2x dveře 700x2000 mm, nerez doplňky, celková délka 3,25 m, výška 2,18 m, hloubka 1,1 m, vč. kotvení a příslušenství, dle PD</t>
  </si>
  <si>
    <t>- celkem 2 kabinky</t>
  </si>
  <si>
    <t>T4.x</t>
  </si>
  <si>
    <t>T4 D+M Dělící sanitární stěna, vysokotlaký laminát tl. 12 mm, 4x dveře 700x2000 mm, nerez doplňky, celková délka 3,6 m, výška 2,18 m, hloubka 1,1 m, vč. kotvení a příslušenství, dle PD</t>
  </si>
  <si>
    <t>- celkem 4 kabinky</t>
  </si>
  <si>
    <t>T5.x</t>
  </si>
  <si>
    <t>T5 D+M Dělící sanitární stěna, vysokotlaký laminát tl. 12 mm, 2x dveře 700x2000 mm, nerez doplňky, celková délka 1,8 m, výška 2,18 m, hloubka 1,1 m, vč. kotvení a příslušenství, dle PD</t>
  </si>
  <si>
    <t>T6.x</t>
  </si>
  <si>
    <t>T6 D+M Dělící sanitární stěna, vysokotlaký laminát tl. 12 mm, 3x dveře 700x2000 mm, nerez doplňky, celková délka 2,8 m, výška 2,18 m, hloubka 1,25 m, vč. kotvení a příslušenství, dle PD</t>
  </si>
  <si>
    <t>T7.x</t>
  </si>
  <si>
    <t>T7 D+M Dělící sanitární stěna, vysokotlaký laminát tl. 12 mm, 1x dveře 700x2000 mm, nerez doplňky, celková délka 1,0 m, výška 2,18 m, hloubka 1,25 m, vč. kotvení a příslušenství, dle PD</t>
  </si>
  <si>
    <t>- celkem 1 kabinka</t>
  </si>
  <si>
    <t>T8.x</t>
  </si>
  <si>
    <t>T8 D+M Dělící sanitární stěna, vysokotlaký laminát tl. 12 mm, 3x dveře 700x2000 mm, nerez doplňky, celková délka 2,7 m, výška 2,18 m, hloubka 1,25 m, vč. kotvení a příslušenství, dle PD</t>
  </si>
  <si>
    <t>Z01.x</t>
  </si>
  <si>
    <t>Z01 D+M Stropní světlík 3000x2000 mm, ocelový rám z Pz L-profilů 30x30x3 mm, 1x sklápěcí + 2x fix, výplň polykarbonátové desky tl. 15 mm, vč. kotvení, kování a příslušenství, dle PD</t>
  </si>
  <si>
    <t>Z02.x</t>
  </si>
  <si>
    <t>Z02 D+M Kovové šatní kóje celkem 5,6x4,2 m, nosná kce z Pz jeklů 40x40x3 mm, výplň nerezová síť, výška 2500 mm, dveře 800x1970 mm, vč. kotvení, kování a příslušenství, dle PD</t>
  </si>
  <si>
    <t>Z03.x</t>
  </si>
  <si>
    <t>Z03 D+M Kovové šatní kóje celkem 5,75x4,2 m, nosná kce z Pz jeklů 40x40x3 mm, výplň nerezová síť, výška 2500 mm, 6x dveře 800x1970 mm, vč. kotvení, kování a příslušenství, dle PD</t>
  </si>
  <si>
    <t>Z04.x</t>
  </si>
  <si>
    <t>Z04 D+M Podlaha - slzičkový plech, jakost S235, tl. plechu 8 mm, kotvící rám, podkladní rošt, vč. kotvení, prostupů a příslušenství, dle PD</t>
  </si>
  <si>
    <t>6,8</t>
  </si>
  <si>
    <t>Z05.x</t>
  </si>
  <si>
    <t>Z05 D+M Šachtový poklop 600x600 mm, A15, Pz ocel, určený z zalití stěrkou popř. k zadláždění, rám pro zabudování do podlahy, otvor pro zvedání, vč. kotvení, příslušenství, dle PD</t>
  </si>
  <si>
    <t>15</t>
  </si>
  <si>
    <t>Z06.x</t>
  </si>
  <si>
    <t>Z06 D+M Vstupní čistící zóna - ocelový rám, 5605x2055 mm, výška vláken 6 mm, tl. 9 mm, rám z L-profilů 10x10x2 mm z nerez oceli, lepeno, vč. kotvení, příslušenství, dle PD</t>
  </si>
  <si>
    <t>771111122R00</t>
  </si>
  <si>
    <t>Doplňkové práce při kladení dlažeb montáž podlahových lišt přechodových</t>
  </si>
  <si>
    <t>800-771</t>
  </si>
  <si>
    <t>navazující pavilony : 2*2,4+2,0+2*2,9</t>
  </si>
  <si>
    <t>5*0,9</t>
  </si>
  <si>
    <t>2*0,9+1,0</t>
  </si>
  <si>
    <t>5537020124R</t>
  </si>
  <si>
    <t>lišta přechodová; pro podlahy o stejné výšce; materiál nerez; tl. 10,00 mm; š = 20,0 mm; h = 1,8 mm; l = 2 700 mm; samolepicí</t>
  </si>
  <si>
    <t>Začátek provozního součtu</t>
  </si>
  <si>
    <t xml:space="preserve">  +ztratné 10 % : 1,1*(22,6/2,7)</t>
  </si>
  <si>
    <t>Konec provozního součtu</t>
  </si>
  <si>
    <t>celkem ks : 10</t>
  </si>
  <si>
    <t>771101210RT1</t>
  </si>
  <si>
    <t>Příprava podkladu pod dlažby penetrace podkladu pod dlažby</t>
  </si>
  <si>
    <t>Odkaz na mn. položky pořadí 121 : 195,60000</t>
  </si>
  <si>
    <t>771212113R00</t>
  </si>
  <si>
    <t>Kladení dlažby keramické do tmele velikosti do 400 x 400 m</t>
  </si>
  <si>
    <t>do tmele, rovnoběžně se stěnou, bez skládání složitých vzorů a tvarů.</t>
  </si>
  <si>
    <t>5976001.x</t>
  </si>
  <si>
    <t>Keramická dlažba 300x300x8 mm, matný povrch, barva bílá</t>
  </si>
  <si>
    <t>dle výběru investora</t>
  </si>
  <si>
    <t>58554410R</t>
  </si>
  <si>
    <t>malta pro dlažby/obklady lepicí; C2TE S1; pro interiér i exteriér; stěny, podlahy; báze cementová; teplotní odolnost -30 až 70 °C</t>
  </si>
  <si>
    <t xml:space="preserve">3,6 kg/m2 : </t>
  </si>
  <si>
    <t>Odkaz na mn. položky pořadí 121 : 195,60000*3,6</t>
  </si>
  <si>
    <t>231536502R</t>
  </si>
  <si>
    <t>malta pro dlažby/obklady spárovací, flexibilní; CG2WA; š. spáry do 8 mm; pro interiér i exteriér; stěny, podlahy; báze cementová; přísada minerální plnivo, polymerní; ruční; odolná proti vodě, mrazu, oděru; teplotní odolnost -30 až 70 °C; barva šedá</t>
  </si>
  <si>
    <t xml:space="preserve">  0,7 kg/m2 + ztratné 10 % : 1,1*((195,6*0,7)/2)</t>
  </si>
  <si>
    <t>celkem ks : 76</t>
  </si>
  <si>
    <t>771101142R00</t>
  </si>
  <si>
    <t>Příprava podkladu před kladením dlažeb hydroizolační stěrka dvouvrstvá</t>
  </si>
  <si>
    <t xml:space="preserve">+ vytažení 30 cm na stěnu : </t>
  </si>
  <si>
    <t>(10,3-0,9)*0,3</t>
  </si>
  <si>
    <t>(27,8-0,9)*0,3</t>
  </si>
  <si>
    <t>(10-2*0,9)*0,3</t>
  </si>
  <si>
    <t>(19,9-0,9)*0,3</t>
  </si>
  <si>
    <t>(9,9-2*0,9)*0,3</t>
  </si>
  <si>
    <t>(19,8-0,9)*0,3</t>
  </si>
  <si>
    <t>(10,1-2*0,9)*0,3</t>
  </si>
  <si>
    <t>(15,8-0,9)*0,3</t>
  </si>
  <si>
    <t>(10,3-2*0,9)*0,3</t>
  </si>
  <si>
    <t>(12,3-0,9-0,7)*0,3</t>
  </si>
  <si>
    <t>(8,8-0,7)*0,3</t>
  </si>
  <si>
    <t>(6,6-0,9-0,7)*0,3</t>
  </si>
  <si>
    <t>(11,9-0,7)*0,3</t>
  </si>
  <si>
    <t>(10,1-1,0)*0,3</t>
  </si>
  <si>
    <t>(11,7-0,9)*0,3</t>
  </si>
  <si>
    <t>(11,4-0,9)*0,3</t>
  </si>
  <si>
    <t>(10,0-2*0,9)*0,3</t>
  </si>
  <si>
    <t>(11,8-0,9-0,7)*0,3</t>
  </si>
  <si>
    <t>(8,2-0,7)*0,3</t>
  </si>
  <si>
    <t>pod čistící zónu 125 : 5,6*2,1</t>
  </si>
  <si>
    <t>23521589.AR</t>
  </si>
  <si>
    <t>hmota nátěrová izolační syntetická disperze; proti vodě; překlenutí trhlin do 1,00 mm; pro interiér; podklad sádra, dřevo, sádrokarton, pórobeton</t>
  </si>
  <si>
    <t xml:space="preserve">1,5 kg/m2 : </t>
  </si>
  <si>
    <t>Odkaz na mn. položky pořadí 125 : 256,70000*1,5</t>
  </si>
  <si>
    <t>998771101R00</t>
  </si>
  <si>
    <t>Přesun hmot pro podlahy z dlaždic v objektech výšky do 6 m</t>
  </si>
  <si>
    <t>777101101R00</t>
  </si>
  <si>
    <t>Příprava podkladu vysávání podlah průmyslovým vysavačem</t>
  </si>
  <si>
    <t>800-773</t>
  </si>
  <si>
    <t>Odkaz na mn. položky pořadí 131 : 897,20000</t>
  </si>
  <si>
    <t>777101102.x</t>
  </si>
  <si>
    <t>Příprava podkladu - očištění povrchu přes nanesením stěrky</t>
  </si>
  <si>
    <t>Odkaz na mn. položky pořadí 132 : 82,27500</t>
  </si>
  <si>
    <t>77751001.x</t>
  </si>
  <si>
    <t>D+M Polyuretanová stěrka - souvrství - podlaha, vč. penetrace</t>
  </si>
  <si>
    <t>- EPOXIDOVÁ NÍSKOVISKÓZNÍ PENETRACE</t>
  </si>
  <si>
    <t>- PRUŽNÁ PLNĚNÁ NOSNÁ VRSTVA</t>
  </si>
  <si>
    <t>- ODOLNÁ POLYURETANOVÁ UV FINÁLNÍ STĚRKA</t>
  </si>
  <si>
    <t>- SYSTÉMOVÝ PEČETÍCÍ NÁTĚR NA POLYURETANOVÉ STĚRKY</t>
  </si>
  <si>
    <t>Podrobná specifikace dle PD</t>
  </si>
  <si>
    <t>113 : 510,9-(8*0,2+6*0,4+2*1,0)</t>
  </si>
  <si>
    <t>125 : 64,0-11,5</t>
  </si>
  <si>
    <t>777510011.x</t>
  </si>
  <si>
    <t>D+M Příplatek za barevné značení v rámci probarvené vrstvy polyuretanové stěrky</t>
  </si>
  <si>
    <t>77751002.x</t>
  </si>
  <si>
    <t>D+M Polyuretanová stěrka - souvrství - vytažení na stěnu, vč. penetrace</t>
  </si>
  <si>
    <t>101 : (4,0+16+2,5+6,3+3,1)*0,75</t>
  </si>
  <si>
    <t>113 : (30+30)*0,75</t>
  </si>
  <si>
    <t>114 : 6*0,75</t>
  </si>
  <si>
    <t>126 : (10,5+1,3)*0,75</t>
  </si>
  <si>
    <t>777812222.x</t>
  </si>
  <si>
    <t>D+M Soklová lišta výšky 100 mm, akrylát, matný povrch, hranatá, dle PD</t>
  </si>
  <si>
    <t>777812223.x</t>
  </si>
  <si>
    <t>D+M Napojení podlahy na stěnu pomocí systémové skryté rohové lišty</t>
  </si>
  <si>
    <t>781101210RT1</t>
  </si>
  <si>
    <t>Příprava podkladu pod obklady penetrace podkladu pod obklady</t>
  </si>
  <si>
    <t>včetně dodávky materiálu.</t>
  </si>
  <si>
    <t>781475110.x</t>
  </si>
  <si>
    <t>Montáž obkladu vnitřního keramického stěn, do tmele, vel. 30x30 cm, materiál ve specifikaci</t>
  </si>
  <si>
    <t>102 : 10,3*2,1-(0,9*2,02+0,9*0,7)+(0,9+2*0,7)*0,2</t>
  </si>
  <si>
    <t>103 : 27,8*2,1-(0,9*2,02+7*0,9*0,7)+7*(0,9+2*0,7)*0,2</t>
  </si>
  <si>
    <t>104 : 10*2,1-(2*0,9*2,02+0,9*0,7)+(0,9+2*0,7)*0,2</t>
  </si>
  <si>
    <t>105 : 19,9*2,1-(0,9*2,02+5*0,9*0,7)+5*(0,9+2*0,7)*0,2+3,1*0,15</t>
  </si>
  <si>
    <t>107 : 9,9*2,1-(2*0,9*2,02+0,9*0,7)+(0,9+2*0,7)*0,2</t>
  </si>
  <si>
    <t>108 : 19,8*2,1-(0,9*2,02+0,9*0,7)+(0,9+2*0,7)*0,2</t>
  </si>
  <si>
    <t>109 : 10,1*2,1-(2*0,9*2,02+0,9*0,7)+(0,9+2*0,7)*0,2</t>
  </si>
  <si>
    <t>111 : 15,8*2,1-(0,9*2,02+3*0,9*0,7)+3*(0,9+2*0,7)*0,2</t>
  </si>
  <si>
    <t>115 : 10,3*2,1-(2*0,9*2,02+0,9*0,7)+(0,9+2*0,7)*0,2</t>
  </si>
  <si>
    <t>116 : 12,3*2,1-(0,9*2,02+0,7*2,02+2*0,9*0,7)+2*(0,9+2*0,7)*0,2</t>
  </si>
  <si>
    <t>117 : 8,8*2,1-(0,7*2,02)</t>
  </si>
  <si>
    <t>118 : 6,6*2,1-(0,9*2,02+0,7*2,02)</t>
  </si>
  <si>
    <t>119 : 11,9*2,1-(0,7*2,02+2*0,9*0,7)+2*(0,9+2*0,7)*0,2</t>
  </si>
  <si>
    <t>121 : 10,1*2,1-(1,0*2,02+0,9*0,7)+(0,9+2*0,7)*0,2</t>
  </si>
  <si>
    <t>128 : 10,1*2,1-(2*0,9*2,02+0,9*0,7)+(0,9+2*0,7)*0,2</t>
  </si>
  <si>
    <t>129 : 11,4*2,1-(0,9*2,02+2*0,9*0,7)+2*(0,9+2*0,7)*0,2</t>
  </si>
  <si>
    <t>131 : 10,0*2,1-(2*0,9*2,02+0,9*0,7)+(0,9+2*0,7)*0,2</t>
  </si>
  <si>
    <t>132 : 11,8*2,1-(0,9*2,02+0,7*2,02+2*0,9*0,7)+2*(0,9+2*0,7)*0,2</t>
  </si>
  <si>
    <t>133 : 8,2*2,1-(0,7*2,02)</t>
  </si>
  <si>
    <t>781111111R00</t>
  </si>
  <si>
    <t>Doplňkové práce při provádění obkladů řezání obkladaček diamantovým kotoučem</t>
  </si>
  <si>
    <t>obklady + dlažba (předpoklad) : 880</t>
  </si>
  <si>
    <t>5978001.x</t>
  </si>
  <si>
    <t>Keramický obklad tl. 8 mm, formát 30x30 cm, matný povrch</t>
  </si>
  <si>
    <t xml:space="preserve">2 kg/m2 : </t>
  </si>
  <si>
    <t>Odkaz na mn. položky pořadí 136 : 443,69800*3,6</t>
  </si>
  <si>
    <t>231536500R</t>
  </si>
  <si>
    <t>malta pro dlažby/obklady spárovací, flexibilní; CG2WA; š. spáry do 8 mm; pro interiér i exteriér; stěny, podlahy; báze cementová; přísada minerální plnivo, polymerní; ruční; odolná proti vodě, mrazu, oděru; teplotní odolnost -30 až 70 °C; barva bílá</t>
  </si>
  <si>
    <t xml:space="preserve">  0,7 kg/m2 + ztratné 10 % : 1,1*((443,698*0,7)/2)</t>
  </si>
  <si>
    <t>celkem ks : 171</t>
  </si>
  <si>
    <t>781101142R00</t>
  </si>
  <si>
    <t>Příprava podkladu před provedením obkladu provedení hydroizolační stěrky dvouvrstvé</t>
  </si>
  <si>
    <t>Odkaz na mn. položky pořadí 141 : 443,69800*1,5</t>
  </si>
  <si>
    <t>781497121R00</t>
  </si>
  <si>
    <t xml:space="preserve">Lišty k obkladům profil rohový eloxovaný hliník, uložení do tmele,  , výška profilu 6 mm,  </t>
  </si>
  <si>
    <t>102 : (0,9+2*0,7)</t>
  </si>
  <si>
    <t>103 : 7*(0,9+2*0,7)</t>
  </si>
  <si>
    <t>104 : (0,9+2*0,7)</t>
  </si>
  <si>
    <t>105 : 5*(0,9+2*0,7)+3,1</t>
  </si>
  <si>
    <t>107 : (0,9+2*0,7)+(1,0+2,1)</t>
  </si>
  <si>
    <t>108 : (0,9+2*0,7)+2*2,1</t>
  </si>
  <si>
    <t>109 : (0,9+2*0,7)+2,1</t>
  </si>
  <si>
    <t>111 : 3*(0,9+2*0,7)</t>
  </si>
  <si>
    <t>115 : (0,9+2*0,7)*(1,0+2,1)</t>
  </si>
  <si>
    <t>116 : 2*(0,9+2*0,7)</t>
  </si>
  <si>
    <t>118 : 1,0+2,1</t>
  </si>
  <si>
    <t>119 : 2*(0,9+2*0,7)+2,1</t>
  </si>
  <si>
    <t>121 : (0,9+2*0,7)+(1,0+2*2,1)</t>
  </si>
  <si>
    <t>128 : (0,9+2*0,7)</t>
  </si>
  <si>
    <t>129 : 2*(0,9+2*0,7)+2*2,1+1,0</t>
  </si>
  <si>
    <t>131 : (0,9+2*0,7)</t>
  </si>
  <si>
    <t>132 : 2*(0,9+2*0,7)</t>
  </si>
  <si>
    <t>133 : 2,1</t>
  </si>
  <si>
    <t>781491001RT1</t>
  </si>
  <si>
    <t>Lišty k obkladům bez dodávky materiálu</t>
  </si>
  <si>
    <t xml:space="preserve">přechod podlaha/obklad stěny : </t>
  </si>
  <si>
    <t>59760131.AR</t>
  </si>
  <si>
    <t>profil plastový koutový dilatační, dvoudílný</t>
  </si>
  <si>
    <t>998781101R00</t>
  </si>
  <si>
    <t>Přesun hmot pro obklady keramické v objektech výšky do 6 m</t>
  </si>
  <si>
    <t>783001.x</t>
  </si>
  <si>
    <t>D+M Nový vícevrstvý ochranný nátěr na kov, do interiéru, v celistvé ploše</t>
  </si>
  <si>
    <t>1x základní průmyslová polyuretanová 2složková barva + 2x vrchní 2složková polyuretanová barva</t>
  </si>
  <si>
    <t>784011221RT2</t>
  </si>
  <si>
    <t>Ostatní práce zakrytí předmětů,  , včetně dodávky fólie tl. 0,04 mm</t>
  </si>
  <si>
    <t>800-784</t>
  </si>
  <si>
    <t xml:space="preserve">zakrytí demontovaného a uskladněného nábytku, nástěnek, prodejních automatů, výplní otvorů apod : </t>
  </si>
  <si>
    <t>předpoklad : 250</t>
  </si>
  <si>
    <t>784191201R00</t>
  </si>
  <si>
    <t>Příprava povrchu Penetrace (napouštění) podkladu disperzní, jednonásobná</t>
  </si>
  <si>
    <t>Odkaz na mn. položky pořadí 150 : 2358,49400</t>
  </si>
  <si>
    <t>784195212R00</t>
  </si>
  <si>
    <t>Malby z malířských směsí otěruvzdorných,  , bělost 82 %, dvojnásobné</t>
  </si>
  <si>
    <t>113 : 2*9,0*2,5</t>
  </si>
  <si>
    <t>(2*2,0+6*2,4+6*2,8)*2,5</t>
  </si>
  <si>
    <t>784441010R00.x</t>
  </si>
  <si>
    <t>D+M Latexový nátěr interiérový, vč. penetrace</t>
  </si>
  <si>
    <t>101 : (0,8+7,9+0,9+10,5+0,8+7,0+0,5+9,6+7,1+10,4+11,9+4,5+4,5)*1,6</t>
  </si>
  <si>
    <t>113 : (6,9+0,6+4,6+2*1,9+6*2,4+6*2,8+2*9,0)*1,6</t>
  </si>
  <si>
    <t>114 : (0,4+3,9+1,3+1,6+2,3+3,8+2,2)*1,6</t>
  </si>
  <si>
    <t>5,5*1,6-3*1,0*1,3</t>
  </si>
  <si>
    <t>125 : (3,0+3,8+2,0)*1,6</t>
  </si>
  <si>
    <t>126 : (1,0+1,1+3,8+4,3+0,8)*1,6</t>
  </si>
  <si>
    <t>979094211R00</t>
  </si>
  <si>
    <t>Nakládání nebo překládání vybourané suti</t>
  </si>
  <si>
    <t>dočasné uschování dlažby - doprava z místa uskladnění - dle BP : 1,2558</t>
  </si>
  <si>
    <t>Odkaz na mn. položky pořadí 152 : 1,25580</t>
  </si>
  <si>
    <t>- CEMENTOVÝ POTĚR 			30 mm</t>
  </si>
  <si>
    <t>- PVC FOLIE</t>
  </si>
  <si>
    <t>00104</t>
  </si>
  <si>
    <t>Potrubí předizolované PIP PEX 63/126</t>
  </si>
  <si>
    <t>POL3_0</t>
  </si>
  <si>
    <t>00104k</t>
  </si>
  <si>
    <t>Koncové smrš´tovací těsnění PIP 126</t>
  </si>
  <si>
    <t>00104p</t>
  </si>
  <si>
    <t>Gumová těsnící průchodka  PIP126</t>
  </si>
  <si>
    <t>001041</t>
  </si>
  <si>
    <t>Potrubí předizolované PIP PEX 90/162</t>
  </si>
  <si>
    <t>001041k</t>
  </si>
  <si>
    <t>Koncové smršťovací těsnění PIP 162</t>
  </si>
  <si>
    <t>001041p</t>
  </si>
  <si>
    <t>Gumová těsnící průchodka PIP 162</t>
  </si>
  <si>
    <t>00105</t>
  </si>
  <si>
    <t>Montáž PIP</t>
  </si>
  <si>
    <t>877211118</t>
  </si>
  <si>
    <t>Montáž koncových těsnění potrubí</t>
  </si>
  <si>
    <t>115101201</t>
  </si>
  <si>
    <t>Čerpání vody na dopravní výšku do 10 m průměrný přítok do 500 l/min</t>
  </si>
  <si>
    <t>hod</t>
  </si>
  <si>
    <t>119001401</t>
  </si>
  <si>
    <t>Dočasné zajištění potrubí ocelového nebo litinového DN do 200</t>
  </si>
  <si>
    <t>132201203</t>
  </si>
  <si>
    <t>Hloubení rýh š do 2000 mm v hornině tř. 3 objemu do 5000 m3</t>
  </si>
  <si>
    <t>132201209</t>
  </si>
  <si>
    <t>Příplatek za lepivost k hloubení rýh š do 2000 mm v hornině tř. 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</si>
  <si>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</si>
  <si>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</si>
  <si>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</si>
  <si>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</si>
  <si>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</si>
  <si>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</si>
  <si>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162201102</t>
  </si>
  <si>
    <t>Vodorovné přemístění do 50 m výkopku/sypaniny z horniny tř. 1 až 4</t>
  </si>
  <si>
    <t>174101101</t>
  </si>
  <si>
    <t>Zásyp jam, šachet rýh nebo kolem objektů sypaninou se zhutněním</t>
  </si>
  <si>
    <t>175111101</t>
  </si>
  <si>
    <t>Obsypání potrubí ručně sypaninou bez prohození sítem, uloženou do 3 m</t>
  </si>
  <si>
    <t>58331200</t>
  </si>
  <si>
    <t>štěrkopísek netříděný zásypový materiál</t>
  </si>
  <si>
    <t>181951101</t>
  </si>
  <si>
    <t>Úprava pláně v hornině tř. 1 až 4 bez zhutnění</t>
  </si>
  <si>
    <t>119001412</t>
  </si>
  <si>
    <t>Dočasné zajištění potrubí betonového, ŽB nebo kameninového DN do 500 mm kolektory pod podlahou</t>
  </si>
  <si>
    <t>130901123</t>
  </si>
  <si>
    <t>Bourání kcí v hloubených vykopávkách ze zdiva ze ŽB nebo předpjatého ručně</t>
  </si>
  <si>
    <t>131201201</t>
  </si>
  <si>
    <t>Hloubení jam zapažených v hornině tř. 3 objemu do 100 m3</t>
  </si>
  <si>
    <t>894812001</t>
  </si>
  <si>
    <t>Revizní a čistící šachta z PP šachtové dno DN 400/150 přímý tok</t>
  </si>
  <si>
    <t>894812032</t>
  </si>
  <si>
    <t>Revizní a čistící šachta z PP DN 400 šachtová roura korugovaná bez hrdla světlé hloubky 1500 mm</t>
  </si>
  <si>
    <t>894812041</t>
  </si>
  <si>
    <t>Příplatek k rourám revizní a čistící šachty z PP DN 400 za uříznutí šachtové roury</t>
  </si>
  <si>
    <t>899620131</t>
  </si>
  <si>
    <t>Obetonování plastové šachty z polypropylenu betonem prostým tř. C 16/20 otevřený výkop</t>
  </si>
  <si>
    <t>899640112</t>
  </si>
  <si>
    <t>Bednění pro obetonování plastových šachet kruhových otevřený výkop</t>
  </si>
  <si>
    <t>894414111</t>
  </si>
  <si>
    <t>Osazení betonových nebo železobetonových dílců pro šachty skruží základových (dno)</t>
  </si>
  <si>
    <t>59224337</t>
  </si>
  <si>
    <t>dno betonové šachty kanalizační přímé 100x60x40 cm</t>
  </si>
  <si>
    <t>894411311</t>
  </si>
  <si>
    <t>Osazení betonových nebo železobetonových dílců pro šachty skruží rovných</t>
  </si>
  <si>
    <t>894412411</t>
  </si>
  <si>
    <t>Osazení betonových nebo železobetonových dílců pro šachty skruží přechodových</t>
  </si>
  <si>
    <t>894414211</t>
  </si>
  <si>
    <t>Osazení betonových nebo železobetonových dílců pro šachty desek zákrytových</t>
  </si>
  <si>
    <t>59224161</t>
  </si>
  <si>
    <t>skruž kanalizační s ocelovými stupadly 100 x 50 x 12 cm</t>
  </si>
  <si>
    <t>59224312</t>
  </si>
  <si>
    <t>kónus šachetní betonový kapsové plastové stupadlo 100x62,5x58 cm</t>
  </si>
  <si>
    <t>28661770</t>
  </si>
  <si>
    <t>poklop šachtový litinový + rám betonový dno DN 400 pro třídu zatížení B125</t>
  </si>
  <si>
    <t>894812061</t>
  </si>
  <si>
    <t>Revizní a čistící šachta z PP DN 400 poklop litinový pochůzí pro třídu zatížení A15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</si>
  <si>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</si>
  <si>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</si>
  <si>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</si>
  <si>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</si>
  <si>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997013801</t>
  </si>
  <si>
    <t>Poplatek za uložení na skládce (skládkovné) stavebního odpadu betonového kód odpadu 170 101</t>
  </si>
  <si>
    <t>997221551</t>
  </si>
  <si>
    <t>Vodorovná doprava suti ze sypkých materiálů do 1 km</t>
  </si>
  <si>
    <t>997221569</t>
  </si>
  <si>
    <t>Příplatek ZKD 1 km u vodorovné dopravy suti z kusových materiálů</t>
  </si>
  <si>
    <t>997221855</t>
  </si>
  <si>
    <t>Poplatek za uložení na skládce (skládkovné) zeminy a kameniva kód odpadu 170 504</t>
  </si>
  <si>
    <t>HZS1301</t>
  </si>
  <si>
    <t>Hodinová zúčtovací sazba zedník bourání prostupů</t>
  </si>
  <si>
    <t>63154050</t>
  </si>
  <si>
    <t>pouzdro izolační potrubní z minerální vlny s Al fólií max. 250/100 °C 108/80mm</t>
  </si>
  <si>
    <t>631546200</t>
  </si>
  <si>
    <t>páska samolepící ALS šířka 50 mm, délka 50 m</t>
  </si>
  <si>
    <t>713463213</t>
  </si>
  <si>
    <t>Montáž izolace tepelné potrubí potrubními pouzdry s Al fólií staženými Al páskou 1x D do 150 mm</t>
  </si>
  <si>
    <t>998713101</t>
  </si>
  <si>
    <t>Přesun hmot tonážní pro izolace tepelné v objektech v do 6 m</t>
  </si>
  <si>
    <t>998713192</t>
  </si>
  <si>
    <t>Příplatek k přesunu hmot tonážní 713 za zvětšený přesun do 100 m</t>
  </si>
  <si>
    <t>63154033</t>
  </si>
  <si>
    <t>pouzdro izolační potrubní z minerální vlny s Al fólií max. 250/100 °C 89/60mm</t>
  </si>
  <si>
    <t>63154023</t>
  </si>
  <si>
    <t>pouzdro izolační potrubní z minerální vlny s Al fólií max. 250/100 °C 64/50mm</t>
  </si>
  <si>
    <t>721211913</t>
  </si>
  <si>
    <t>Montáž vpustí podlahových DN 110</t>
  </si>
  <si>
    <t>z9</t>
  </si>
  <si>
    <t>Podlahová vpusť 105x105 mm, plast, nerez</t>
  </si>
  <si>
    <t>721111112</t>
  </si>
  <si>
    <t>Potrubí kanalizační kameninové hrdlové přechod PVC - kamenina DN 150</t>
  </si>
  <si>
    <t>721173316</t>
  </si>
  <si>
    <t>Potrubí kanalizační z PVC SN 4 dešťové DN 125</t>
  </si>
  <si>
    <t>721173315</t>
  </si>
  <si>
    <t>Potrubí kanalizační z PVC SN 4 dešťové DN 110</t>
  </si>
  <si>
    <t>721173317</t>
  </si>
  <si>
    <t>Potrubí kanalizační z PVC SN 4 dešťové DN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</si>
  <si>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</si>
  <si>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</si>
  <si>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</si>
  <si>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</si>
  <si>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</si>
  <si>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</si>
  <si>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721173404</t>
  </si>
  <si>
    <t>Potrubí kanalizační z PVC SN 4 svodné DN 200</t>
  </si>
  <si>
    <t>721173405</t>
  </si>
  <si>
    <t>Potrubí kanalizační z PVC SN 4 svodné DN 250</t>
  </si>
  <si>
    <t>721174004</t>
  </si>
  <si>
    <t>Potrubí kanalizační z PP svodné DN 75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</si>
  <si>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</si>
  <si>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</si>
  <si>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</si>
  <si>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</si>
  <si>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</si>
  <si>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</si>
  <si>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</si>
  <si>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</si>
  <si>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721194104</t>
  </si>
  <si>
    <t>Vyvedení a upevnění odpadních výpustek DN 40</t>
  </si>
  <si>
    <t>721194107</t>
  </si>
  <si>
    <t>Vyvedení a upevnění odpadních výpustek DN 70</t>
  </si>
  <si>
    <t>721194109</t>
  </si>
  <si>
    <t>Vyvedení a upevnění odpadních výpustek DN 100</t>
  </si>
  <si>
    <t>721274126</t>
  </si>
  <si>
    <t>Přivzdušňovací ventil vnitřní odpadních potrubí DN 110</t>
  </si>
  <si>
    <t>721273153</t>
  </si>
  <si>
    <t>Hlavice ventilační polypropylen PP DN 110</t>
  </si>
  <si>
    <t>721290111</t>
  </si>
  <si>
    <t>Zkouška těsnosti potrubí kanalizace vodou do DN 125</t>
  </si>
  <si>
    <t>721290112</t>
  </si>
  <si>
    <t>Zkouška těsnosti potrubí kanalizace vodou do DN 200</t>
  </si>
  <si>
    <t>998721101</t>
  </si>
  <si>
    <t>Přesun hmot tonážní pro vnitřní kanalizace v objektech v do 6 m</t>
  </si>
  <si>
    <t>998721192</t>
  </si>
  <si>
    <t>Příplatek k přesunu hmot tonážní 721 za zvětšený přesun do 100 m</t>
  </si>
  <si>
    <t>721110806</t>
  </si>
  <si>
    <t>Demontáž potrubí kameninové do DN 200</t>
  </si>
  <si>
    <t>721110809</t>
  </si>
  <si>
    <t>Demontáž potrubí kameninové do DN 300</t>
  </si>
  <si>
    <t>721140806</t>
  </si>
  <si>
    <t>Demontáž potrubí litinové do DN 200</t>
  </si>
  <si>
    <t>721290821</t>
  </si>
  <si>
    <t>Přemístění vnitrostaveništní demontovaných hmot vnitřní kanalizace v objektech výšky do 6 m</t>
  </si>
  <si>
    <t>721171803</t>
  </si>
  <si>
    <t>Demontáž potrubí z PVC do D 75</t>
  </si>
  <si>
    <t>721171808</t>
  </si>
  <si>
    <t>Demontáž potrubí z PVC do D 114</t>
  </si>
  <si>
    <t>721171917</t>
  </si>
  <si>
    <t>Potrubí z PP propojení potrubí DN 160</t>
  </si>
  <si>
    <t>721171918</t>
  </si>
  <si>
    <t>Potrubí z PP propojení potrubí DN 200</t>
  </si>
  <si>
    <t>721300922</t>
  </si>
  <si>
    <t>Pročištění svodů ležatých do DN 300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</si>
  <si>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</si>
  <si>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</si>
  <si>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</si>
  <si>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</si>
  <si>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</si>
  <si>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</si>
  <si>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</si>
  <si>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</si>
  <si>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</si>
  <si>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</si>
  <si>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722174007</t>
  </si>
  <si>
    <t>Potrubí vodovodní plastové PPR svar polyfuze PN 16 D 63 x 8,6 mm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</si>
  <si>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</si>
  <si>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</si>
  <si>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</si>
  <si>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</si>
  <si>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</si>
  <si>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</si>
  <si>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</si>
  <si>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</si>
  <si>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</si>
  <si>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</si>
  <si>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722174027</t>
  </si>
  <si>
    <t>Potrubí vodovodní plastové PPR svar polyfuze PN 20 D 63 x 10,5 mm</t>
  </si>
  <si>
    <t>722174028</t>
  </si>
  <si>
    <t>Potrubí vodovodní plastové PPR svar polyfuze PN 20 D 75 x 12,5</t>
  </si>
  <si>
    <t>722174029</t>
  </si>
  <si>
    <t>Potrubí vodovodní plastové PPR svar polyfuze PN 20 D 90 x 15,0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</si>
  <si>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</si>
  <si>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</si>
  <si>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</si>
  <si>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32 mm</t>
  </si>
  <si>
    <t>722181213</t>
  </si>
  <si>
    <t>Ochrana vodovodního potrubí přilepenými termoizolačními trubicemi z PE tl do 6 mm DN přes 32 mm</t>
  </si>
  <si>
    <t>722181231</t>
  </si>
  <si>
    <t>Ochrana vodovodního potrubí přilepenými termoizolačními trubicemi z PE tl do 13 mm DN do 22 mm</t>
  </si>
  <si>
    <t>722181242</t>
  </si>
  <si>
    <t>Ochrana vodovodního potrubí přilepenými termoizolačními trubicemi z PE tl do 20 mm DN do 45 mm</t>
  </si>
  <si>
    <t>722181253</t>
  </si>
  <si>
    <t>Ochrana vodovodního potrubí přilepenými termoizolačními trubicemi z PE tl do 25 mm DN do 63 mm</t>
  </si>
  <si>
    <t>722182017</t>
  </si>
  <si>
    <t>Podpůrný žlab pro potrubí D 73</t>
  </si>
  <si>
    <t>722182016</t>
  </si>
  <si>
    <t>Podpůrný žlab pro potrubí D 63</t>
  </si>
  <si>
    <t>722190401</t>
  </si>
  <si>
    <t>Vyvedení a upevnění výpustku do DN 25</t>
  </si>
  <si>
    <t>722219104</t>
  </si>
  <si>
    <t>Montáž armatur vodovodních přírubových DN 80 ostatní typ</t>
  </si>
  <si>
    <t>734193115</t>
  </si>
  <si>
    <t>Klapka mezipřírubová uzavírací DN 65 PN 16 do 120°C disk tvárná litina</t>
  </si>
  <si>
    <t>722224152</t>
  </si>
  <si>
    <t>Kulový kohout zahradní s vnějším závitem a páčkou PN 15, T 120°C G 1/2 - 3/4"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</si>
  <si>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</si>
  <si>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</si>
  <si>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</si>
  <si>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</si>
  <si>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</si>
  <si>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</si>
  <si>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</si>
  <si>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</si>
  <si>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722232048</t>
  </si>
  <si>
    <t>Kohout kulový přímý G 2 PN 42 do 185°C vnitřní závit</t>
  </si>
  <si>
    <t>722234263</t>
  </si>
  <si>
    <t>Filtr mosazný G 1/2 PN 16 do 120°C s 2x vnitřním závitem</t>
  </si>
  <si>
    <t>722234264</t>
  </si>
  <si>
    <t>Filtr mosazný G 3/4 PN 16 do 120°C s 2x vnitřním závitem</t>
  </si>
  <si>
    <t>722234265</t>
  </si>
  <si>
    <t>Filtr mosazný G 1 PN 16 do 120°C s 2x vnitřním závitem</t>
  </si>
  <si>
    <t>722239101</t>
  </si>
  <si>
    <t>Montáž armatur vodovodních se dvěma závity G 1/2</t>
  </si>
  <si>
    <t>722239102</t>
  </si>
  <si>
    <t>Montáž armatur vodovodních se dvěma závity G 3/4</t>
  </si>
  <si>
    <t>722239103</t>
  </si>
  <si>
    <t>Montáž armatur vodovodních se dvěma závity G 1</t>
  </si>
  <si>
    <t>722239106</t>
  </si>
  <si>
    <t>Montáž armatur vodovodních se dvěma závity G 2</t>
  </si>
  <si>
    <t>722250133</t>
  </si>
  <si>
    <t>Hydrantový systém s tvarově stálou hadicí D 25 x 30 m celoplechový</t>
  </si>
  <si>
    <t>722290226</t>
  </si>
  <si>
    <t>Zkouška těsnosti vodovodního potrubí závitového do DN 50</t>
  </si>
  <si>
    <t>722290229</t>
  </si>
  <si>
    <t>Zkouška těsnosti vodovodního potrubí závitového do DN 100</t>
  </si>
  <si>
    <t>722290234</t>
  </si>
  <si>
    <t>Proplach a dezinfekce vodovodního potrubí do DN 80</t>
  </si>
  <si>
    <t>998722101</t>
  </si>
  <si>
    <t>Přesun hmot tonážní pro vnitřní vodovod v objektech v do 6 m</t>
  </si>
  <si>
    <t>998722192</t>
  </si>
  <si>
    <t>Příplatek k přesunu hmot tonážní 722 za zvětšený přesun do 100 m</t>
  </si>
  <si>
    <t>722130801</t>
  </si>
  <si>
    <t>Demontáž potrubí ocelové pozinkované závitové do DN 25</t>
  </si>
  <si>
    <t>722130802</t>
  </si>
  <si>
    <t>Demontáž potrubí ocelové pozinkované závitové do DN 40</t>
  </si>
  <si>
    <t>722130803</t>
  </si>
  <si>
    <t>Demontáž potrubí ocelové pozinkované závitové do DN 50</t>
  </si>
  <si>
    <t>722130804</t>
  </si>
  <si>
    <t>Demontáž potrubí ocelové pozinkované závitové do DN 65</t>
  </si>
  <si>
    <t>722130805</t>
  </si>
  <si>
    <t>Demontáž potrubí ocelové pozinkované závitové do DN 80</t>
  </si>
  <si>
    <t>722220862</t>
  </si>
  <si>
    <t>Demontáž armatur závitových se dvěma závity G do 5/4</t>
  </si>
  <si>
    <t>722220863</t>
  </si>
  <si>
    <t>Demontáž armatur závitových se dvěma závity G 6/4</t>
  </si>
  <si>
    <t>722220864</t>
  </si>
  <si>
    <t>Demontáž armatur závitových se dvěma závity G 2</t>
  </si>
  <si>
    <t>722220866</t>
  </si>
  <si>
    <t>Demontáž armatur závitových se dvěma závity G 3</t>
  </si>
  <si>
    <t>722290821</t>
  </si>
  <si>
    <t>Přemístění vnitrostaveništní demontovaných hmot pro vnitřní vodovod v objektech výšky do 6 m</t>
  </si>
  <si>
    <t>722110924</t>
  </si>
  <si>
    <t>Potrubí litinové propojení přírubového potrubí do DN 80</t>
  </si>
  <si>
    <t>6000</t>
  </si>
  <si>
    <t>Třícestný směšovací ventil pro teV DN15 nast teplota 35-60°C</t>
  </si>
  <si>
    <t>6001</t>
  </si>
  <si>
    <t>termostatický ventil na cirkulaci teV DN20</t>
  </si>
  <si>
    <t>725119125</t>
  </si>
  <si>
    <t>Montáž klozetových mís závěsných na nosné stěny</t>
  </si>
  <si>
    <t>z1</t>
  </si>
  <si>
    <t>Závěsný klozet+sedátko 360x530x350 mm, keramikamontáž závěsná</t>
  </si>
  <si>
    <t>z2</t>
  </si>
  <si>
    <t>Ovládací tlačítko 214x18x145 mm, plast bílý</t>
  </si>
  <si>
    <t>725129102</t>
  </si>
  <si>
    <t>Montáž pisoáru s automatickým splachováním</t>
  </si>
  <si>
    <t>z6</t>
  </si>
  <si>
    <t>Pisoár s radarovým splachovačem 300x340x535 mm, keramika bílá, montáž na sténu, včetně instalační, sady a sifonu</t>
  </si>
  <si>
    <t>725219102</t>
  </si>
  <si>
    <t>Montáž umyvadla připevněného na šrouby do zdiva</t>
  </si>
  <si>
    <t>z3</t>
  </si>
  <si>
    <t>Umyvadlo 550x440x175 mm, keramika, bílé, montáž nástěnná</t>
  </si>
  <si>
    <t>z4</t>
  </si>
  <si>
    <t>Umyvadlová baterie 170x230x122 mm, mosaz s pochromovaným povrchem, montáž násténná</t>
  </si>
  <si>
    <t>z5</t>
  </si>
  <si>
    <t>Umyvadlová výpusť+sifon mosaz s pochromovaným povrchem, mechanismus click/clack</t>
  </si>
  <si>
    <t>725339111</t>
  </si>
  <si>
    <t>Montáž výlevky</t>
  </si>
  <si>
    <t>z7</t>
  </si>
  <si>
    <t>Výlevka+rošt 450x350x350 mm, keramika bílá, montáž na stěnu</t>
  </si>
  <si>
    <t>z8</t>
  </si>
  <si>
    <t>Nástěnná baterie - výlevka mosaz s pochromovaným povrchem, nástěnná, páková otočná</t>
  </si>
  <si>
    <t>725239101</t>
  </si>
  <si>
    <t>Montáž bidetů bez výtokových armatur ostatní typ</t>
  </si>
  <si>
    <t>z10</t>
  </si>
  <si>
    <t>Bidet s otvorem pro baterii 360x340x530 mm, keramika bílá, montáž na stěnu, bez postranních, montážních otvorů</t>
  </si>
  <si>
    <t>z11</t>
  </si>
  <si>
    <t>Bidetová baterie s výpustí 50x128x142 mm, chrom, páková stojánková</t>
  </si>
  <si>
    <t>725110814</t>
  </si>
  <si>
    <t>Demontáž klozetu Kombi, odsávací</t>
  </si>
  <si>
    <t>725122817</t>
  </si>
  <si>
    <t>Demontáž pisoárových stání bez nádrže a jedním záchodkem</t>
  </si>
  <si>
    <t>725210821</t>
  </si>
  <si>
    <t>Demontáž umyvadel bez výtokových armatur</t>
  </si>
  <si>
    <t>725330820</t>
  </si>
  <si>
    <t>Demontáž výlevka diturvitová</t>
  </si>
  <si>
    <t>725590811</t>
  </si>
  <si>
    <t>Přemístění vnitrostaveništní demontovaných zařizovacích předmětů v objektech výšky do 6 m</t>
  </si>
  <si>
    <t>725980122</t>
  </si>
  <si>
    <t>Dvířka 15/20</t>
  </si>
  <si>
    <t>726111031</t>
  </si>
  <si>
    <t>Instalační předstěna - klozet s ovládáním zepředu v 1080 mm závěsný do masivní zděné kce</t>
  </si>
  <si>
    <t>726111204</t>
  </si>
  <si>
    <t>Instalační předstěna - montáž klozetu do masivní zděné kce</t>
  </si>
  <si>
    <t>998726111</t>
  </si>
  <si>
    <t>Přesun hmot tonážní pro instalační prefabrikáty v objektech v do 6 m</t>
  </si>
  <si>
    <t>998726192</t>
  </si>
  <si>
    <t>Příplatek k přesunu hmot tonážní 726 za zvětšený přesun do 100 m</t>
  </si>
  <si>
    <t>Potrubí předizolované PIP 65/160</t>
  </si>
  <si>
    <t>Potrubí předizolované PIP 100/225</t>
  </si>
  <si>
    <t>Koncové smrš´tovací těsnění PIP 65/160</t>
  </si>
  <si>
    <t>Koncové smršťovací těsnění PIP 100/225</t>
  </si>
  <si>
    <t>Gumová těsnící průchodka  PIP 65/160</t>
  </si>
  <si>
    <t>Gumová těsnící průchodka PIP 100/225</t>
  </si>
  <si>
    <t>113107022</t>
  </si>
  <si>
    <t>Odstranění podkladu z kameniva drceného tl 200 mm při překopech ručně</t>
  </si>
  <si>
    <t>113107130</t>
  </si>
  <si>
    <t>Odstranění podkladu z betonu prostého tl 100 mm ručně</t>
  </si>
  <si>
    <t>113201111</t>
  </si>
  <si>
    <t>Vytrhání obrub chodníkových ležatých</t>
  </si>
  <si>
    <t>310321111</t>
  </si>
  <si>
    <t>Zabetonování otvorů do pl 1 m2 ve zdivu nadzákladovém včetně bednění a výztuže</t>
  </si>
  <si>
    <t>411001</t>
  </si>
  <si>
    <t>Dodávka prefabrikovaných desek na kolektory a kompenzátory vč. bednění a výztuže beton C 30/37</t>
  </si>
  <si>
    <t>411121243</t>
  </si>
  <si>
    <t>Montáž prefabrikovaných ŽB stropů ze stropních desek dl do 2700 mm</t>
  </si>
  <si>
    <t>564911411</t>
  </si>
  <si>
    <t>Podklad z asfaltového recyklátu tl 50 mm</t>
  </si>
  <si>
    <t>581114111</t>
  </si>
  <si>
    <t>Kryt z betonu komunikace pro pěší tl 80 mm</t>
  </si>
  <si>
    <t>631312121</t>
  </si>
  <si>
    <t>Doplnění dosavadních mazanin betonem prostým plochy do 4 m2 tloušťky do 80 mm</t>
  </si>
  <si>
    <t>916231112</t>
  </si>
  <si>
    <t>Osazení chodníkového obrubníku betonového ležatého bez boční opěry do lože z betonu prostého</t>
  </si>
  <si>
    <t>59217017</t>
  </si>
  <si>
    <t>obrubník betonový chodníkový 100x10x25 cm</t>
  </si>
  <si>
    <t>919735122</t>
  </si>
  <si>
    <t>Řezání stávajícího betonového krytu hl do 100 mm</t>
  </si>
  <si>
    <t>963012510</t>
  </si>
  <si>
    <t>Bourání stropů z ŽB desek š do 300 mm tl do 140 mm</t>
  </si>
  <si>
    <t>963015121</t>
  </si>
  <si>
    <t>Demontáž prefabrikovaných krycích desek kanálů, šachet nebo žump do hmotnosti 0,09 t</t>
  </si>
  <si>
    <t>HZS13011.x</t>
  </si>
  <si>
    <t>HZS31112.x</t>
  </si>
  <si>
    <t>Hodinová zúčtovací sazba montér potrubí topná zkouška</t>
  </si>
  <si>
    <t>HZS32313.x</t>
  </si>
  <si>
    <t>Hodinová zúčtovací sazba montér měřících a regulačních zařízení zpětné zapojení MaR</t>
  </si>
  <si>
    <t>HZS42114.x</t>
  </si>
  <si>
    <t>Hodinová zúčtovací sazba revizní technik</t>
  </si>
  <si>
    <t>711111001</t>
  </si>
  <si>
    <t>Provedení izolace proti zemní vlhkosti vodorovné za studena nátěrem penetračním</t>
  </si>
  <si>
    <t>111631500</t>
  </si>
  <si>
    <t>lak asfaltový penetrační  (t) bal 9 kg</t>
  </si>
  <si>
    <t>711141559</t>
  </si>
  <si>
    <t>Provedení izolace proti zemní vlhkosti pásy přitavením vodorovné NAIP</t>
  </si>
  <si>
    <t>628321340</t>
  </si>
  <si>
    <t>pás těžký asfaltovaný oxidovaný  MINERÁL</t>
  </si>
  <si>
    <t>713411142</t>
  </si>
  <si>
    <t>Montáž izolace tepelné potrubí pásy nebo rohožemi s Al fólií staženými Al páskou 2x</t>
  </si>
  <si>
    <t>63154605</t>
  </si>
  <si>
    <t>pouzdro izolační potrubní s jednostrannou Al fólií max. 250/100 °C 60/50 mm</t>
  </si>
  <si>
    <t>63154032</t>
  </si>
  <si>
    <t>pouzdro izolační potrubní s jednostrannou Al fólií max. 250/100 °C 76/60 mm</t>
  </si>
  <si>
    <t>63151672</t>
  </si>
  <si>
    <t>rohož izolační lamelová s jednostrannou Al fólií 55 kg/m3 tl.60 mm komín</t>
  </si>
  <si>
    <t>727111549</t>
  </si>
  <si>
    <t>Opatření prostupu protipožární ucpávkou do DN 40</t>
  </si>
  <si>
    <t>727111549r</t>
  </si>
  <si>
    <t>Opatření prostupu protipožární manžetou nad DN 40</t>
  </si>
  <si>
    <t>731341140</t>
  </si>
  <si>
    <t>Hadice napouštěcí pryžové D 20/28</t>
  </si>
  <si>
    <t>998731101</t>
  </si>
  <si>
    <t>Přesun hmot tonážní pro kotelny v objektech v do 6 m</t>
  </si>
  <si>
    <t>998731193</t>
  </si>
  <si>
    <t>Příplatek k přesunu hmot tonážní 731 za zvětšený přesun do 500 m</t>
  </si>
  <si>
    <t>732111318</t>
  </si>
  <si>
    <t>Trubková hrdla rozdělovačů a sběračů bez přírub DN 50</t>
  </si>
  <si>
    <t>732111315</t>
  </si>
  <si>
    <t>Trubková hrdla rozdělovačů a sběračů bez přírub DN 32</t>
  </si>
  <si>
    <t>732111322</t>
  </si>
  <si>
    <t>Trubková hrdla rozdělovačů a sběračů bez přírub DN 65</t>
  </si>
  <si>
    <t>732111328</t>
  </si>
  <si>
    <t>Trubková hrdla rozdělovačů a sběračů bez přírub DN 100</t>
  </si>
  <si>
    <t>732112228</t>
  </si>
  <si>
    <t>Rozdělovač sdružený hydraulický DN 65 závitový M100</t>
  </si>
  <si>
    <t>732112142</t>
  </si>
  <si>
    <t>Rozdělovač sdružený hydraulický M200 přírubový</t>
  </si>
  <si>
    <t>732199100</t>
  </si>
  <si>
    <t>Montáž a dodávka orientačních štítků</t>
  </si>
  <si>
    <t>732429223</t>
  </si>
  <si>
    <t>Montáž čerpadla oběhového mokroběžného přírubového DN 40 jednodílné</t>
  </si>
  <si>
    <t>732429225</t>
  </si>
  <si>
    <t>Montáž čerpadla oběhového mokroběžného přírubového DN 50 jednodílné</t>
  </si>
  <si>
    <t>998732101</t>
  </si>
  <si>
    <t>Přesun hmot tonážní pro strojovny v objektech v do 6 m</t>
  </si>
  <si>
    <t>998732193</t>
  </si>
  <si>
    <t>Příplatek k přesunu hmot tonážní 732 za zvětšený přesun do 500 m</t>
  </si>
  <si>
    <t>10000</t>
  </si>
  <si>
    <t>Přeložka stávající MaR</t>
  </si>
  <si>
    <t>10000k</t>
  </si>
  <si>
    <t>kabeláž pro přeloženou MaR</t>
  </si>
  <si>
    <t>732110812</t>
  </si>
  <si>
    <t>Demontáž rozdělovače nebo sběrače do DN 200</t>
  </si>
  <si>
    <t>732420812</t>
  </si>
  <si>
    <t>Demontáž čerpadla oběhového spirálního DN 40</t>
  </si>
  <si>
    <t>732420813</t>
  </si>
  <si>
    <t>Demontáž čerpadla oběhového spirálního DN 50</t>
  </si>
  <si>
    <t>732890801</t>
  </si>
  <si>
    <t>Přesun demontovaných strojoven vodorovně 100 m v objektech výšky do 6 m</t>
  </si>
  <si>
    <t>733322102</t>
  </si>
  <si>
    <t>Potrubí plastové z PE-X AL spojované násuvnou kovovou objímkou D 16x2</t>
  </si>
  <si>
    <t>733322103</t>
  </si>
  <si>
    <t>Potrubí plastové z PE-X AL spojované násuvnou kovovou objímkou D 18x2</t>
  </si>
  <si>
    <t>733322104</t>
  </si>
  <si>
    <t>Potrubí plastové z PE-X AL spojované násuvnou kovovou objímkou D 20x2</t>
  </si>
  <si>
    <t>733322105</t>
  </si>
  <si>
    <t>Potrubí plastové z PE-X AL spojované násuvnou kovovouu objímkou D 26x3</t>
  </si>
  <si>
    <t>7333221051</t>
  </si>
  <si>
    <t>Potrubí plastové z ALPE-X spojované násuvnou kovovou objímkou D 32x2,9</t>
  </si>
  <si>
    <t>733111103</t>
  </si>
  <si>
    <t>Potrubí ocelové závitové bezešvé běžné nízkotlaké DN 15</t>
  </si>
  <si>
    <t>733111108</t>
  </si>
  <si>
    <t>Potrubí ocelové závitové bezešvé běžné nízkotlaké DN 50</t>
  </si>
  <si>
    <t>733121124</t>
  </si>
  <si>
    <t>Potrubí ocelové hladké bezešvé běžné nízkotlaké D 76x3,6</t>
  </si>
  <si>
    <t>733121128</t>
  </si>
  <si>
    <t>Potrubí ocelové hladké bezešvé běžné nízkotlaké D 108x4,0</t>
  </si>
  <si>
    <t>733123110</t>
  </si>
  <si>
    <t>Příplatek k potrubí ocelovému hladkému za zhotovení přípojky z trubek ocelových hladkých D 22x2,6</t>
  </si>
  <si>
    <t>733141102</t>
  </si>
  <si>
    <t>Odvzdušňovací nádoba z trubek ocelových do DN 50</t>
  </si>
  <si>
    <t>733190107</t>
  </si>
  <si>
    <t>Zkouška těsnosti potrubí ocelové závitové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</si>
  <si>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</si>
  <si>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</si>
  <si>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</si>
  <si>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</si>
  <si>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</si>
  <si>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</si>
  <si>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733391101</t>
  </si>
  <si>
    <t>Zkouška těsnosti potrubí plastové do D 32x3,0</t>
  </si>
  <si>
    <t>733811241</t>
  </si>
  <si>
    <t>Ochrana potrubí ústředního vytápění termoizolačními trubicemi z PE tl do 20 mm DN do 22 mm</t>
  </si>
  <si>
    <t>733811242</t>
  </si>
  <si>
    <t>Ochrana potrubí ústředního vytápění termoizolačními trubicemi z PE tl do 20 mm DN do 45 mm</t>
  </si>
  <si>
    <t>733811252</t>
  </si>
  <si>
    <t>Ochrana potrubí ústředního vytápění termoizolačními trubicemi z PE tl do 25 mm DN do 45 mm</t>
  </si>
  <si>
    <t>998733101</t>
  </si>
  <si>
    <t>Přesun hmot tonážní pro rozvody potrubí v objektech v do 6 m</t>
  </si>
  <si>
    <t>998733193</t>
  </si>
  <si>
    <t>Příplatek k přesunu hmot tonážní 733 za zvětšený přesun do 500 m</t>
  </si>
  <si>
    <t>733110806</t>
  </si>
  <si>
    <t>Demontáž potrubí ocelového závitového do DN 32</t>
  </si>
  <si>
    <t>733110808</t>
  </si>
  <si>
    <t>Demontáž potrubí ocelového závitového do DN 50</t>
  </si>
  <si>
    <t>733120826</t>
  </si>
  <si>
    <t>Demontáž potrubí ocelového hladkého do D 89</t>
  </si>
  <si>
    <t>733120832</t>
  </si>
  <si>
    <t>Demontáž potrubí ocelového hladkého do D 133</t>
  </si>
  <si>
    <t>733140811</t>
  </si>
  <si>
    <t>Odřezání nádoby odvzdušňovací</t>
  </si>
  <si>
    <t>733191823</t>
  </si>
  <si>
    <t>Odřezání držáku potrubí třmenového do D 76 bez demontáže podpěr, konzol nebo výložníků</t>
  </si>
  <si>
    <t>733191828</t>
  </si>
  <si>
    <t>Odřezání držáku potrubí třmenového do D 108 bez demontáže podpěr, konzol nebo výložníků</t>
  </si>
  <si>
    <t>733193820</t>
  </si>
  <si>
    <t>Rozřezání konzoly, podpěry nebo výložníku pro potrubí z L profilu do 80x80x8 mm</t>
  </si>
  <si>
    <t>733890801</t>
  </si>
  <si>
    <t>Přemístění potrubí demontovaného vodorovně do 100 m v objektech výšky do 6 m</t>
  </si>
  <si>
    <t>734109315r</t>
  </si>
  <si>
    <t>Montáž armatury přivařovací  PN 25-40 DN 65</t>
  </si>
  <si>
    <t>734109317r</t>
  </si>
  <si>
    <t>Montáž armatury přivařovací PN 25-40 DN 100</t>
  </si>
  <si>
    <t>100001</t>
  </si>
  <si>
    <t>Přivařovací kulový kohout DN65 tmax 180°C PN25 kvs 820</t>
  </si>
  <si>
    <t>100002</t>
  </si>
  <si>
    <t>Přivařovací kulový kohout DN100 tmax 180°C PN25 kvs 2300</t>
  </si>
  <si>
    <t>734109215</t>
  </si>
  <si>
    <t>Montáž armatury přírubové se dvěma přírubami PN 16 DN 65</t>
  </si>
  <si>
    <t>734109217</t>
  </si>
  <si>
    <t>Montáž armatury přírubové se dvěma přírubami PN 16 DN 100</t>
  </si>
  <si>
    <t>734163427</t>
  </si>
  <si>
    <t>Filtr DN 65 PN 16 do 300°C z uhlíkové oceli s vypouštěcí zátkou</t>
  </si>
  <si>
    <t>734192316</t>
  </si>
  <si>
    <t>Klapka přírubová zpětná DN 65 PN 16 do 100°C samočinná</t>
  </si>
  <si>
    <t>734193117</t>
  </si>
  <si>
    <t>Klapka mezipřírubová uzavírací DN 100 PN 16 do 120°C disk tvárná litina</t>
  </si>
  <si>
    <t>734211115</t>
  </si>
  <si>
    <t>Ventil závitový odvzdušňovací G 1/2 PN 10 do 120°C otopných těles</t>
  </si>
  <si>
    <t>734211127</t>
  </si>
  <si>
    <t>Ventil závitový odvzdušňovací G 1/2 PN 14 do 120°C automatický se zpětnou klapkou otopných těles</t>
  </si>
  <si>
    <t>734221682</t>
  </si>
  <si>
    <t>Termostatická hlavice kapalinová PN 10 do 110°C otopných těles VK antivandal provedení s ochranou, proti zcizení a manipulaci</t>
  </si>
  <si>
    <t>734242417</t>
  </si>
  <si>
    <t>Ventil závitový zpětný přímý G 2 PN 16 do 110°C</t>
  </si>
  <si>
    <t>734261403</t>
  </si>
  <si>
    <t>Armatura připojovací rohová G 3/4x18 PN 10 do 110°C radiátorů typu VK</t>
  </si>
  <si>
    <t>734261403m</t>
  </si>
  <si>
    <t>Armatura připojovací rohová G 3/4x18 PN 10 do 110°C radiátorů typu MM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</si>
  <si>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</si>
  <si>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</si>
  <si>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</si>
  <si>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</si>
  <si>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734292715</t>
  </si>
  <si>
    <t>734292718</t>
  </si>
  <si>
    <t>734209103</t>
  </si>
  <si>
    <t>Montáž armatury závitové s jedním závitem G 1/2</t>
  </si>
  <si>
    <t>734209113</t>
  </si>
  <si>
    <t>Montáž armatury závitové s dvěma závity G 1/2</t>
  </si>
  <si>
    <t>734209118</t>
  </si>
  <si>
    <t>Montáž armatury závitové s dvěma závity G 2</t>
  </si>
  <si>
    <t>734411102</t>
  </si>
  <si>
    <t>Teploměr technický s pevným stonkem a jímkou zadní připojení průměr 63 mm délky 75 mm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</si>
  <si>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</si>
  <si>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</si>
  <si>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</si>
  <si>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</si>
  <si>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734499211</t>
  </si>
  <si>
    <t>Montáž návarku M 20x1,5</t>
  </si>
  <si>
    <t>998734101</t>
  </si>
  <si>
    <t>Přesun hmot tonážní pro armatury v objektech v do 6 m</t>
  </si>
  <si>
    <t>998734193</t>
  </si>
  <si>
    <t>Příplatek k přesunu hmot tonážní 734 za zvětšený přesun do 500 m</t>
  </si>
  <si>
    <t>734100812</t>
  </si>
  <si>
    <t>Demontáž armatury přírubové se dvěma přírubami do DN 100</t>
  </si>
  <si>
    <t>734100811</t>
  </si>
  <si>
    <t>Demontáž armatury přírubové se dvěma přírubami do DN 50</t>
  </si>
  <si>
    <t>734200811</t>
  </si>
  <si>
    <t>Demontáž armatury závitové s jedním závitem do G 1/2</t>
  </si>
  <si>
    <t>734200821</t>
  </si>
  <si>
    <t>Demontáž armatury závitové se dvěma závity do G 1/2</t>
  </si>
  <si>
    <t>734200824</t>
  </si>
  <si>
    <t>Demontáž armatury závitové se dvěma závity do G 2</t>
  </si>
  <si>
    <t>734200833</t>
  </si>
  <si>
    <t>Demontáž armatury závitové se třemi závity do G 6/4</t>
  </si>
  <si>
    <t>734890801</t>
  </si>
  <si>
    <t>Přemístění demontovaných armatur vodorovně do 100 m v objektech výšky do 6 m</t>
  </si>
  <si>
    <t>734209115</t>
  </si>
  <si>
    <t>Montáž armatury závitové s dvěma závity G 1</t>
  </si>
  <si>
    <t>734209117</t>
  </si>
  <si>
    <t>Montáž armatury závitové s dvěma závity G 6/4</t>
  </si>
  <si>
    <t>734242415</t>
  </si>
  <si>
    <t>Ventil závitový zpětný přímý G 5/4 PN 16 do 110°C</t>
  </si>
  <si>
    <t>735152472</t>
  </si>
  <si>
    <t>Otopné těleso panelové VK dvoudeskové 1 přídavná přestupní plocha výška/délka 600/500 mm výkon 644 W</t>
  </si>
  <si>
    <t>735152474</t>
  </si>
  <si>
    <t>Otopné těleso panelové VK dvoudeskové 1 přídavná přestupní plocha výška/délka 600/700 mm výkon 902 W</t>
  </si>
  <si>
    <t>735152475</t>
  </si>
  <si>
    <t>Otopné těleso panelové VK dvoudeskové 1 přídavná přestupní plocha výška/délka 600/800mm výkon 1030 W</t>
  </si>
  <si>
    <t>735152523</t>
  </si>
  <si>
    <t>Otopné těleso panelové VK dvoudeskové 2 přídavné přestupní plochy výška/délka 300/2000mm výkon 1932W</t>
  </si>
  <si>
    <t>735152524</t>
  </si>
  <si>
    <t>Otopné těleso panelové VK dvoudeskové 2 přídavné přestupní plochy výška/délka 300/2300mm výkon 2222W</t>
  </si>
  <si>
    <t>735152601r1</t>
  </si>
  <si>
    <t>Otopné těleso panelové VK dvoudeskové 2 přídavné přestupní plochy výška/délka 900/1800mm výkon 3701W</t>
  </si>
  <si>
    <t>735152601r2</t>
  </si>
  <si>
    <t>Otopné těleso panelové VK dvoudeskové 2 přídavné přestupní plochy výška/délka 900/2000mm výkon 3701W</t>
  </si>
  <si>
    <t>735152576</t>
  </si>
  <si>
    <t>Otopné těleso panelové VK dvoudeskové 2 přídavné přestupní plochy výška/délka 600/900mm výkon 1511 W</t>
  </si>
  <si>
    <t>735159210</t>
  </si>
  <si>
    <t>Montáž otopných těles panelových dvouřadých délky do 1140 mm</t>
  </si>
  <si>
    <t>735159230</t>
  </si>
  <si>
    <t>Montáž otopných těles panelových dvouřadých délky do 1980 mm</t>
  </si>
  <si>
    <t>735159240</t>
  </si>
  <si>
    <t>Montáž otopných těles panelových dvouřadých délky do 2820 mm</t>
  </si>
  <si>
    <t>735164252</t>
  </si>
  <si>
    <t>Otopné těleso trubkové výška/délka 1220/600 mm</t>
  </si>
  <si>
    <t>735164511</t>
  </si>
  <si>
    <t>Montáž otopného tělesa trubkového na stěnu výšky tělesa do 1500 mm</t>
  </si>
  <si>
    <t>998735101</t>
  </si>
  <si>
    <t>Přesun hmot tonážní pro otopná tělesa v objektech v do 6 m</t>
  </si>
  <si>
    <t>998735193</t>
  </si>
  <si>
    <t>Příplatek k přesunu hmot tonážní 735 za zvětšený přesun do 500 m</t>
  </si>
  <si>
    <t>735000912</t>
  </si>
  <si>
    <t>Vyregulování ventilu nebo kohoutu dvojregulačního s termostatickým ovládáním</t>
  </si>
  <si>
    <t>735191905</t>
  </si>
  <si>
    <t>Odvzdušnění otopných těles</t>
  </si>
  <si>
    <t>735191910</t>
  </si>
  <si>
    <t>Napuštění vody do otopných těles</t>
  </si>
  <si>
    <t>735111810</t>
  </si>
  <si>
    <t>Demontáž otopného tělesa litinového článkového</t>
  </si>
  <si>
    <t>735151821</t>
  </si>
  <si>
    <t>Demontáž otopného tělesa panelového dvouřadého délka do 1500 mm</t>
  </si>
  <si>
    <t>735221822</t>
  </si>
  <si>
    <t>Demontáž registru trubkového hladkého DN 65 délka do 3 m dvoupramenný</t>
  </si>
  <si>
    <t>735291800</t>
  </si>
  <si>
    <t>Demontáž konzoly nebo držáku otopných těles, registrů nebo konvektorů do odpadu</t>
  </si>
  <si>
    <t>735890801</t>
  </si>
  <si>
    <t>Přemístění demontovaného otopného tělesa vodorovně 100 m v objektech výšky do 6 m</t>
  </si>
  <si>
    <t>5000</t>
  </si>
  <si>
    <t>Sada stojánkového uložení pro stojící tělesa</t>
  </si>
  <si>
    <t>783614653</t>
  </si>
  <si>
    <t>Základní antikorozní jednonásobný syntetický samozákladující potrubí DN do 50 mm</t>
  </si>
  <si>
    <t>783221112</t>
  </si>
  <si>
    <t>Nátěry syntetické KDK barva dražší lesklý povrch 1x antikorozní, 1x základní, 2x email</t>
  </si>
  <si>
    <t>783614663</t>
  </si>
  <si>
    <t>Základní antikorozní jednonásobný syntetický samozákladující potrubí DN do 100 mm</t>
  </si>
  <si>
    <t>741112061</t>
  </si>
  <si>
    <t>Montáž krabice přístrojová zapuštěná plastová kruhová</t>
  </si>
  <si>
    <t>34571450</t>
  </si>
  <si>
    <t>krabicepod omítku PVC přístrojová kruhová D 70mm</t>
  </si>
  <si>
    <t>34571458</t>
  </si>
  <si>
    <t>krabicepod omítku PVC odbočná kruhová D 100mm s víčkem</t>
  </si>
  <si>
    <t>741112352</t>
  </si>
  <si>
    <t>Otevření nebo uzavření krabice pancéřové víčkem na 2 šrouby</t>
  </si>
  <si>
    <t>468101213</t>
  </si>
  <si>
    <t>Vysekání rýh pro montáž trubek a kabelů ve stropech hl do 3 cm a š přes 5 do 7 cm</t>
  </si>
  <si>
    <t>468101211</t>
  </si>
  <si>
    <t>Vysekání rýh pro montáž trubek a kabelů ve stropech hl do 3 cm a š do 3 cm</t>
  </si>
  <si>
    <t>468101411</t>
  </si>
  <si>
    <t>Vysekánírýhpro montáž trubek a kabelů v cihelných zdech hloubky do 3 cm a šířky do 3 cm</t>
  </si>
  <si>
    <t>468101422</t>
  </si>
  <si>
    <t>Vysekánírýhpro montáž trubek a kabelů v cihelných zdech hloubky do 5 cm a šířky do 7 cm</t>
  </si>
  <si>
    <t>468101423</t>
  </si>
  <si>
    <t>Vysekání rýh pro montáž trubek a kabelů v cihelných zdech hl přes 3 do 5 cm a š přes 7 do 10 cm</t>
  </si>
  <si>
    <t>468101313</t>
  </si>
  <si>
    <t>Vysekání rýh pro montáž trubek a kabelů v betonových podlahách a mazaninách hl do 5 cm a š přes 7 do, 10 cm</t>
  </si>
  <si>
    <t>460941113</t>
  </si>
  <si>
    <t>Vyplnění a omítnutí rýh při elektroinstalacích ve stropech hl do 3 cm a š přes 5 do 7 cm</t>
  </si>
  <si>
    <t>460941111</t>
  </si>
  <si>
    <t>Vyplnění a omítnutí rýh při elektroinstalacích ve stropech hl do 3 cm a š do 3 cm</t>
  </si>
  <si>
    <t>460941211</t>
  </si>
  <si>
    <t>Vyplnění a omítnutí rýh při elektroinstalacích ve stěnách hl do 3 cm a š do 3 cm</t>
  </si>
  <si>
    <t>460941213</t>
  </si>
  <si>
    <t>Vyplnění a omítnutí rýh při elektroinstalacích ve stěnách hl do 3 cm a š přes 5 do 7 cm</t>
  </si>
  <si>
    <t>460941214</t>
  </si>
  <si>
    <t>Vyplnění a omítnutí rýh při elektroinstalacích ve stěnách hl do 3 cm a š přes 7 do 10 cm</t>
  </si>
  <si>
    <t>460941313</t>
  </si>
  <si>
    <t>Vyplnění a začištění rýh při elektroinstalacích v betonových podlahách a mazaninách hl do 5 cm a š, přes 7 do 10 cm</t>
  </si>
  <si>
    <t>468091111</t>
  </si>
  <si>
    <t>Vysekání kapes a výklenků ve zdivu z lehkých betonů, dutých cihel a tvárnic pro krabice 7x7x5 cm</t>
  </si>
  <si>
    <t>468091112</t>
  </si>
  <si>
    <t>Vysekáníkapesa výklenků ve zdivu z lehkých betonů, dutých cihel a tvárnic pro krabice 10x10x8 cm</t>
  </si>
  <si>
    <t>468081312</t>
  </si>
  <si>
    <t>Vybourání otvorů pro elektroinstalace ve zdivu cihelném pl do 0,0225 m2 tl přes 15 do 30 cm</t>
  </si>
  <si>
    <t>741120001</t>
  </si>
  <si>
    <t>Montáž vodič Cu izolovaný plný a laněný žíla 0,35-6 mm2 pod omítku (např. CY)</t>
  </si>
  <si>
    <t>VI1</t>
  </si>
  <si>
    <t>vodič silový s Cu jádrem 6mm2</t>
  </si>
  <si>
    <t>741120003</t>
  </si>
  <si>
    <t>Montáž vodič Cu izolovaný plný a laněný žíla 10-16 mm2 pod omítku (např. CY)</t>
  </si>
  <si>
    <t>VI2</t>
  </si>
  <si>
    <t>vodič izolovaný s Cu jádrem 16mm2</t>
  </si>
  <si>
    <t>741122015</t>
  </si>
  <si>
    <t>Montáž kabel Cu bez ukončení uložený pod omítku plný kulatý 3x1,5 mm2 (např. CYKY)</t>
  </si>
  <si>
    <t>34111030</t>
  </si>
  <si>
    <t>kabel instalační jádro Cu plné izolace PVC plášť PVC 450/750V (CYKY) 3x1,5mm2</t>
  </si>
  <si>
    <t>741122021</t>
  </si>
  <si>
    <t>Montáž kabel Cu bez ukončení uložený pod omítku plný kulatý 4x1,5 mm2 (např. CYKY)</t>
  </si>
  <si>
    <t>34111060</t>
  </si>
  <si>
    <t>kabel instalační jádro Cu plné izolace PVC plášť PVC 450/750V (CYKY) 4x1,5mm2</t>
  </si>
  <si>
    <t>741122625</t>
  </si>
  <si>
    <t>Montáž kabel Cu plný kulatý žíla 4x35 mm2 uložený pevně (např. CYKY)</t>
  </si>
  <si>
    <t>34111620</t>
  </si>
  <si>
    <t>kabel silový jádro Cu izolace PVC plášť PVC 0,6/1kV (1-CYKY) 4x35mm2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</si>
  <si>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</si>
  <si>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</si>
  <si>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</si>
  <si>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</si>
  <si>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741122025</t>
  </si>
  <si>
    <t>Montáž kabel Cu bez ukončení uložený pod omítku plný kulatý 4x16 až 25 mm2 (např. CYKY)</t>
  </si>
  <si>
    <t>34111080</t>
  </si>
  <si>
    <t>kabel instalační jádro Cu plné izolace PVC plášť PVC 450/750V (CYKY) 4x16mm2</t>
  </si>
  <si>
    <t>741122031</t>
  </si>
  <si>
    <t>Montáž kabel Cu bez ukončení uložený pod omítku plný kulatý 5x1,5 až 2,5 mm2 (např. CYKY)</t>
  </si>
  <si>
    <t>34111090</t>
  </si>
  <si>
    <t>kabel instalační jádro Cu plné izolace PVC plášť PVC 450/750V (CYKY) 5x1,5mm2</t>
  </si>
  <si>
    <t>34111094</t>
  </si>
  <si>
    <t>kabel instalační jádro Cu plné izolace PVC plášť PVC 450/750V (CYKY) 5x2,5mm2</t>
  </si>
  <si>
    <t>742121001</t>
  </si>
  <si>
    <t>Montáž kabelů sdělovacích pro vnitřní rozvody do 15 žil</t>
  </si>
  <si>
    <t>34199004</t>
  </si>
  <si>
    <t>kabel propojovací HDMI 1.4 High Speed podpora Ethernetu a 4K délka 5m</t>
  </si>
  <si>
    <t>34121262</t>
  </si>
  <si>
    <t>kabel datový jádro Cu plné plášť PVC (U/UTP) kategorie 5e</t>
  </si>
  <si>
    <t>741124733</t>
  </si>
  <si>
    <t>Montáž kabel Cu stíněný ovládací žíly 2 až 19x1 mm2 uložený pevně (např. JYTY)</t>
  </si>
  <si>
    <t>34121237</t>
  </si>
  <si>
    <t>kabel sdělovací stíněný laminovanou Al fólií s příložným Cu drátem jádro Cu plné izolace PVC plášť, PVC 300V (J-Y(St)Y…Lg) 4x2x0,8mm2</t>
  </si>
  <si>
    <t>34121046</t>
  </si>
  <si>
    <t>kabel sdělovací stíněný laminovanou Al fólií s příložným Cu drátem jádro Cu plné izolace PVC plášť, PVC 100V (SYKFY) 3x2x0,5mm2</t>
  </si>
  <si>
    <t>741310201</t>
  </si>
  <si>
    <t>Montáž spínač (polo)zapuštěný šroubové připojení 1-jednopólový se zapojením vodičů</t>
  </si>
  <si>
    <t>34535000</t>
  </si>
  <si>
    <t>spínač kompletní, zápustný, jednopólový, řazení 1, šroubové svorky</t>
  </si>
  <si>
    <t>741310231</t>
  </si>
  <si>
    <t>Montáž přepínač (polo)zapuštěný šroubové připojení 5-seriový se zapojením vodičů</t>
  </si>
  <si>
    <t>34535002</t>
  </si>
  <si>
    <t>přepínač sériový kompletní, zápustný, řazení 5, šroubové svorky</t>
  </si>
  <si>
    <t>741310212</t>
  </si>
  <si>
    <t>Montáž ovladač (polo)zapuštěný šroubové připojení 1/0-tlačítkový zapínací se zapojením vodičů</t>
  </si>
  <si>
    <t>34535008</t>
  </si>
  <si>
    <t>ovládač zapínací kompletní, zápustný, řazení 1/0, šroubové svorky</t>
  </si>
  <si>
    <t>741311004</t>
  </si>
  <si>
    <t>Montáž čidlo pohybu nástěnné se zapojením vodičů</t>
  </si>
  <si>
    <t>VI3</t>
  </si>
  <si>
    <t>Čidlo pohybu stropní, zachycení - kužel pr.7m ve 2,5m výšce</t>
  </si>
  <si>
    <t>741313001</t>
  </si>
  <si>
    <t>Montáž zásuvka (polo)zapuštěná bezšroubové připojení 2P+PE se zapojením vodičů</t>
  </si>
  <si>
    <t>34555201</t>
  </si>
  <si>
    <t>zásuvka zápustná dvojnásobná chráněná, šroubové svorky</t>
  </si>
  <si>
    <t>741313042</t>
  </si>
  <si>
    <t>Montáž zásuvka (polo)zapuštěná šroubové připojení 2P+PE dvojí zapojení - průběžná se zapojením, vodičů</t>
  </si>
  <si>
    <t>34555204</t>
  </si>
  <si>
    <t>zásuvka zápustná jednonásobná, s optickou přepěťovou ochranou, šroubové svorky</t>
  </si>
  <si>
    <t>741313004</t>
  </si>
  <si>
    <t>Montáž zásuvka (polo)zapuštěná bezšroubové připojení 2x(2P+PE) dvojnásobná šikmá se zapojením vodičů</t>
  </si>
  <si>
    <t>741372062</t>
  </si>
  <si>
    <t>Montáž svítidlo LED interiérové přisazené stropní hranaté nebo kruhové přes 0,09 do 0,36 m2 se, zapojením vodičů</t>
  </si>
  <si>
    <t>VI4</t>
  </si>
  <si>
    <t>Svítidlo A1, dle knihy svítidel</t>
  </si>
  <si>
    <t>VI5</t>
  </si>
  <si>
    <t>Svítidlo A2, dle knihy svítidel</t>
  </si>
  <si>
    <t>VI6</t>
  </si>
  <si>
    <t>Svítidlo B1, dle knihy svítidel</t>
  </si>
  <si>
    <t>VI7</t>
  </si>
  <si>
    <t>Svítidlo C1 vč. rámečku, dle knihy svítidel</t>
  </si>
  <si>
    <t>741372061</t>
  </si>
  <si>
    <t>Montáž svítidlo LED interiérové přisazené stropní hranaté nebo kruhové do 0,09 m2 se zapojením, vodičů</t>
  </si>
  <si>
    <t>VI8</t>
  </si>
  <si>
    <t>Svítidlo N1, dle knihy svítidel</t>
  </si>
  <si>
    <t>VI9</t>
  </si>
  <si>
    <t>Svítidlo N2, dle knihy svítidel</t>
  </si>
  <si>
    <t>VI10</t>
  </si>
  <si>
    <t>Svítidlo N3, dle knihy svítidel</t>
  </si>
  <si>
    <t>VI11</t>
  </si>
  <si>
    <t>Svítidlo N4, dle knihy svítidel</t>
  </si>
  <si>
    <t>VI12</t>
  </si>
  <si>
    <t>Příspěvek na recyklaci svítidla A1,A,C1</t>
  </si>
  <si>
    <t>VI13</t>
  </si>
  <si>
    <t>Příspěvek na recyklaci svítidla B1,N1,N2,N3,N4</t>
  </si>
  <si>
    <t>VI14</t>
  </si>
  <si>
    <t>Vývod pro 3x2,5 mm2 –  bez zapojení</t>
  </si>
  <si>
    <t>741371821</t>
  </si>
  <si>
    <t>Demontáž osvětlovacího modulového systému zářivkového dl do 1100 mm bez zachování funkčnosti</t>
  </si>
  <si>
    <t>741311875</t>
  </si>
  <si>
    <t>Demontáž spínačů zapuštěných normálních do 10 A šroubových bez zachování funkčnosti přes 2 do 4, svorek</t>
  </si>
  <si>
    <t>741315843</t>
  </si>
  <si>
    <t>Demontáž zásuvek domovních venkovních do 16A zapuštěných šroubových bez zachování funkčnosti 2P+PE</t>
  </si>
  <si>
    <t>741112801</t>
  </si>
  <si>
    <t>Demontáž elektroinstalačních lišt nástěnných vkládacích uložených pevně</t>
  </si>
  <si>
    <t>741210811</t>
  </si>
  <si>
    <t>Demontáž rozvodnic plastových pod omítkou s krytím do IPx4 plochou do 0,2 m2</t>
  </si>
  <si>
    <t>VI15</t>
  </si>
  <si>
    <t>Drobný materiál (3 % z materiálu bez svítidel)</t>
  </si>
  <si>
    <t>741210002</t>
  </si>
  <si>
    <t>Montáž rozvodnice oceloplechová nebo plastová běžná do 50 kg</t>
  </si>
  <si>
    <t>VR1</t>
  </si>
  <si>
    <t>Oceloplechový rozváděč pro vestavnou montáž, IP54, EI30S, 168 modulů,</t>
  </si>
  <si>
    <t>468091351</t>
  </si>
  <si>
    <t>Vysekání kapes a výklenků ve zdivu cihelném pro elektroinstalační zařízení plochy přes 0,25 m2, jakékoliv hl</t>
  </si>
  <si>
    <t>741320175</t>
  </si>
  <si>
    <t>Montáž jističů třípólových nn do 63 A ve skříni se zapojením vodičů</t>
  </si>
  <si>
    <t>VR2</t>
  </si>
  <si>
    <t>Hlavní vypínač 3 pólový 63A</t>
  </si>
  <si>
    <t>741320105</t>
  </si>
  <si>
    <t>Montáž jističů jednopólových nn do 25 A ve skříni se zapojením vodičů</t>
  </si>
  <si>
    <t>VR3</t>
  </si>
  <si>
    <t>Jistič 1 pólový 2A, char. B, 10kA</t>
  </si>
  <si>
    <t>VR4</t>
  </si>
  <si>
    <t>Jistič 1 pólový 10A, char. B, 10kA</t>
  </si>
  <si>
    <t>VR5</t>
  </si>
  <si>
    <t>Jistič 1 pólový 10A, char. C, 10kA</t>
  </si>
  <si>
    <t>VR6</t>
  </si>
  <si>
    <t>Jistič 1 pólový 16A, char. B,10kA</t>
  </si>
  <si>
    <t>VR7</t>
  </si>
  <si>
    <t>Jistič 1 pólový 16A, char. C,10kA</t>
  </si>
  <si>
    <t>741320165</t>
  </si>
  <si>
    <t>Montáž jističů třípólových nn do 25 A ve skříni se zapojením vodičů</t>
  </si>
  <si>
    <t>VR8</t>
  </si>
  <si>
    <t>Jistič 3 pólový 16A, char. D,10kA</t>
  </si>
  <si>
    <t>741321043</t>
  </si>
  <si>
    <t>Montáž proudových chráničů čtyřpólových nn do 63 A ve skříni se zapojením vodičů</t>
  </si>
  <si>
    <t>VR9</t>
  </si>
  <si>
    <t>Proudový chránič 4 pólový, 63 A, 30 mA</t>
  </si>
  <si>
    <t>741322011</t>
  </si>
  <si>
    <t>Montáž svodiče bleskových proudů nn typ 1 třípólových impulzní proud do 35 kA se zapojením vodičů</t>
  </si>
  <si>
    <t>VR10</t>
  </si>
  <si>
    <t>Přepěťová ochrana kombinovaná typ 1 + 2, LPL III typ SPC 12,5/3+0</t>
  </si>
  <si>
    <t>741312501</t>
  </si>
  <si>
    <t>Montáž odpínače výkonového pojistkového do 500 V do 160 A bez zapojení vodičů</t>
  </si>
  <si>
    <t>VR11</t>
  </si>
  <si>
    <t>Pojistkový odpínač 125A, 3p pro poj. 22x58</t>
  </si>
  <si>
    <t>VR12</t>
  </si>
  <si>
    <t>Pojistka válcová gG22x58 125A 500V</t>
  </si>
  <si>
    <t>741330032</t>
  </si>
  <si>
    <t>Montáž stykačů střídavých vestavných jednopólových do 25 A se zapojením vodičů</t>
  </si>
  <si>
    <t>VR13</t>
  </si>
  <si>
    <t>Stykač modulový 16A, 230VAC, 1 spínací kontakt,</t>
  </si>
  <si>
    <t>741130001</t>
  </si>
  <si>
    <t>Ukončení vodič izolovaný do 2,5 mm2 v rozváděči nebo na přístroji</t>
  </si>
  <si>
    <t>741130005</t>
  </si>
  <si>
    <t>Ukončení vodič izolovaný do 10 mm2 v rozváděči nebo na přístroji</t>
  </si>
  <si>
    <t>741130006</t>
  </si>
  <si>
    <t>Ukončení vodič izolovaný do 16 mm2 v rozváděči nebo na přístroji</t>
  </si>
  <si>
    <t>741990041</t>
  </si>
  <si>
    <t>Montáž tabulka výstražná a označovací pro rozvodny</t>
  </si>
  <si>
    <t>VR14</t>
  </si>
  <si>
    <t>Výstražná tabulka</t>
  </si>
  <si>
    <t>HZS22321</t>
  </si>
  <si>
    <t>Kompletace rozváděče</t>
  </si>
  <si>
    <t>VR15</t>
  </si>
  <si>
    <t>Drobný materiál (3 % z materiálu)</t>
  </si>
  <si>
    <t>HZS22322</t>
  </si>
  <si>
    <t>Úprava rozváděče</t>
  </si>
  <si>
    <t>741130008</t>
  </si>
  <si>
    <t>Ukončení vodič izolovaný do 35 mm2 v rozváděči nebo na přístroji</t>
  </si>
  <si>
    <t>741210001</t>
  </si>
  <si>
    <t>Montáž rozvodnice oceloplechová nebo plastová běžná do 20 kg</t>
  </si>
  <si>
    <t>VR16</t>
  </si>
  <si>
    <t>Plastový rozváděč 500x301</t>
  </si>
  <si>
    <t>VR17</t>
  </si>
  <si>
    <t>Pojistkový odpínač 160A, 3p</t>
  </si>
  <si>
    <t>VR18</t>
  </si>
  <si>
    <t>Nožová pojistky 160A, vel. 00, char. gG</t>
  </si>
  <si>
    <t>VR19</t>
  </si>
  <si>
    <t>HZS22323</t>
  </si>
  <si>
    <t>VR20</t>
  </si>
  <si>
    <t>210191516</t>
  </si>
  <si>
    <t>Montáž skříní pojistkových tenkocementových rozpojovacích v pilíři SR 3.1, 7.1, S/1, 1SRV 3/1 bez, zapojení vodičů</t>
  </si>
  <si>
    <t>35711818</t>
  </si>
  <si>
    <t>skříň přípojková smyčková kompaktní pilíř celoplastové provedení výzbroj 3x sada pojistkové spodky, nožové velikosti 00 (SS300/NKE1P)</t>
  </si>
  <si>
    <t>741320042</t>
  </si>
  <si>
    <t>Montáž pojistka - patrona nožová se zapojením vodičů</t>
  </si>
  <si>
    <t>VR21</t>
  </si>
  <si>
    <t>Pojistka vel.00 63A</t>
  </si>
  <si>
    <t>741130007</t>
  </si>
  <si>
    <t>Ukončení vodič izolovaný do 25 mm2 v rozváděči nebo na přístroji</t>
  </si>
  <si>
    <t>HZS22324</t>
  </si>
  <si>
    <t>VR22</t>
  </si>
  <si>
    <t>34571524</t>
  </si>
  <si>
    <t>krabice pod omítku PVC odbočná čtvercová 125x125mm s víčkem</t>
  </si>
  <si>
    <t>VR23</t>
  </si>
  <si>
    <t>Svorkovnice EPS 3</t>
  </si>
  <si>
    <t>741130004</t>
  </si>
  <si>
    <t>Ukončení vodič izolovaný do 6 mm2 v rozváděči nebo na přístroji</t>
  </si>
  <si>
    <t>VR24</t>
  </si>
  <si>
    <t>460010024</t>
  </si>
  <si>
    <t>Vytyčení trasy vedení kabelového podzemního v zastavěném prostoru</t>
  </si>
  <si>
    <t>km</t>
  </si>
  <si>
    <t>460030011</t>
  </si>
  <si>
    <t>Sejmutí drnu při elektromontážích jakékoliv tloušťky</t>
  </si>
  <si>
    <t>460581111</t>
  </si>
  <si>
    <t>Položení drnu včetně zalití vodou na rovině</t>
  </si>
  <si>
    <t>468041113</t>
  </si>
  <si>
    <t>Řezání betonového podkladu nebo krytu při elektromontážích hl přes 15 do 20 cm</t>
  </si>
  <si>
    <t>572341111</t>
  </si>
  <si>
    <t>Vyspravení krytu komunikací po překopech pl přes 15 m2 asfalt betonem ACO (AB) tl přes 30 do 50 mm</t>
  </si>
  <si>
    <t>58942431</t>
  </si>
  <si>
    <t>beton asfaltový vrstva obrusná ACO 8 pojivo asfalt 50/70</t>
  </si>
  <si>
    <t>460161182</t>
  </si>
  <si>
    <t>Hloubení kabelových rýh ručně š 35 cm hl 90 cm v hornině tř I skupiny 3</t>
  </si>
  <si>
    <t>460161312</t>
  </si>
  <si>
    <t>Hloubení kabelových rýh ručně š 50 cm hl 120 cm v hornině tř I skupiny 3</t>
  </si>
  <si>
    <t>460431192</t>
  </si>
  <si>
    <t>Zásyp kabelových rýh ručně se zhutněním š 35 cm hl 90 cm z horniny tř I skupiny 3</t>
  </si>
  <si>
    <t>460431292</t>
  </si>
  <si>
    <t>Zásyp kabelových rýh ručně se zhutněním š 50 cm hl 90 cm z horniny tř I skupiny 3</t>
  </si>
  <si>
    <t>460131113</t>
  </si>
  <si>
    <t>Hloubení nezapažených jam při elektromontážích ručně v hornině tř I skupiny 3</t>
  </si>
  <si>
    <t>460661511</t>
  </si>
  <si>
    <t>Kabelové lože z písku pro kabely nn kryté plastovou fólií š lože do 25 cm</t>
  </si>
  <si>
    <t>VV1</t>
  </si>
  <si>
    <t>Písek kopaný 0/4mm</t>
  </si>
  <si>
    <t>460671114</t>
  </si>
  <si>
    <t>Výstražná fólie pro krytí kabelů šířky přes 35 do 40 cm</t>
  </si>
  <si>
    <t>VV2</t>
  </si>
  <si>
    <t>Výstražná folie červená</t>
  </si>
  <si>
    <t>741410021</t>
  </si>
  <si>
    <t>Montáž pásku uzemňovacího průřezu do 120 mm2 v městské zástavbě v zemi</t>
  </si>
  <si>
    <t>35442062</t>
  </si>
  <si>
    <t>pás zemnící 30x4mm FeZn</t>
  </si>
  <si>
    <t>741420911</t>
  </si>
  <si>
    <t>Nátěry svodových vodičů včetně podpěr a svorek hromosvodů</t>
  </si>
  <si>
    <t>VV3</t>
  </si>
  <si>
    <t>Gumoasfaltová suspenze 5kg</t>
  </si>
  <si>
    <t>460791213</t>
  </si>
  <si>
    <t>Montáž trubek ochranných plastových uložených volně do rýhy ohebných přes 50 do 90 mm</t>
  </si>
  <si>
    <t>VV4</t>
  </si>
  <si>
    <t>El. instalační ohebná trubka, bezhalogenová, dvouplášťová, korugovaná, dn 63mm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</si>
  <si>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</si>
  <si>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</si>
  <si>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</si>
  <si>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</si>
  <si>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VV5</t>
  </si>
  <si>
    <t>Stavební mechanizace</t>
  </si>
  <si>
    <t>VV6</t>
  </si>
  <si>
    <t>Drobný materiál (3% z materiálu)</t>
  </si>
  <si>
    <t>VN002</t>
  </si>
  <si>
    <t>Vybudování zařízení staveniště a úprava prostoru pro deponie</t>
  </si>
  <si>
    <t>POL99_8</t>
  </si>
  <si>
    <t>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</t>
  </si>
  <si>
    <t>VN003</t>
  </si>
  <si>
    <t>Provoz zařízení staveniště</t>
  </si>
  <si>
    <t>Vybavení objektů zařízení staveniště 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</t>
  </si>
  <si>
    <t>VN004</t>
  </si>
  <si>
    <t>Odstranění zařízení staveniště</t>
  </si>
  <si>
    <t>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</t>
  </si>
  <si>
    <t>VN005</t>
  </si>
  <si>
    <t>Zajištění ohlášení všech staveb zařízení staveniště</t>
  </si>
  <si>
    <t>dle §104 zákona č. 183/2006 Sb.</t>
  </si>
  <si>
    <t>VN006</t>
  </si>
  <si>
    <t>Zajištění oplocení prostoru ZS po dobu výstavby, montáž a demontáž</t>
  </si>
  <si>
    <t>VN007</t>
  </si>
  <si>
    <t>Zajištění ostrahy stavby a staveniště po dobu realizace stavby</t>
  </si>
  <si>
    <t>VN008</t>
  </si>
  <si>
    <t>Předání a převzetí staveniště</t>
  </si>
  <si>
    <t>VN009</t>
  </si>
  <si>
    <t>Dočasná ochrana stávajících zpevněných ploch v rámci zařízení staveniště</t>
  </si>
  <si>
    <t>VN010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</si>
  <si>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</si>
  <si>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</si>
  <si>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ON 001</t>
  </si>
  <si>
    <t>Provozní vlivy</t>
  </si>
  <si>
    <t>realizace stavby za částečného provozu školy</t>
  </si>
  <si>
    <t>ON 004</t>
  </si>
  <si>
    <t>Vytýčení stávajících inženýrských sítí a objektů, jejich ochrana po dobu výstavby, případná aktualizace příslušných vyjádření správců sítí</t>
  </si>
  <si>
    <t>ON 005</t>
  </si>
  <si>
    <t>Dopravně inženýrská opatření po dobu stavby na veřejných prostranstvích</t>
  </si>
  <si>
    <t>Zajištění objízdné trasy vč. rozhodnutí, vyznačení uzavřených částí komunikace i veřejného prostranství po celou dobu stavby včetně udržování přechodného dopravního značení, včetně veškerého dočasného dopravního značení</t>
  </si>
  <si>
    <t>ON 009</t>
  </si>
  <si>
    <t>Zajištění šetření o podzemních sítích vč. zajištění nových vyjádření, v případě, že před realizací pozbyly platnosti</t>
  </si>
  <si>
    <t>ON 010</t>
  </si>
  <si>
    <t>Zajištění a projednání všech nezbytných administrativních úkonů spojených s realizací stavby</t>
  </si>
  <si>
    <t>ON 011</t>
  </si>
  <si>
    <t>Zajištění výroby a instalace informačních tabulí ke stavbě</t>
  </si>
  <si>
    <t>ON 012</t>
  </si>
  <si>
    <t>Zajištění kontrolního a zkušebního plánu na celou stavbu včetně dílčích částí, bude předloženo ke kontrole AD a TDI</t>
  </si>
  <si>
    <t>ON 013</t>
  </si>
  <si>
    <t>Stavební a funkční zkoušky stanovené SoD nebo právními předpisy</t>
  </si>
  <si>
    <t>ON 034</t>
  </si>
  <si>
    <t>Pasportizace ponechávaných vnitřních rozvodů v digitální podobě ve formátu .dwg</t>
  </si>
  <si>
    <t>před započetím prací</t>
  </si>
  <si>
    <t>ON 014</t>
  </si>
  <si>
    <t>Individuální funkční zkoušky, které jsou pro provedení díla nezbytné, a které nejsou obsaženy v seznamu prací nebo právních předpisech</t>
  </si>
  <si>
    <t>ON 015</t>
  </si>
  <si>
    <t>Zkušební provoz všech zařízení</t>
  </si>
  <si>
    <t>po dobu stanovenou ve SoD, včetně nákladů zhotovitele na účast na zkušebním provozu a včetně všech rizik vyplývajících z nutnosti zásahu či úprav zkoušeného zařízení. Součástí jsou veškeré náklady na ustanoveného "vedoucího provozu " po dobu zkušebního provozu, v položce je zahrnuto školení personálu Objednatele a další požadavky dle SoD.</t>
  </si>
  <si>
    <t>ON 016</t>
  </si>
  <si>
    <t>Řádné a funkční seřízení</t>
  </si>
  <si>
    <t>jednotlivých stavebních, provozních souborů a inženýrských objektů v rámci zkušebního provozu na provozní parametry.</t>
  </si>
  <si>
    <t>Včetně zaškolení obsluhy.</t>
  </si>
  <si>
    <t>ON 017</t>
  </si>
  <si>
    <t>Vypracování požárních řádů</t>
  </si>
  <si>
    <t>ON 018</t>
  </si>
  <si>
    <t>Fotodokumentace před zahájením stavby a během celého průběhu výstavby, pořízení časosběrného videa</t>
  </si>
  <si>
    <t>včetně zajištění fotodokumentace veškerých konstrukcí, které budou v průběhu výstavby skryty nebo zakryty. Zajištění fotodokumentace stávajícího stavu přístupových komunikací</t>
  </si>
  <si>
    <t>ON 019</t>
  </si>
  <si>
    <t>Bezpečnostní opatření na ochranu a majetku v rozsahu platné legislativy a dle SoD, zejména zařízení nacházejících se v prostoru staveniště</t>
  </si>
  <si>
    <t>ON 020</t>
  </si>
  <si>
    <t>Zajištění průzkumů, zkoušek, měření, atestů, sond a revizí apod. uvedených v rozhodnutích, právních předpisech a v PD, nezbytně nutných k provedení díla a funkčnímu užívání stavby</t>
  </si>
  <si>
    <t>ON 021</t>
  </si>
  <si>
    <t>Uvedení pozemků a všech povrchů dotčených stavbou do původního stavu, (obnova zpevněných ploch dotčených stavbou, porostů a travin)</t>
  </si>
  <si>
    <t>ON 022</t>
  </si>
  <si>
    <t>Pasportizace území stavby a jejího okolí, zejména stavu příjezdových komunikací staveništní dopravy</t>
  </si>
  <si>
    <t>zejména fotodokumentace - před zahájením i v průběhu stavby</t>
  </si>
  <si>
    <t>ON 023</t>
  </si>
  <si>
    <t>Náklady na provedení vzorků, např. podlahoviny, dveře, k předložení AD</t>
  </si>
  <si>
    <t>viz technická zpráva D.1.1</t>
  </si>
  <si>
    <t>ON 024</t>
  </si>
  <si>
    <t>Dokumentace skutečného provedení stavby dle SoD, včetně návodu na obsluhu a údržbu v českém jazyce stvrzeném uživatelem</t>
  </si>
  <si>
    <t>zhotovení DSPS dle podmínek investora, DSPS v digitální formě včetně tištěné formy v počtu dle SoD, DSPS  celé PD i jejích dílčích částí. Není možné provádět přepisy a opravy do papírové podoby PD.</t>
  </si>
  <si>
    <t>Včetně ponechávaných rozvodů.</t>
  </si>
  <si>
    <t>ON 025</t>
  </si>
  <si>
    <t>Dílenská a výrobní (realizační) dokumentace na všechny stavební objekty a jejich části, nutná k provedení díla, k předložení AD</t>
  </si>
  <si>
    <t>ON 031</t>
  </si>
  <si>
    <t>Ručně kopané sondy pro ověření polohy inženýrských sítí (předpoklad 4 ks)</t>
  </si>
  <si>
    <t>ON 033</t>
  </si>
  <si>
    <t>Předání všech dokladů v počtu dle SoD</t>
  </si>
  <si>
    <t>ON 038</t>
  </si>
  <si>
    <t>Dočasné zajištění podzemního potrubí nebo vedení ve výkopu, ve stavu a poloze, ve kterých byly na začátku zemních prací</t>
  </si>
  <si>
    <t>podepřením, vzepřením nebo vyvěšením, s ochranným bedněním, se zřízením a odstraněním zajišťovacích konstrukcí včetně opotřebení</t>
  </si>
  <si>
    <t>ON 028</t>
  </si>
  <si>
    <t>Pomocné práce zajištění nebo zřízení ochrany inženýrských sítí</t>
  </si>
  <si>
    <t>ON 040</t>
  </si>
  <si>
    <t>Zajištění ochrany inženýrských sítí pro přejezd stavební techniky ocelovými plechy či panely</t>
  </si>
  <si>
    <t>ON 045</t>
  </si>
  <si>
    <t>Předání rizik zhotovitele a subdodavatelů koordinátorovi BOZP pro zpracování plánu BOZP</t>
  </si>
  <si>
    <t>ON 046</t>
  </si>
  <si>
    <t>Vypracování plánu BOZP, k předložení AD, TDI a koordinátorovi BOZP</t>
  </si>
  <si>
    <t>ON 049</t>
  </si>
  <si>
    <t>Plán organizace výstavby, textově i graficky</t>
  </si>
  <si>
    <t>ON 054</t>
  </si>
  <si>
    <t>Vypracování technologických postupů</t>
  </si>
  <si>
    <t>ON 051</t>
  </si>
  <si>
    <t>Příplatek za etapizaci společných prostor - z důvodu zachování částečného provozu</t>
  </si>
  <si>
    <t>Etapizaci určí dodavatel na základě použitých technologií tak, aby nedošlo k poškození již provedených konstrukcí.</t>
  </si>
  <si>
    <t>Za případné poškožení nese zodpovědnost zhotovitel.</t>
  </si>
  <si>
    <t>ON 048</t>
  </si>
  <si>
    <t>Zajištění přesunu stávajícího vnitřního vybavení a nábytku do prostor určených investorem, vč. zpětného navrácení určených kusů po dokončení prací</t>
  </si>
  <si>
    <t>automaty na nápoje a potraviny, nábytek (vč. šatních skříní), nástěnky</t>
  </si>
  <si>
    <t>Předpokládá se porušení a likvidace šatních skříněk:</t>
  </si>
  <si>
    <t>- 2 ks boxů 3x2</t>
  </si>
  <si>
    <t>- 1 ks boxu 2x2</t>
  </si>
  <si>
    <t>ON 050</t>
  </si>
  <si>
    <t>Dočasné hygienické zázemí pro žáky po celou dobu stavby</t>
  </si>
  <si>
    <t>Dočasné zázemí se bude skládat z dvou kontejnerů přistavených k pavilonu U5. Kontejnery jsou přistaveny tak, že mezi nimi vzniká ulička, která bude zastřešena. V levém kontejneru je uvažováno se zázemím pro: chlapce 4x pisoár, 1x kabin a umyvadlo, děvčata 2x kabina a umyvadlo a jedna buňka pro OTP. Pravý kontejner má potom kapacitu: chlapci 4x pisoár, 1x kabina a 2 umyvadla, děvčata 3x kabina a 2 umyvadla.</t>
  </si>
  <si>
    <t>Prostor mezi kontejnery bude vyvýšený na úroveň vstupů a zastřešený. Vyvýšení bude realizováno systémovými plošinami. Zastřešení bude realizováno ve tvaru pultové střechy. Jako střešní krytina je zvolena vlnitý plech.</t>
  </si>
  <si>
    <t>Včetně napojení kontejnerů budou na inženýrské sítě školy – nízké napětí, kanalizace, vodovod. Po dokončení stavebních prací budou místa napojení zaslepena.</t>
  </si>
  <si>
    <t>ON 053</t>
  </si>
  <si>
    <t>Oddělení stávajícího provozu školy od stavby, zajištění protiprašnosti, vč. dveří, vč. následného odstranění</t>
  </si>
  <si>
    <t>nosná kce z hranolů 120x60 mm, opláštění OSB deskami tl. 15 mm</t>
  </si>
  <si>
    <t>(57+44)*2,5+7*1,0</t>
  </si>
  <si>
    <t>Zajištění zvláštního užívání komunikací, včetně projednání ODSH a s Policií ČR. Zajištění zřízení a likvidace dočasného dopravního značení včetně případné světelné signalizace, dodání dopravních značek a jejich rozmisťování a přemisťování a údržba v průběhu výstavby.</t>
  </si>
  <si>
    <t>- 5 ks boxů 5x2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</si>
</sst>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iJydzBD6x+BYPfpelmUKpv5Klu9DXeFHrOPbMF0ved3lrSURj+Yt02/bSPb4uk+VEU5qF/puELF1OgiKaqFtA==" saltValue="rvZ1XV2zyPPmfc0MPVpaA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3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SUMIF(F73:F129,A16,I73:I129)+SUMIF(F73:F129,"PSU",I73:I129)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SUMIF(F73:F129,A17,I73:I129)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SUMIF(F73:F129,A18,I73:I129)</f>
        <v>0</v>
      </c>
      <c r="J18" s="85"/>
    </row>
    <row r="19" spans="1:10" ht="23.25" customHeight="1" x14ac:dyDescent="0.2">
      <c r="A19" s="196" t="s">
        <v>192</v>
      </c>
      <c r="B19" s="38" t="s">
        <v>27</v>
      </c>
      <c r="C19" s="62"/>
      <c r="D19" s="63"/>
      <c r="E19" s="83"/>
      <c r="F19" s="84"/>
      <c r="G19" s="83"/>
      <c r="H19" s="84"/>
      <c r="I19" s="83">
        <f>SUMIF(F73:F129,A19,I73:I129)</f>
        <v>0</v>
      </c>
      <c r="J19" s="85"/>
    </row>
    <row r="20" spans="1:10" ht="23.25" customHeight="1" x14ac:dyDescent="0.2">
      <c r="A20" s="196" t="s">
        <v>193</v>
      </c>
      <c r="B20" s="38" t="s">
        <v>28</v>
      </c>
      <c r="C20" s="62"/>
      <c r="D20" s="63"/>
      <c r="E20" s="83"/>
      <c r="F20" s="84"/>
      <c r="G20" s="83"/>
      <c r="H20" s="84"/>
      <c r="I20" s="83">
        <f>SUMIF(F73:F129,A20,I73:I129)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'SO.01 D.1.1 BP Pol'!AE664+'SO.01 D.1.1 NS Pol'!AE1061+'SO.01 D.1.4.1 Pol'!AE186+'SO.01 D.1.4.2 Pol'!AE199+'SO.01 D.1.4.3-01 Pol'!AE86+'SO.01 D.1.4.3-02 Pol'!AE69+'SO.01 D.1.4.3-03 Pol'!AE35+'VN, ON VRN Pol'!AE84</f>
        <v>0</v>
      </c>
      <c r="G39" s="147">
        <f>'SO.01 D.1.1 BP Pol'!AF664+'SO.01 D.1.1 NS Pol'!AF1061+'SO.01 D.1.4.1 Pol'!AF186+'SO.01 D.1.4.2 Pol'!AF199+'SO.01 D.1.4.3-01 Pol'!AF86+'SO.01 D.1.4.3-02 Pol'!AF69+'SO.01 D.1.4.3-03 Pol'!AF35+'VN, ON VRN Pol'!AF84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'SO.01 D.1.1 BP Pol'!AE664+'SO.01 D.1.1 NS Pol'!AE1061+'SO.01 D.1.4.1 Pol'!AE186+'SO.01 D.1.4.2 Pol'!AE199+'SO.01 D.1.4.3-01 Pol'!AE86+'SO.01 D.1.4.3-02 Pol'!AE69+'SO.01 D.1.4.3-03 Pol'!AE35</f>
        <v>0</v>
      </c>
      <c r="G41" s="153">
        <f>'SO.01 D.1.1 BP Pol'!AF664+'SO.01 D.1.1 NS Pol'!AF1061+'SO.01 D.1.4.1 Pol'!AF186+'SO.01 D.1.4.2 Pol'!AF199+'SO.01 D.1.4.3-01 Pol'!AF86+'SO.01 D.1.4.3-02 Pol'!AF69+'SO.01 D.1.4.3-03 Pol'!AF35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'SO.01 D.1.1 BP Pol'!AE664</f>
        <v>0</v>
      </c>
      <c r="G42" s="148">
        <f>'SO.01 D.1.1 BP Pol'!AF664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'SO.01 D.1.1 NS Pol'!AE1061</f>
        <v>0</v>
      </c>
      <c r="G43" s="148">
        <f>'SO.01 D.1.1 NS Pol'!AF1061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'SO.01 D.1.4.1 Pol'!AE186</f>
        <v>0</v>
      </c>
      <c r="G44" s="148">
        <f>'SO.01 D.1.4.1 Pol'!AF186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55</v>
      </c>
      <c r="C45" s="145" t="s">
        <v>56</v>
      </c>
      <c r="D45" s="145"/>
      <c r="E45" s="145"/>
      <c r="F45" s="156">
        <f>'SO.01 D.1.4.2 Pol'!AE199</f>
        <v>0</v>
      </c>
      <c r="G45" s="148">
        <f>'SO.01 D.1.4.2 Pol'!AF199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'SO.01 D.1.4.3-01 Pol'!AE86</f>
        <v>0</v>
      </c>
      <c r="G46" s="148">
        <f>'SO.01 D.1.4.3-01 Pol'!AF86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59</v>
      </c>
      <c r="C47" s="145" t="s">
        <v>60</v>
      </c>
      <c r="D47" s="145"/>
      <c r="E47" s="145"/>
      <c r="F47" s="156">
        <f>'SO.01 D.1.4.3-02 Pol'!AE69</f>
        <v>0</v>
      </c>
      <c r="G47" s="148">
        <f>'SO.01 D.1.4.3-02 Pol'!AF69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'SO.01 D.1.4.3-03 Pol'!AE35</f>
        <v>0</v>
      </c>
      <c r="G48" s="148">
        <f>'SO.01 D.1.4.3-03 Pol'!AF35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52" ht="25.5" customHeight="1" x14ac:dyDescent="0.2">
      <c r="A49" s="134">
        <v>2</v>
      </c>
      <c r="B49" s="150" t="s">
        <v>63</v>
      </c>
      <c r="C49" s="151" t="s">
        <v>64</v>
      </c>
      <c r="D49" s="151"/>
      <c r="E49" s="151"/>
      <c r="F49" s="152">
        <f>'VN, ON VRN Pol'!AE84</f>
        <v>0</v>
      </c>
      <c r="G49" s="153">
        <f>'VN, ON VRN Pol'!AF84</f>
        <v>0</v>
      </c>
      <c r="H49" s="153">
        <f>(F49*SazbaDPH1/100)+(G49*SazbaDPH2/100)</f>
        <v>0</v>
      </c>
      <c r="I49" s="153">
        <f>F49+G49+H49</f>
        <v>0</v>
      </c>
      <c r="J49" s="154" t="str">
        <f>IF(CenaCelkemVypocet=0,"",I49/CenaCelkemVypocet*100)</f>
        <v/>
      </c>
    </row>
    <row r="50" spans="1:52" ht="25.5" customHeight="1" x14ac:dyDescent="0.2">
      <c r="A50" s="134">
        <v>3</v>
      </c>
      <c r="B50" s="155" t="s">
        <v>65</v>
      </c>
      <c r="C50" s="145" t="s">
        <v>63</v>
      </c>
      <c r="D50" s="145"/>
      <c r="E50" s="145"/>
      <c r="F50" s="156">
        <f>'VN, ON VRN Pol'!AE84</f>
        <v>0</v>
      </c>
      <c r="G50" s="148">
        <f>'VN, ON VRN Pol'!AF84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52" ht="25.5" customHeight="1" x14ac:dyDescent="0.2">
      <c r="A51" s="134"/>
      <c r="B51" s="157" t="s">
        <v>66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52" x14ac:dyDescent="0.2">
      <c r="A53" t="s">
        <v>68</v>
      </c>
      <c r="B53" t="s">
        <v>69</v>
      </c>
    </row>
    <row r="54" spans="1:52" ht="255" x14ac:dyDescent="0.2">
      <c r="B54" s="174" t="s">
        <v>70</v>
      </c>
      <c r="C54" s="174"/>
      <c r="D54" s="174"/>
      <c r="E54" s="174"/>
      <c r="F54" s="174"/>
      <c r="G54" s="174"/>
      <c r="H54" s="174"/>
      <c r="I54" s="174"/>
      <c r="J54" s="174"/>
      <c r="AZ54" s="173" t="str">
        <f>B54</f>
        <v>Všechny položky musí obsahovat dodávku i montáž, popř. softwarové vybavení,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Všechna zařízení, systémy rozvody, instalace a konstrukce budou oceňovány a dodávány plně funkční, tj. včetně všech komponentů, upevňovacích prvků, podpor, prostupů, apod.. Do všech činností musí zhotovitel zohlednit stavební přípomoc (např. drážky prostupy, respektive není-li uvedeno jinak). Zhotovitel bere na vědomí, že musí v ceně zohlednit jak dílčí tak celkové revize, zkoušky, regulace, atd.. Projektová dokumentace textová a grafická je nadřazena výkazu výměr, respektive rozpočtu nákladů. Zhotovitel je do ceny povinen zahrnout veškeré náklady spojené s 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provést na svůj náklad i zaškolení obsluhy a údržby na všech částech dodávky. Zhotovitel musí zohlednit náklady na přesun hmot a odvoz sutě a odpadů, včetně uložení (předpokládá se odpad z drážek, prostupů, atd.). Zhotovitel musí v ceně zohlednit náklady na pomocné lešení, konstrukce a stroje, které bude potřebovat pro realizaci díla. Jsou-li v zadávací dokumentaci, nebo jejich přílohách uvedeny konkrétní obchodní názvy, jedná se pouze o vymezení požadovaného standardu a zadavatel umožňuje i jiné, technicky a kvalitativně srovnatelné řešení. Položky označené .x jsou individuální kalkulací (např. 766624043R00.x).</v>
      </c>
    </row>
    <row r="55" spans="1:52" x14ac:dyDescent="0.2">
      <c r="B55" s="174" t="s">
        <v>71</v>
      </c>
      <c r="C55" s="174"/>
      <c r="D55" s="174"/>
      <c r="E55" s="174"/>
      <c r="F55" s="174"/>
      <c r="G55" s="174"/>
      <c r="H55" s="174"/>
      <c r="I55" s="174"/>
      <c r="J55" s="174"/>
      <c r="AZ55" s="173" t="str">
        <f>B55</f>
        <v>Materiál na stavbu bude dovážen postupně na základě skutečně potřebného množství.</v>
      </c>
    </row>
    <row r="56" spans="1:52" ht="25.5" x14ac:dyDescent="0.2">
      <c r="B56" s="174" t="s">
        <v>72</v>
      </c>
      <c r="C56" s="174"/>
      <c r="D56" s="174"/>
      <c r="E56" s="174"/>
      <c r="F56" s="174"/>
      <c r="G56" s="174"/>
      <c r="H56" s="174"/>
      <c r="I56" s="174"/>
      <c r="J56" s="174"/>
      <c r="AZ56" s="173" t="str">
        <f>B56</f>
        <v>Veškeré revize a zkoušky jsou obsaženy ve VRN, nad rámec těch, co jsou uvedeny v jednotlivých částech rozpočtu. Veškeré položky obsahují dodávku a montáž, není-li uvedeno jinak.</v>
      </c>
    </row>
    <row r="57" spans="1:52" ht="25.5" x14ac:dyDescent="0.2">
      <c r="B57" s="174" t="s">
        <v>73</v>
      </c>
      <c r="C57" s="174"/>
      <c r="D57" s="174"/>
      <c r="E57" s="174"/>
      <c r="F57" s="174"/>
      <c r="G57" s="174"/>
      <c r="H57" s="174"/>
      <c r="I57" s="174"/>
      <c r="J57" s="174"/>
      <c r="AZ57" s="173" t="str">
        <f>B57</f>
        <v>Třídy těžitelnosti zemin jsou v rozpočtu uvedeny dle již neplatné normy, a to z důvodu ponechání tohoto členění v cenové soustavě RTS.</v>
      </c>
    </row>
    <row r="58" spans="1:52" x14ac:dyDescent="0.2">
      <c r="A58" t="s">
        <v>74</v>
      </c>
      <c r="B58" t="s">
        <v>75</v>
      </c>
    </row>
    <row r="59" spans="1:52" x14ac:dyDescent="0.2">
      <c r="A59" t="s">
        <v>76</v>
      </c>
      <c r="B59" t="s">
        <v>77</v>
      </c>
    </row>
    <row r="60" spans="1:52" x14ac:dyDescent="0.2">
      <c r="A60" t="s">
        <v>76</v>
      </c>
      <c r="B60" t="s">
        <v>78</v>
      </c>
    </row>
    <row r="61" spans="1:52" x14ac:dyDescent="0.2">
      <c r="A61" t="s">
        <v>76</v>
      </c>
      <c r="B61" t="s">
        <v>79</v>
      </c>
    </row>
    <row r="62" spans="1:52" x14ac:dyDescent="0.2">
      <c r="A62" t="s">
        <v>76</v>
      </c>
      <c r="B62" t="s">
        <v>80</v>
      </c>
    </row>
    <row r="63" spans="1:52" x14ac:dyDescent="0.2">
      <c r="A63" t="s">
        <v>76</v>
      </c>
      <c r="B63" t="s">
        <v>81</v>
      </c>
    </row>
    <row r="64" spans="1:52" x14ac:dyDescent="0.2">
      <c r="A64" t="s">
        <v>76</v>
      </c>
      <c r="B64" t="s">
        <v>82</v>
      </c>
    </row>
    <row r="65" spans="1:10" x14ac:dyDescent="0.2">
      <c r="A65" t="s">
        <v>76</v>
      </c>
      <c r="B65" t="s">
        <v>83</v>
      </c>
    </row>
    <row r="66" spans="1:10" x14ac:dyDescent="0.2">
      <c r="A66" t="s">
        <v>74</v>
      </c>
      <c r="B66" t="s">
        <v>84</v>
      </c>
    </row>
    <row r="67" spans="1:10" x14ac:dyDescent="0.2">
      <c r="A67" t="s">
        <v>76</v>
      </c>
      <c r="B67" t="s">
        <v>85</v>
      </c>
    </row>
    <row r="70" spans="1:10" ht="15.75" x14ac:dyDescent="0.25">
      <c r="B70" s="175" t="s">
        <v>86</v>
      </c>
    </row>
    <row r="72" spans="1:10" ht="25.5" customHeight="1" x14ac:dyDescent="0.2">
      <c r="A72" s="177"/>
      <c r="B72" s="180" t="s">
        <v>17</v>
      </c>
      <c r="C72" s="180" t="s">
        <v>5</v>
      </c>
      <c r="D72" s="181"/>
      <c r="E72" s="181"/>
      <c r="F72" s="182" t="s">
        <v>87</v>
      </c>
      <c r="G72" s="182"/>
      <c r="H72" s="182"/>
      <c r="I72" s="182" t="s">
        <v>29</v>
      </c>
      <c r="J72" s="182" t="s">
        <v>0</v>
      </c>
    </row>
    <row r="73" spans="1:10" ht="36.75" customHeight="1" x14ac:dyDescent="0.2">
      <c r="A73" s="178"/>
      <c r="B73" s="183" t="s">
        <v>88</v>
      </c>
      <c r="C73" s="184" t="s">
        <v>89</v>
      </c>
      <c r="D73" s="185"/>
      <c r="E73" s="185"/>
      <c r="F73" s="192" t="s">
        <v>24</v>
      </c>
      <c r="G73" s="193"/>
      <c r="H73" s="193"/>
      <c r="I73" s="193">
        <f>'SO.01 D.1.4.3-02 Pol'!G8</f>
        <v>0</v>
      </c>
      <c r="J73" s="189" t="str">
        <f>IF(I130=0,"",I73/I130*100)</f>
        <v/>
      </c>
    </row>
    <row r="74" spans="1:10" ht="36.75" customHeight="1" x14ac:dyDescent="0.2">
      <c r="A74" s="178"/>
      <c r="B74" s="183" t="s">
        <v>90</v>
      </c>
      <c r="C74" s="184" t="s">
        <v>91</v>
      </c>
      <c r="D74" s="185"/>
      <c r="E74" s="185"/>
      <c r="F74" s="192" t="s">
        <v>24</v>
      </c>
      <c r="G74" s="193"/>
      <c r="H74" s="193"/>
      <c r="I74" s="193">
        <f>'SO.01 D.1.4.3-02 Pol'!G38</f>
        <v>0</v>
      </c>
      <c r="J74" s="189" t="str">
        <f>IF(I130=0,"",I74/I130*100)</f>
        <v/>
      </c>
    </row>
    <row r="75" spans="1:10" ht="36.75" customHeight="1" x14ac:dyDescent="0.2">
      <c r="A75" s="178"/>
      <c r="B75" s="183" t="s">
        <v>92</v>
      </c>
      <c r="C75" s="184" t="s">
        <v>93</v>
      </c>
      <c r="D75" s="185"/>
      <c r="E75" s="185"/>
      <c r="F75" s="192" t="s">
        <v>24</v>
      </c>
      <c r="G75" s="193"/>
      <c r="H75" s="193"/>
      <c r="I75" s="193">
        <f>'SO.01 D.1.4.3-02 Pol'!G41</f>
        <v>0</v>
      </c>
      <c r="J75" s="189" t="str">
        <f>IF(I130=0,"",I75/I130*100)</f>
        <v/>
      </c>
    </row>
    <row r="76" spans="1:10" ht="36.75" customHeight="1" x14ac:dyDescent="0.2">
      <c r="A76" s="178"/>
      <c r="B76" s="183" t="s">
        <v>94</v>
      </c>
      <c r="C76" s="184" t="s">
        <v>95</v>
      </c>
      <c r="D76" s="185"/>
      <c r="E76" s="185"/>
      <c r="F76" s="192" t="s">
        <v>24</v>
      </c>
      <c r="G76" s="193"/>
      <c r="H76" s="193"/>
      <c r="I76" s="193">
        <f>'SO.01 D.1.4.3-02 Pol'!G52</f>
        <v>0</v>
      </c>
      <c r="J76" s="189" t="str">
        <f>IF(I130=0,"",I76/I130*100)</f>
        <v/>
      </c>
    </row>
    <row r="77" spans="1:10" ht="36.75" customHeight="1" x14ac:dyDescent="0.2">
      <c r="A77" s="178"/>
      <c r="B77" s="183" t="s">
        <v>96</v>
      </c>
      <c r="C77" s="184" t="s">
        <v>97</v>
      </c>
      <c r="D77" s="185"/>
      <c r="E77" s="185"/>
      <c r="F77" s="192" t="s">
        <v>24</v>
      </c>
      <c r="G77" s="193"/>
      <c r="H77" s="193"/>
      <c r="I77" s="193">
        <f>'SO.01 D.1.4.3-02 Pol'!G61</f>
        <v>0</v>
      </c>
      <c r="J77" s="189" t="str">
        <f>IF(I130=0,"",I77/I130*100)</f>
        <v/>
      </c>
    </row>
    <row r="78" spans="1:10" ht="36.75" customHeight="1" x14ac:dyDescent="0.2">
      <c r="A78" s="178"/>
      <c r="B78" s="183" t="s">
        <v>98</v>
      </c>
      <c r="C78" s="184" t="s">
        <v>99</v>
      </c>
      <c r="D78" s="185"/>
      <c r="E78" s="185"/>
      <c r="F78" s="192" t="s">
        <v>24</v>
      </c>
      <c r="G78" s="193"/>
      <c r="H78" s="193"/>
      <c r="I78" s="193">
        <f>'SO.01 D.1.4.3-01 Pol'!G8</f>
        <v>0</v>
      </c>
      <c r="J78" s="189" t="str">
        <f>IF(I130=0,"",I78/I130*100)</f>
        <v/>
      </c>
    </row>
    <row r="79" spans="1:10" ht="36.75" customHeight="1" x14ac:dyDescent="0.2">
      <c r="A79" s="178"/>
      <c r="B79" s="183" t="s">
        <v>98</v>
      </c>
      <c r="C79" s="184" t="s">
        <v>100</v>
      </c>
      <c r="D79" s="185"/>
      <c r="E79" s="185"/>
      <c r="F79" s="192" t="s">
        <v>24</v>
      </c>
      <c r="G79" s="193"/>
      <c r="H79" s="193"/>
      <c r="I79" s="193">
        <f>'SO.01 D.1.4.3-03 Pol'!G8</f>
        <v>0</v>
      </c>
      <c r="J79" s="189" t="str">
        <f>IF(I130=0,"",I79/I130*100)</f>
        <v/>
      </c>
    </row>
    <row r="80" spans="1:10" ht="36.75" customHeight="1" x14ac:dyDescent="0.2">
      <c r="A80" s="178"/>
      <c r="B80" s="183" t="s">
        <v>101</v>
      </c>
      <c r="C80" s="184" t="s">
        <v>102</v>
      </c>
      <c r="D80" s="185"/>
      <c r="E80" s="185"/>
      <c r="F80" s="192" t="s">
        <v>24</v>
      </c>
      <c r="G80" s="193"/>
      <c r="H80" s="193"/>
      <c r="I80" s="193">
        <f>'SO.01 D.1.4.1 Pol'!G8+'SO.01 D.1.4.2 Pol'!G8</f>
        <v>0</v>
      </c>
      <c r="J80" s="189" t="str">
        <f>IF(I130=0,"",I80/I130*100)</f>
        <v/>
      </c>
    </row>
    <row r="81" spans="1:10" ht="36.75" customHeight="1" x14ac:dyDescent="0.2">
      <c r="A81" s="178"/>
      <c r="B81" s="183" t="s">
        <v>103</v>
      </c>
      <c r="C81" s="184" t="s">
        <v>104</v>
      </c>
      <c r="D81" s="185"/>
      <c r="E81" s="185"/>
      <c r="F81" s="192" t="s">
        <v>24</v>
      </c>
      <c r="G81" s="193"/>
      <c r="H81" s="193"/>
      <c r="I81" s="193">
        <f>'SO.01 D.1.1 BP Pol'!G8+'SO.01 D.1.1 NS Pol'!G8+'SO.01 D.1.4.1 Pol'!G17+'SO.01 D.1.4.2 Pol'!G17</f>
        <v>0</v>
      </c>
      <c r="J81" s="189" t="str">
        <f>IF(I130=0,"",I81/I130*100)</f>
        <v/>
      </c>
    </row>
    <row r="82" spans="1:10" ht="36.75" customHeight="1" x14ac:dyDescent="0.2">
      <c r="A82" s="178"/>
      <c r="B82" s="183" t="s">
        <v>105</v>
      </c>
      <c r="C82" s="184" t="s">
        <v>106</v>
      </c>
      <c r="D82" s="185"/>
      <c r="E82" s="185"/>
      <c r="F82" s="192" t="s">
        <v>24</v>
      </c>
      <c r="G82" s="193"/>
      <c r="H82" s="193"/>
      <c r="I82" s="193">
        <f>'SO.01 D.1.1 NS Pol'!G61</f>
        <v>0</v>
      </c>
      <c r="J82" s="189" t="str">
        <f>IF(I130=0,"",I82/I130*100)</f>
        <v/>
      </c>
    </row>
    <row r="83" spans="1:10" ht="36.75" customHeight="1" x14ac:dyDescent="0.2">
      <c r="A83" s="178"/>
      <c r="B83" s="183" t="s">
        <v>107</v>
      </c>
      <c r="C83" s="184" t="s">
        <v>108</v>
      </c>
      <c r="D83" s="185"/>
      <c r="E83" s="185"/>
      <c r="F83" s="192" t="s">
        <v>24</v>
      </c>
      <c r="G83" s="193"/>
      <c r="H83" s="193"/>
      <c r="I83" s="193">
        <f>'SO.01 D.1.1 NS Pol'!G72+'SO.01 D.1.4.2 Pol'!G33</f>
        <v>0</v>
      </c>
      <c r="J83" s="189" t="str">
        <f>IF(I130=0,"",I83/I130*100)</f>
        <v/>
      </c>
    </row>
    <row r="84" spans="1:10" ht="36.75" customHeight="1" x14ac:dyDescent="0.2">
      <c r="A84" s="178"/>
      <c r="B84" s="183" t="s">
        <v>109</v>
      </c>
      <c r="C84" s="184" t="s">
        <v>110</v>
      </c>
      <c r="D84" s="185"/>
      <c r="E84" s="185"/>
      <c r="F84" s="192" t="s">
        <v>24</v>
      </c>
      <c r="G84" s="193"/>
      <c r="H84" s="193"/>
      <c r="I84" s="193">
        <f>'SO.01 D.1.1 NS Pol'!G140</f>
        <v>0</v>
      </c>
      <c r="J84" s="189" t="str">
        <f>IF(I130=0,"",I84/I130*100)</f>
        <v/>
      </c>
    </row>
    <row r="85" spans="1:10" ht="36.75" customHeight="1" x14ac:dyDescent="0.2">
      <c r="A85" s="178"/>
      <c r="B85" s="183" t="s">
        <v>111</v>
      </c>
      <c r="C85" s="184" t="s">
        <v>112</v>
      </c>
      <c r="D85" s="185"/>
      <c r="E85" s="185"/>
      <c r="F85" s="192" t="s">
        <v>24</v>
      </c>
      <c r="G85" s="193"/>
      <c r="H85" s="193"/>
      <c r="I85" s="193">
        <f>'SO.01 D.1.1 NS Pol'!G162+'SO.01 D.1.4.2 Pol'!G35</f>
        <v>0</v>
      </c>
      <c r="J85" s="189" t="str">
        <f>IF(I130=0,"",I85/I130*100)</f>
        <v/>
      </c>
    </row>
    <row r="86" spans="1:10" ht="36.75" customHeight="1" x14ac:dyDescent="0.2">
      <c r="A86" s="178"/>
      <c r="B86" s="183" t="s">
        <v>113</v>
      </c>
      <c r="C86" s="184" t="s">
        <v>114</v>
      </c>
      <c r="D86" s="185"/>
      <c r="E86" s="185"/>
      <c r="F86" s="192" t="s">
        <v>24</v>
      </c>
      <c r="G86" s="193"/>
      <c r="H86" s="193"/>
      <c r="I86" s="193">
        <f>'SO.01 D.1.1 NS Pol'!G196</f>
        <v>0</v>
      </c>
      <c r="J86" s="189" t="str">
        <f>IF(I130=0,"",I86/I130*100)</f>
        <v/>
      </c>
    </row>
    <row r="87" spans="1:10" ht="36.75" customHeight="1" x14ac:dyDescent="0.2">
      <c r="A87" s="178"/>
      <c r="B87" s="183" t="s">
        <v>113</v>
      </c>
      <c r="C87" s="184" t="s">
        <v>115</v>
      </c>
      <c r="D87" s="185"/>
      <c r="E87" s="185"/>
      <c r="F87" s="192" t="s">
        <v>24</v>
      </c>
      <c r="G87" s="193"/>
      <c r="H87" s="193"/>
      <c r="I87" s="193">
        <f>'SO.01 D.1.4.2 Pol'!G38</f>
        <v>0</v>
      </c>
      <c r="J87" s="189" t="str">
        <f>IF(I130=0,"",I87/I130*100)</f>
        <v/>
      </c>
    </row>
    <row r="88" spans="1:10" ht="36.75" customHeight="1" x14ac:dyDescent="0.2">
      <c r="A88" s="178"/>
      <c r="B88" s="183" t="s">
        <v>116</v>
      </c>
      <c r="C88" s="184" t="s">
        <v>117</v>
      </c>
      <c r="D88" s="185"/>
      <c r="E88" s="185"/>
      <c r="F88" s="192" t="s">
        <v>24</v>
      </c>
      <c r="G88" s="193"/>
      <c r="H88" s="193"/>
      <c r="I88" s="193">
        <f>'SO.01 D.1.1 NS Pol'!G212</f>
        <v>0</v>
      </c>
      <c r="J88" s="189" t="str">
        <f>IF(I130=0,"",I88/I130*100)</f>
        <v/>
      </c>
    </row>
    <row r="89" spans="1:10" ht="36.75" customHeight="1" x14ac:dyDescent="0.2">
      <c r="A89" s="178"/>
      <c r="B89" s="183" t="s">
        <v>116</v>
      </c>
      <c r="C89" s="184" t="s">
        <v>118</v>
      </c>
      <c r="D89" s="185"/>
      <c r="E89" s="185"/>
      <c r="F89" s="192" t="s">
        <v>24</v>
      </c>
      <c r="G89" s="193"/>
      <c r="H89" s="193"/>
      <c r="I89" s="193">
        <f>'SO.01 D.1.4.2 Pol'!G41</f>
        <v>0</v>
      </c>
      <c r="J89" s="189" t="str">
        <f>IF(I130=0,"",I89/I130*100)</f>
        <v/>
      </c>
    </row>
    <row r="90" spans="1:10" ht="36.75" customHeight="1" x14ac:dyDescent="0.2">
      <c r="A90" s="178"/>
      <c r="B90" s="183" t="s">
        <v>119</v>
      </c>
      <c r="C90" s="184" t="s">
        <v>120</v>
      </c>
      <c r="D90" s="185"/>
      <c r="E90" s="185"/>
      <c r="F90" s="192" t="s">
        <v>24</v>
      </c>
      <c r="G90" s="193"/>
      <c r="H90" s="193"/>
      <c r="I90" s="193">
        <f>'SO.01 D.1.1 NS Pol'!G268</f>
        <v>0</v>
      </c>
      <c r="J90" s="189" t="str">
        <f>IF(I130=0,"",I90/I130*100)</f>
        <v/>
      </c>
    </row>
    <row r="91" spans="1:10" ht="36.75" customHeight="1" x14ac:dyDescent="0.2">
      <c r="A91" s="178"/>
      <c r="B91" s="183" t="s">
        <v>121</v>
      </c>
      <c r="C91" s="184" t="s">
        <v>122</v>
      </c>
      <c r="D91" s="185"/>
      <c r="E91" s="185"/>
      <c r="F91" s="192" t="s">
        <v>24</v>
      </c>
      <c r="G91" s="193"/>
      <c r="H91" s="193"/>
      <c r="I91" s="193">
        <f>'SO.01 D.1.1 NS Pol'!G366</f>
        <v>0</v>
      </c>
      <c r="J91" s="189" t="str">
        <f>IF(I130=0,"",I91/I130*100)</f>
        <v/>
      </c>
    </row>
    <row r="92" spans="1:10" ht="36.75" customHeight="1" x14ac:dyDescent="0.2">
      <c r="A92" s="178"/>
      <c r="B92" s="183" t="s">
        <v>123</v>
      </c>
      <c r="C92" s="184" t="s">
        <v>124</v>
      </c>
      <c r="D92" s="185"/>
      <c r="E92" s="185"/>
      <c r="F92" s="192" t="s">
        <v>24</v>
      </c>
      <c r="G92" s="193"/>
      <c r="H92" s="193"/>
      <c r="I92" s="193">
        <f>'SO.01 D.1.1 BP Pol'!G76+'SO.01 D.1.1 NS Pol'!G463</f>
        <v>0</v>
      </c>
      <c r="J92" s="189" t="str">
        <f>IF(I130=0,"",I92/I130*100)</f>
        <v/>
      </c>
    </row>
    <row r="93" spans="1:10" ht="36.75" customHeight="1" x14ac:dyDescent="0.2">
      <c r="A93" s="178"/>
      <c r="B93" s="183" t="s">
        <v>125</v>
      </c>
      <c r="C93" s="184" t="s">
        <v>126</v>
      </c>
      <c r="D93" s="185"/>
      <c r="E93" s="185"/>
      <c r="F93" s="192" t="s">
        <v>24</v>
      </c>
      <c r="G93" s="193"/>
      <c r="H93" s="193"/>
      <c r="I93" s="193">
        <f>'SO.01 D.1.1 NS Pol'!G525+'SO.01 D.1.4.1 Pol'!G33</f>
        <v>0</v>
      </c>
      <c r="J93" s="189" t="str">
        <f>IF(I130=0,"",I93/I130*100)</f>
        <v/>
      </c>
    </row>
    <row r="94" spans="1:10" ht="36.75" customHeight="1" x14ac:dyDescent="0.2">
      <c r="A94" s="178"/>
      <c r="B94" s="183" t="s">
        <v>127</v>
      </c>
      <c r="C94" s="184" t="s">
        <v>128</v>
      </c>
      <c r="D94" s="185"/>
      <c r="E94" s="185"/>
      <c r="F94" s="192" t="s">
        <v>24</v>
      </c>
      <c r="G94" s="193"/>
      <c r="H94" s="193"/>
      <c r="I94" s="193">
        <f>'SO.01 D.1.4.2 Pol'!G43</f>
        <v>0</v>
      </c>
      <c r="J94" s="189" t="str">
        <f>IF(I130=0,"",I94/I130*100)</f>
        <v/>
      </c>
    </row>
    <row r="95" spans="1:10" ht="36.75" customHeight="1" x14ac:dyDescent="0.2">
      <c r="A95" s="178"/>
      <c r="B95" s="183" t="s">
        <v>129</v>
      </c>
      <c r="C95" s="184" t="s">
        <v>130</v>
      </c>
      <c r="D95" s="185"/>
      <c r="E95" s="185"/>
      <c r="F95" s="192" t="s">
        <v>24</v>
      </c>
      <c r="G95" s="193"/>
      <c r="H95" s="193"/>
      <c r="I95" s="193">
        <f>'SO.01 D.1.1 BP Pol'!G92+'SO.01 D.1.1 NS Pol'!G541</f>
        <v>0</v>
      </c>
      <c r="J95" s="189" t="str">
        <f>IF(I130=0,"",I95/I130*100)</f>
        <v/>
      </c>
    </row>
    <row r="96" spans="1:10" ht="36.75" customHeight="1" x14ac:dyDescent="0.2">
      <c r="A96" s="178"/>
      <c r="B96" s="183" t="s">
        <v>131</v>
      </c>
      <c r="C96" s="184" t="s">
        <v>132</v>
      </c>
      <c r="D96" s="185"/>
      <c r="E96" s="185"/>
      <c r="F96" s="192" t="s">
        <v>24</v>
      </c>
      <c r="G96" s="193"/>
      <c r="H96" s="193"/>
      <c r="I96" s="193">
        <f>'SO.01 D.1.1 NS Pol'!G544</f>
        <v>0</v>
      </c>
      <c r="J96" s="189" t="str">
        <f>IF(I130=0,"",I96/I130*100)</f>
        <v/>
      </c>
    </row>
    <row r="97" spans="1:10" ht="36.75" customHeight="1" x14ac:dyDescent="0.2">
      <c r="A97" s="178"/>
      <c r="B97" s="183" t="s">
        <v>133</v>
      </c>
      <c r="C97" s="184" t="s">
        <v>134</v>
      </c>
      <c r="D97" s="185"/>
      <c r="E97" s="185"/>
      <c r="F97" s="192" t="s">
        <v>24</v>
      </c>
      <c r="G97" s="193"/>
      <c r="H97" s="193"/>
      <c r="I97" s="193">
        <f>'SO.01 D.1.1 BP Pol'!G95</f>
        <v>0</v>
      </c>
      <c r="J97" s="189" t="str">
        <f>IF(I130=0,"",I97/I130*100)</f>
        <v/>
      </c>
    </row>
    <row r="98" spans="1:10" ht="36.75" customHeight="1" x14ac:dyDescent="0.2">
      <c r="A98" s="178"/>
      <c r="B98" s="183" t="s">
        <v>135</v>
      </c>
      <c r="C98" s="184" t="s">
        <v>136</v>
      </c>
      <c r="D98" s="185"/>
      <c r="E98" s="185"/>
      <c r="F98" s="192" t="s">
        <v>24</v>
      </c>
      <c r="G98" s="193"/>
      <c r="H98" s="193"/>
      <c r="I98" s="193">
        <f>'SO.01 D.1.1 NS Pol'!G568</f>
        <v>0</v>
      </c>
      <c r="J98" s="189" t="str">
        <f>IF(I130=0,"",I98/I130*100)</f>
        <v/>
      </c>
    </row>
    <row r="99" spans="1:10" ht="36.75" customHeight="1" x14ac:dyDescent="0.2">
      <c r="A99" s="178"/>
      <c r="B99" s="183" t="s">
        <v>137</v>
      </c>
      <c r="C99" s="184" t="s">
        <v>138</v>
      </c>
      <c r="D99" s="185"/>
      <c r="E99" s="185"/>
      <c r="F99" s="192" t="s">
        <v>24</v>
      </c>
      <c r="G99" s="193"/>
      <c r="H99" s="193"/>
      <c r="I99" s="193">
        <f>'SO.01 D.1.4.1 Pol'!G48+'SO.01 D.1.4.2 Pol'!G49</f>
        <v>0</v>
      </c>
      <c r="J99" s="189" t="str">
        <f>IF(I130=0,"",I99/I130*100)</f>
        <v/>
      </c>
    </row>
    <row r="100" spans="1:10" ht="36.75" customHeight="1" x14ac:dyDescent="0.2">
      <c r="A100" s="178"/>
      <c r="B100" s="183" t="s">
        <v>139</v>
      </c>
      <c r="C100" s="184" t="s">
        <v>140</v>
      </c>
      <c r="D100" s="185"/>
      <c r="E100" s="185"/>
      <c r="F100" s="192" t="s">
        <v>24</v>
      </c>
      <c r="G100" s="193"/>
      <c r="H100" s="193"/>
      <c r="I100" s="193">
        <f>'SO.01 D.1.4.1 Pol'!G55+'SO.01 D.1.4.2 Pol'!G53</f>
        <v>0</v>
      </c>
      <c r="J100" s="189" t="str">
        <f>IF(I130=0,"",I100/I130*100)</f>
        <v/>
      </c>
    </row>
    <row r="101" spans="1:10" ht="36.75" customHeight="1" x14ac:dyDescent="0.2">
      <c r="A101" s="178"/>
      <c r="B101" s="183" t="s">
        <v>141</v>
      </c>
      <c r="C101" s="184" t="s">
        <v>142</v>
      </c>
      <c r="D101" s="185"/>
      <c r="E101" s="185"/>
      <c r="F101" s="192" t="s">
        <v>25</v>
      </c>
      <c r="G101" s="193"/>
      <c r="H101" s="193"/>
      <c r="I101" s="193">
        <f>'SO.01 D.1.1 BP Pol'!G466+'SO.01 D.1.1 NS Pol'!G571</f>
        <v>0</v>
      </c>
      <c r="J101" s="189" t="str">
        <f>IF(I130=0,"",I101/I130*100)</f>
        <v/>
      </c>
    </row>
    <row r="102" spans="1:10" ht="36.75" customHeight="1" x14ac:dyDescent="0.2">
      <c r="A102" s="178"/>
      <c r="B102" s="183" t="s">
        <v>141</v>
      </c>
      <c r="C102" s="184" t="s">
        <v>143</v>
      </c>
      <c r="D102" s="185"/>
      <c r="E102" s="185"/>
      <c r="F102" s="192" t="s">
        <v>25</v>
      </c>
      <c r="G102" s="193"/>
      <c r="H102" s="193"/>
      <c r="I102" s="193">
        <f>'SO.01 D.1.4.2 Pol'!G58</f>
        <v>0</v>
      </c>
      <c r="J102" s="189" t="str">
        <f>IF(I130=0,"",I102/I130*100)</f>
        <v/>
      </c>
    </row>
    <row r="103" spans="1:10" ht="36.75" customHeight="1" x14ac:dyDescent="0.2">
      <c r="A103" s="178"/>
      <c r="B103" s="183" t="s">
        <v>144</v>
      </c>
      <c r="C103" s="184" t="s">
        <v>145</v>
      </c>
      <c r="D103" s="185"/>
      <c r="E103" s="185"/>
      <c r="F103" s="192" t="s">
        <v>25</v>
      </c>
      <c r="G103" s="193"/>
      <c r="H103" s="193"/>
      <c r="I103" s="193">
        <f>'SO.01 D.1.1 BP Pol'!G475+'SO.01 D.1.1 NS Pol'!G594</f>
        <v>0</v>
      </c>
      <c r="J103" s="189" t="str">
        <f>IF(I130=0,"",I103/I130*100)</f>
        <v/>
      </c>
    </row>
    <row r="104" spans="1:10" ht="36.75" customHeight="1" x14ac:dyDescent="0.2">
      <c r="A104" s="178"/>
      <c r="B104" s="183" t="s">
        <v>146</v>
      </c>
      <c r="C104" s="184" t="s">
        <v>147</v>
      </c>
      <c r="D104" s="185"/>
      <c r="E104" s="185"/>
      <c r="F104" s="192" t="s">
        <v>25</v>
      </c>
      <c r="G104" s="193"/>
      <c r="H104" s="193"/>
      <c r="I104" s="193">
        <f>'SO.01 D.1.1 BP Pol'!G482+'SO.01 D.1.1 NS Pol'!G613+'SO.01 D.1.4.1 Pol'!G57+'SO.01 D.1.4.2 Pol'!G63</f>
        <v>0</v>
      </c>
      <c r="J104" s="189" t="str">
        <f>IF(I130=0,"",I104/I130*100)</f>
        <v/>
      </c>
    </row>
    <row r="105" spans="1:10" ht="36.75" customHeight="1" x14ac:dyDescent="0.2">
      <c r="A105" s="178"/>
      <c r="B105" s="183" t="s">
        <v>148</v>
      </c>
      <c r="C105" s="184" t="s">
        <v>149</v>
      </c>
      <c r="D105" s="185"/>
      <c r="E105" s="185"/>
      <c r="F105" s="192" t="s">
        <v>25</v>
      </c>
      <c r="G105" s="193"/>
      <c r="H105" s="193"/>
      <c r="I105" s="193">
        <f>'SO.01 D.1.1 BP Pol'!G492+'SO.01 D.1.1 NS Pol'!G672</f>
        <v>0</v>
      </c>
      <c r="J105" s="189" t="str">
        <f>IF(I130=0,"",I105/I130*100)</f>
        <v/>
      </c>
    </row>
    <row r="106" spans="1:10" ht="36.75" customHeight="1" x14ac:dyDescent="0.2">
      <c r="A106" s="178"/>
      <c r="B106" s="183" t="s">
        <v>148</v>
      </c>
      <c r="C106" s="184" t="s">
        <v>150</v>
      </c>
      <c r="D106" s="185"/>
      <c r="E106" s="185"/>
      <c r="F106" s="192" t="s">
        <v>25</v>
      </c>
      <c r="G106" s="193"/>
      <c r="H106" s="193"/>
      <c r="I106" s="193">
        <f>'SO.01 D.1.4.1 Pol'!G65</f>
        <v>0</v>
      </c>
      <c r="J106" s="189" t="str">
        <f>IF(I130=0,"",I106/I130*100)</f>
        <v/>
      </c>
    </row>
    <row r="107" spans="1:10" ht="36.75" customHeight="1" x14ac:dyDescent="0.2">
      <c r="A107" s="178"/>
      <c r="B107" s="183" t="s">
        <v>151</v>
      </c>
      <c r="C107" s="184" t="s">
        <v>152</v>
      </c>
      <c r="D107" s="185"/>
      <c r="E107" s="185"/>
      <c r="F107" s="192" t="s">
        <v>25</v>
      </c>
      <c r="G107" s="193"/>
      <c r="H107" s="193"/>
      <c r="I107" s="193">
        <f>'SO.01 D.1.1 BP Pol'!G500</f>
        <v>0</v>
      </c>
      <c r="J107" s="189" t="str">
        <f>IF(I130=0,"",I107/I130*100)</f>
        <v/>
      </c>
    </row>
    <row r="108" spans="1:10" ht="36.75" customHeight="1" x14ac:dyDescent="0.2">
      <c r="A108" s="178"/>
      <c r="B108" s="183" t="s">
        <v>151</v>
      </c>
      <c r="C108" s="184" t="s">
        <v>153</v>
      </c>
      <c r="D108" s="185"/>
      <c r="E108" s="185"/>
      <c r="F108" s="192" t="s">
        <v>25</v>
      </c>
      <c r="G108" s="193"/>
      <c r="H108" s="193"/>
      <c r="I108" s="193">
        <f>'SO.01 D.1.4.1 Pol'!G100</f>
        <v>0</v>
      </c>
      <c r="J108" s="189" t="str">
        <f>IF(I130=0,"",I108/I130*100)</f>
        <v/>
      </c>
    </row>
    <row r="109" spans="1:10" ht="36.75" customHeight="1" x14ac:dyDescent="0.2">
      <c r="A109" s="178"/>
      <c r="B109" s="183" t="s">
        <v>154</v>
      </c>
      <c r="C109" s="184" t="s">
        <v>155</v>
      </c>
      <c r="D109" s="185"/>
      <c r="E109" s="185"/>
      <c r="F109" s="192" t="s">
        <v>25</v>
      </c>
      <c r="G109" s="193"/>
      <c r="H109" s="193"/>
      <c r="I109" s="193">
        <f>'SO.01 D.1.4.1 Pol'!G158</f>
        <v>0</v>
      </c>
      <c r="J109" s="189" t="str">
        <f>IF(I130=0,"",I109/I130*100)</f>
        <v/>
      </c>
    </row>
    <row r="110" spans="1:10" ht="36.75" customHeight="1" x14ac:dyDescent="0.2">
      <c r="A110" s="178"/>
      <c r="B110" s="183" t="s">
        <v>156</v>
      </c>
      <c r="C110" s="184" t="s">
        <v>157</v>
      </c>
      <c r="D110" s="185"/>
      <c r="E110" s="185"/>
      <c r="F110" s="192" t="s">
        <v>25</v>
      </c>
      <c r="G110" s="193"/>
      <c r="H110" s="193"/>
      <c r="I110" s="193">
        <f>'SO.01 D.1.4.1 Pol'!G180</f>
        <v>0</v>
      </c>
      <c r="J110" s="189" t="str">
        <f>IF(I130=0,"",I110/I130*100)</f>
        <v/>
      </c>
    </row>
    <row r="111" spans="1:10" ht="36.75" customHeight="1" x14ac:dyDescent="0.2">
      <c r="A111" s="178"/>
      <c r="B111" s="183" t="s">
        <v>158</v>
      </c>
      <c r="C111" s="184" t="s">
        <v>159</v>
      </c>
      <c r="D111" s="185"/>
      <c r="E111" s="185"/>
      <c r="F111" s="192" t="s">
        <v>25</v>
      </c>
      <c r="G111" s="193"/>
      <c r="H111" s="193"/>
      <c r="I111" s="193">
        <f>'SO.01 D.1.4.2 Pol'!G73</f>
        <v>0</v>
      </c>
      <c r="J111" s="189" t="str">
        <f>IF(I130=0,"",I111/I130*100)</f>
        <v/>
      </c>
    </row>
    <row r="112" spans="1:10" ht="36.75" customHeight="1" x14ac:dyDescent="0.2">
      <c r="A112" s="178"/>
      <c r="B112" s="183" t="s">
        <v>160</v>
      </c>
      <c r="C112" s="184" t="s">
        <v>161</v>
      </c>
      <c r="D112" s="185"/>
      <c r="E112" s="185"/>
      <c r="F112" s="192" t="s">
        <v>25</v>
      </c>
      <c r="G112" s="193"/>
      <c r="H112" s="193"/>
      <c r="I112" s="193">
        <f>'SO.01 D.1.1 BP Pol'!G504</f>
        <v>0</v>
      </c>
      <c r="J112" s="189" t="str">
        <f>IF(I130=0,"",I112/I130*100)</f>
        <v/>
      </c>
    </row>
    <row r="113" spans="1:10" ht="36.75" customHeight="1" x14ac:dyDescent="0.2">
      <c r="A113" s="178"/>
      <c r="B113" s="183" t="s">
        <v>162</v>
      </c>
      <c r="C113" s="184" t="s">
        <v>163</v>
      </c>
      <c r="D113" s="185"/>
      <c r="E113" s="185"/>
      <c r="F113" s="192" t="s">
        <v>25</v>
      </c>
      <c r="G113" s="193"/>
      <c r="H113" s="193"/>
      <c r="I113" s="193">
        <f>'SO.01 D.1.4.2 Pol'!G76</f>
        <v>0</v>
      </c>
      <c r="J113" s="189" t="str">
        <f>IF(I130=0,"",I113/I130*100)</f>
        <v/>
      </c>
    </row>
    <row r="114" spans="1:10" ht="36.75" customHeight="1" x14ac:dyDescent="0.2">
      <c r="A114" s="178"/>
      <c r="B114" s="183" t="s">
        <v>164</v>
      </c>
      <c r="C114" s="184" t="s">
        <v>165</v>
      </c>
      <c r="D114" s="185"/>
      <c r="E114" s="185"/>
      <c r="F114" s="192" t="s">
        <v>25</v>
      </c>
      <c r="G114" s="193"/>
      <c r="H114" s="193"/>
      <c r="I114" s="193">
        <f>'SO.01 D.1.4.2 Pol'!G80</f>
        <v>0</v>
      </c>
      <c r="J114" s="189" t="str">
        <f>IF(I130=0,"",I114/I130*100)</f>
        <v/>
      </c>
    </row>
    <row r="115" spans="1:10" ht="36.75" customHeight="1" x14ac:dyDescent="0.2">
      <c r="A115" s="178"/>
      <c r="B115" s="183" t="s">
        <v>166</v>
      </c>
      <c r="C115" s="184" t="s">
        <v>167</v>
      </c>
      <c r="D115" s="185"/>
      <c r="E115" s="185"/>
      <c r="F115" s="192" t="s">
        <v>25</v>
      </c>
      <c r="G115" s="193"/>
      <c r="H115" s="193"/>
      <c r="I115" s="193">
        <f>'SO.01 D.1.4.2 Pol'!G98</f>
        <v>0</v>
      </c>
      <c r="J115" s="189" t="str">
        <f>IF(I130=0,"",I115/I130*100)</f>
        <v/>
      </c>
    </row>
    <row r="116" spans="1:10" ht="36.75" customHeight="1" x14ac:dyDescent="0.2">
      <c r="A116" s="178"/>
      <c r="B116" s="183" t="s">
        <v>168</v>
      </c>
      <c r="C116" s="184" t="s">
        <v>169</v>
      </c>
      <c r="D116" s="185"/>
      <c r="E116" s="185"/>
      <c r="F116" s="192" t="s">
        <v>25</v>
      </c>
      <c r="G116" s="193"/>
      <c r="H116" s="193"/>
      <c r="I116" s="193">
        <f>'SO.01 D.1.4.2 Pol'!G129</f>
        <v>0</v>
      </c>
      <c r="J116" s="189" t="str">
        <f>IF(I130=0,"",I116/I130*100)</f>
        <v/>
      </c>
    </row>
    <row r="117" spans="1:10" ht="36.75" customHeight="1" x14ac:dyDescent="0.2">
      <c r="A117" s="178"/>
      <c r="B117" s="183" t="s">
        <v>170</v>
      </c>
      <c r="C117" s="184" t="s">
        <v>171</v>
      </c>
      <c r="D117" s="185"/>
      <c r="E117" s="185"/>
      <c r="F117" s="192" t="s">
        <v>25</v>
      </c>
      <c r="G117" s="193"/>
      <c r="H117" s="193"/>
      <c r="I117" s="193">
        <f>'SO.01 D.1.4.2 Pol'!G169</f>
        <v>0</v>
      </c>
      <c r="J117" s="189" t="str">
        <f>IF(I130=0,"",I117/I130*100)</f>
        <v/>
      </c>
    </row>
    <row r="118" spans="1:10" ht="36.75" customHeight="1" x14ac:dyDescent="0.2">
      <c r="A118" s="178"/>
      <c r="B118" s="183" t="s">
        <v>172</v>
      </c>
      <c r="C118" s="184" t="s">
        <v>173</v>
      </c>
      <c r="D118" s="185"/>
      <c r="E118" s="185"/>
      <c r="F118" s="192" t="s">
        <v>25</v>
      </c>
      <c r="G118" s="193"/>
      <c r="H118" s="193"/>
      <c r="I118" s="193">
        <f>'SO.01 D.1.1 BP Pol'!G508+'SO.01 D.1.1 NS Pol'!G680</f>
        <v>0</v>
      </c>
      <c r="J118" s="189" t="str">
        <f>IF(I130=0,"",I118/I130*100)</f>
        <v/>
      </c>
    </row>
    <row r="119" spans="1:10" ht="36.75" customHeight="1" x14ac:dyDescent="0.2">
      <c r="A119" s="178"/>
      <c r="B119" s="183" t="s">
        <v>174</v>
      </c>
      <c r="C119" s="184" t="s">
        <v>175</v>
      </c>
      <c r="D119" s="185"/>
      <c r="E119" s="185"/>
      <c r="F119" s="192" t="s">
        <v>25</v>
      </c>
      <c r="G119" s="193"/>
      <c r="H119" s="193"/>
      <c r="I119" s="193">
        <f>'SO.01 D.1.1 BP Pol'!G525+'SO.01 D.1.1 NS Pol'!G729</f>
        <v>0</v>
      </c>
      <c r="J119" s="189" t="str">
        <f>IF(I130=0,"",I119/I130*100)</f>
        <v/>
      </c>
    </row>
    <row r="120" spans="1:10" ht="36.75" customHeight="1" x14ac:dyDescent="0.2">
      <c r="A120" s="178"/>
      <c r="B120" s="183" t="s">
        <v>176</v>
      </c>
      <c r="C120" s="184" t="s">
        <v>177</v>
      </c>
      <c r="D120" s="185"/>
      <c r="E120" s="185"/>
      <c r="F120" s="192" t="s">
        <v>25</v>
      </c>
      <c r="G120" s="193"/>
      <c r="H120" s="193"/>
      <c r="I120" s="193">
        <f>'SO.01 D.1.1 NS Pol'!G748</f>
        <v>0</v>
      </c>
      <c r="J120" s="189" t="str">
        <f>IF(I130=0,"",I120/I130*100)</f>
        <v/>
      </c>
    </row>
    <row r="121" spans="1:10" ht="36.75" customHeight="1" x14ac:dyDescent="0.2">
      <c r="A121" s="178"/>
      <c r="B121" s="183" t="s">
        <v>178</v>
      </c>
      <c r="C121" s="184" t="s">
        <v>179</v>
      </c>
      <c r="D121" s="185"/>
      <c r="E121" s="185"/>
      <c r="F121" s="192" t="s">
        <v>25</v>
      </c>
      <c r="G121" s="193"/>
      <c r="H121" s="193"/>
      <c r="I121" s="193">
        <f>'SO.01 D.1.1 BP Pol'!G538</f>
        <v>0</v>
      </c>
      <c r="J121" s="189" t="str">
        <f>IF(I130=0,"",I121/I130*100)</f>
        <v/>
      </c>
    </row>
    <row r="122" spans="1:10" ht="36.75" customHeight="1" x14ac:dyDescent="0.2">
      <c r="A122" s="178"/>
      <c r="B122" s="183" t="s">
        <v>180</v>
      </c>
      <c r="C122" s="184" t="s">
        <v>181</v>
      </c>
      <c r="D122" s="185"/>
      <c r="E122" s="185"/>
      <c r="F122" s="192" t="s">
        <v>25</v>
      </c>
      <c r="G122" s="193"/>
      <c r="H122" s="193"/>
      <c r="I122" s="193">
        <f>'SO.01 D.1.1 NS Pol'!G854</f>
        <v>0</v>
      </c>
      <c r="J122" s="189" t="str">
        <f>IF(I130=0,"",I122/I130*100)</f>
        <v/>
      </c>
    </row>
    <row r="123" spans="1:10" ht="36.75" customHeight="1" x14ac:dyDescent="0.2">
      <c r="A123" s="178"/>
      <c r="B123" s="183" t="s">
        <v>182</v>
      </c>
      <c r="C123" s="184" t="s">
        <v>183</v>
      </c>
      <c r="D123" s="185"/>
      <c r="E123" s="185"/>
      <c r="F123" s="192" t="s">
        <v>25</v>
      </c>
      <c r="G123" s="193"/>
      <c r="H123" s="193"/>
      <c r="I123" s="193">
        <f>'SO.01 D.1.1 NS Pol'!G920</f>
        <v>0</v>
      </c>
      <c r="J123" s="189" t="str">
        <f>IF(I130=0,"",I123/I130*100)</f>
        <v/>
      </c>
    </row>
    <row r="124" spans="1:10" ht="36.75" customHeight="1" x14ac:dyDescent="0.2">
      <c r="A124" s="178"/>
      <c r="B124" s="183" t="s">
        <v>184</v>
      </c>
      <c r="C124" s="184" t="s">
        <v>185</v>
      </c>
      <c r="D124" s="185"/>
      <c r="E124" s="185"/>
      <c r="F124" s="192" t="s">
        <v>25</v>
      </c>
      <c r="G124" s="193"/>
      <c r="H124" s="193"/>
      <c r="I124" s="193">
        <f>'SO.01 D.1.4.2 Pol'!G194</f>
        <v>0</v>
      </c>
      <c r="J124" s="189" t="str">
        <f>IF(I130=0,"",I124/I130*100)</f>
        <v/>
      </c>
    </row>
    <row r="125" spans="1:10" ht="36.75" customHeight="1" x14ac:dyDescent="0.2">
      <c r="A125" s="178"/>
      <c r="B125" s="183" t="s">
        <v>184</v>
      </c>
      <c r="C125" s="184" t="s">
        <v>186</v>
      </c>
      <c r="D125" s="185"/>
      <c r="E125" s="185"/>
      <c r="F125" s="192" t="s">
        <v>25</v>
      </c>
      <c r="G125" s="193"/>
      <c r="H125" s="193"/>
      <c r="I125" s="193">
        <f>'SO.01 D.1.1 BP Pol'!G553+'SO.01 D.1.1 NS Pol'!G1019</f>
        <v>0</v>
      </c>
      <c r="J125" s="189" t="str">
        <f>IF(I130=0,"",I125/I130*100)</f>
        <v/>
      </c>
    </row>
    <row r="126" spans="1:10" ht="36.75" customHeight="1" x14ac:dyDescent="0.2">
      <c r="A126" s="178"/>
      <c r="B126" s="183" t="s">
        <v>187</v>
      </c>
      <c r="C126" s="184" t="s">
        <v>188</v>
      </c>
      <c r="D126" s="185"/>
      <c r="E126" s="185"/>
      <c r="F126" s="192" t="s">
        <v>25</v>
      </c>
      <c r="G126" s="193"/>
      <c r="H126" s="193"/>
      <c r="I126" s="193">
        <f>'SO.01 D.1.1 NS Pol'!G1024</f>
        <v>0</v>
      </c>
      <c r="J126" s="189" t="str">
        <f>IF(I130=0,"",I126/I130*100)</f>
        <v/>
      </c>
    </row>
    <row r="127" spans="1:10" ht="36.75" customHeight="1" x14ac:dyDescent="0.2">
      <c r="A127" s="178"/>
      <c r="B127" s="183" t="s">
        <v>189</v>
      </c>
      <c r="C127" s="184" t="s">
        <v>190</v>
      </c>
      <c r="D127" s="185"/>
      <c r="E127" s="185"/>
      <c r="F127" s="192" t="s">
        <v>191</v>
      </c>
      <c r="G127" s="193"/>
      <c r="H127" s="193"/>
      <c r="I127" s="193">
        <f>'SO.01 D.1.1 BP Pol'!G564+'SO.01 D.1.1 NS Pol'!G1050</f>
        <v>0</v>
      </c>
      <c r="J127" s="189" t="str">
        <f>IF(I130=0,"",I127/I130*100)</f>
        <v/>
      </c>
    </row>
    <row r="128" spans="1:10" ht="36.75" customHeight="1" x14ac:dyDescent="0.2">
      <c r="A128" s="178"/>
      <c r="B128" s="183" t="s">
        <v>192</v>
      </c>
      <c r="C128" s="184" t="s">
        <v>27</v>
      </c>
      <c r="D128" s="185"/>
      <c r="E128" s="185"/>
      <c r="F128" s="192" t="s">
        <v>192</v>
      </c>
      <c r="G128" s="193"/>
      <c r="H128" s="193"/>
      <c r="I128" s="193">
        <f>'VN, ON VRN Pol'!G8</f>
        <v>0</v>
      </c>
      <c r="J128" s="189" t="str">
        <f>IF(I130=0,"",I128/I130*100)</f>
        <v/>
      </c>
    </row>
    <row r="129" spans="1:10" ht="36.75" customHeight="1" x14ac:dyDescent="0.2">
      <c r="A129" s="178"/>
      <c r="B129" s="183" t="s">
        <v>193</v>
      </c>
      <c r="C129" s="184" t="s">
        <v>28</v>
      </c>
      <c r="D129" s="185"/>
      <c r="E129" s="185"/>
      <c r="F129" s="192" t="s">
        <v>193</v>
      </c>
      <c r="G129" s="193"/>
      <c r="H129" s="193"/>
      <c r="I129" s="193">
        <f>'VN, ON VRN Pol'!G23</f>
        <v>0</v>
      </c>
      <c r="J129" s="189" t="str">
        <f>IF(I130=0,"",I129/I130*100)</f>
        <v/>
      </c>
    </row>
    <row r="130" spans="1:10" ht="25.5" customHeight="1" x14ac:dyDescent="0.2">
      <c r="A130" s="179"/>
      <c r="B130" s="186" t="s">
        <v>1</v>
      </c>
      <c r="C130" s="187"/>
      <c r="D130" s="188"/>
      <c r="E130" s="188"/>
      <c r="F130" s="194"/>
      <c r="G130" s="195"/>
      <c r="H130" s="195"/>
      <c r="I130" s="195">
        <f>SUM(I73:I129)</f>
        <v>0</v>
      </c>
      <c r="J130" s="190">
        <f>SUM(J73:J129)</f>
        <v>0</v>
      </c>
    </row>
    <row r="131" spans="1:10" x14ac:dyDescent="0.2">
      <c r="F131" s="133"/>
      <c r="G131" s="133"/>
      <c r="H131" s="133"/>
      <c r="I131" s="133"/>
      <c r="J131" s="191"/>
    </row>
    <row r="132" spans="1:10" x14ac:dyDescent="0.2">
      <c r="F132" s="133"/>
      <c r="G132" s="133"/>
      <c r="H132" s="133"/>
      <c r="I132" s="133"/>
      <c r="J132" s="191"/>
    </row>
    <row r="133" spans="1:10" x14ac:dyDescent="0.2">
      <c r="F133" s="133"/>
      <c r="G133" s="133"/>
      <c r="H133" s="133"/>
      <c r="I133" s="133"/>
      <c r="J133" s="191"/>
    </row>
  </sheetData>
  <sheetProtection algorithmName="SHA-512" hashValue="TWv6k7AJdvMMl6sIiXqBNRPSVyIXmRnWdG0AvqbpWZbUjR/xhBZeV7ZDqeULjAynsAK/nJjYgr2QZeWAJAqchQ==" saltValue="gT7XSHn3csB7AFY76sHWC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5">
    <mergeCell ref="C126:E126"/>
    <mergeCell ref="C127:E127"/>
    <mergeCell ref="C128:E128"/>
    <mergeCell ref="C129:E129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B56:J56"/>
    <mergeCell ref="B57:J57"/>
    <mergeCell ref="C73:E73"/>
    <mergeCell ref="C74:E74"/>
    <mergeCell ref="C75:E75"/>
    <mergeCell ref="C49:E49"/>
    <mergeCell ref="C50:E50"/>
    <mergeCell ref="B51:E51"/>
    <mergeCell ref="B54:J54"/>
    <mergeCell ref="B55:J55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yf9Ndejqo2pTpuBfyHexwfEASE+aYG7b1yjsTlVniYdP7C1jgezXtC9LjWA0V9JvVvSui28XleCxxwXKh8QWg==" saltValue="vLq0dq6ug+LpZnRObVIT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49</v>
      </c>
      <c r="C4" s="204" t="s">
        <v>50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103</v>
      </c>
      <c r="C8" s="244" t="s">
        <v>104</v>
      </c>
      <c r="D8" s="228"/>
      <c r="E8" s="229"/>
      <c r="F8" s="230"/>
      <c r="G8" s="230">
        <f>SUMIF(AG9:AG75,"&lt;&gt;NOR",G9:G75)</f>
        <v>0</v>
      </c>
      <c r="H8" s="230"/>
      <c r="I8" s="230">
        <f>SUM(I9:I75)</f>
        <v>0</v>
      </c>
      <c r="J8" s="230"/>
      <c r="K8" s="230">
        <f>SUM(K9:K75)</f>
        <v>0</v>
      </c>
      <c r="L8" s="230"/>
      <c r="M8" s="230">
        <f>SUM(M9:M75)</f>
        <v>0</v>
      </c>
      <c r="N8" s="229"/>
      <c r="O8" s="229">
        <f>SUM(O9:O75)</f>
        <v>0.45</v>
      </c>
      <c r="P8" s="229"/>
      <c r="Q8" s="229">
        <f>SUM(Q9:Q75)</f>
        <v>6.1400000000000006</v>
      </c>
      <c r="R8" s="230"/>
      <c r="S8" s="230"/>
      <c r="T8" s="231"/>
      <c r="U8" s="225"/>
      <c r="V8" s="225">
        <f>SUM(V9:V75)</f>
        <v>5476.1399999999994</v>
      </c>
      <c r="W8" s="225"/>
      <c r="X8" s="225"/>
      <c r="Y8" s="225"/>
      <c r="AG8" t="s">
        <v>222</v>
      </c>
    </row>
    <row r="9" spans="1:60" outlineLevel="1" x14ac:dyDescent="0.2">
      <c r="A9" s="233">
        <v>1</v>
      </c>
      <c r="B9" s="234" t="s">
        <v>223</v>
      </c>
      <c r="C9" s="245" t="s">
        <v>224</v>
      </c>
      <c r="D9" s="235" t="s">
        <v>225</v>
      </c>
      <c r="E9" s="236">
        <v>423.91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226</v>
      </c>
      <c r="S9" s="238" t="s">
        <v>227</v>
      </c>
      <c r="T9" s="239" t="s">
        <v>227</v>
      </c>
      <c r="U9" s="222">
        <v>4.7300000000000004</v>
      </c>
      <c r="V9" s="222">
        <f>ROUND(E9*U9,2)</f>
        <v>2005.09</v>
      </c>
      <c r="W9" s="222"/>
      <c r="X9" s="222" t="s">
        <v>228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230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6" t="s">
        <v>231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232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47" t="s">
        <v>233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47" t="s">
        <v>235</v>
      </c>
      <c r="D12" s="223"/>
      <c r="E12" s="224">
        <v>22.8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47" t="s">
        <v>236</v>
      </c>
      <c r="D13" s="223"/>
      <c r="E13" s="224">
        <v>46.05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234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47" t="s">
        <v>237</v>
      </c>
      <c r="D14" s="223"/>
      <c r="E14" s="224">
        <v>18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234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47" t="s">
        <v>238</v>
      </c>
      <c r="D15" s="223"/>
      <c r="E15" s="224">
        <v>36.4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47" t="s">
        <v>239</v>
      </c>
      <c r="D16" s="223"/>
      <c r="E16" s="224">
        <v>26.4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47" t="s">
        <v>240</v>
      </c>
      <c r="D17" s="223"/>
      <c r="E17" s="224">
        <v>12.1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234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47" t="s">
        <v>241</v>
      </c>
      <c r="D18" s="223"/>
      <c r="E18" s="224">
        <v>9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234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47" t="s">
        <v>242</v>
      </c>
      <c r="D19" s="223"/>
      <c r="E19" s="224">
        <v>78.8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47" t="s">
        <v>243</v>
      </c>
      <c r="D20" s="223"/>
      <c r="E20" s="224">
        <v>154.80000000000001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47" t="s">
        <v>244</v>
      </c>
      <c r="D21" s="223"/>
      <c r="E21" s="224">
        <v>19.559999999999999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234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3">
        <v>2</v>
      </c>
      <c r="B22" s="234" t="s">
        <v>245</v>
      </c>
      <c r="C22" s="245" t="s">
        <v>246</v>
      </c>
      <c r="D22" s="235" t="s">
        <v>225</v>
      </c>
      <c r="E22" s="236">
        <v>31.85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 t="s">
        <v>226</v>
      </c>
      <c r="S22" s="238" t="s">
        <v>227</v>
      </c>
      <c r="T22" s="239" t="s">
        <v>227</v>
      </c>
      <c r="U22" s="222">
        <v>3.53</v>
      </c>
      <c r="V22" s="222">
        <f>ROUND(E22*U22,2)</f>
        <v>112.43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230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46" t="s">
        <v>247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232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47" t="s">
        <v>233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47" t="s">
        <v>248</v>
      </c>
      <c r="D25" s="223"/>
      <c r="E25" s="224">
        <v>5.5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47" t="s">
        <v>249</v>
      </c>
      <c r="D26" s="223"/>
      <c r="E26" s="224">
        <v>8.5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234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47" t="s">
        <v>250</v>
      </c>
      <c r="D27" s="223"/>
      <c r="E27" s="224">
        <v>17.850000000000001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234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3">
        <v>3</v>
      </c>
      <c r="B28" s="234" t="s">
        <v>251</v>
      </c>
      <c r="C28" s="245" t="s">
        <v>252</v>
      </c>
      <c r="D28" s="235" t="s">
        <v>225</v>
      </c>
      <c r="E28" s="236">
        <v>136.72800000000001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 t="s">
        <v>226</v>
      </c>
      <c r="S28" s="238" t="s">
        <v>227</v>
      </c>
      <c r="T28" s="239" t="s">
        <v>227</v>
      </c>
      <c r="U28" s="222">
        <v>3.81</v>
      </c>
      <c r="V28" s="222">
        <f>ROUND(E28*U28,2)</f>
        <v>520.92999999999995</v>
      </c>
      <c r="W28" s="222"/>
      <c r="X28" s="222" t="s">
        <v>228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230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46" t="s">
        <v>253</v>
      </c>
      <c r="D29" s="240"/>
      <c r="E29" s="240"/>
      <c r="F29" s="240"/>
      <c r="G29" s="240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232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1" t="str">
        <f>C29</f>
        <v xml:space="preserve"> bez naložení, avšak s vyprázdněním nádoby na hromady nebo do dopravního prostředku, na každých třeba i započatých 3 m výšky,</v>
      </c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47" t="s">
        <v>254</v>
      </c>
      <c r="D30" s="223"/>
      <c r="E30" s="224">
        <v>127.173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234</v>
      </c>
      <c r="AH30" s="212">
        <v>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47" t="s">
        <v>255</v>
      </c>
      <c r="D31" s="223"/>
      <c r="E31" s="224">
        <v>9.5549999999999997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234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3">
        <v>4</v>
      </c>
      <c r="B32" s="234" t="s">
        <v>256</v>
      </c>
      <c r="C32" s="245" t="s">
        <v>257</v>
      </c>
      <c r="D32" s="235" t="s">
        <v>258</v>
      </c>
      <c r="E32" s="236">
        <v>518.6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8.5999999999999998E-4</v>
      </c>
      <c r="O32" s="236">
        <f>ROUND(E32*N32,2)</f>
        <v>0.45</v>
      </c>
      <c r="P32" s="236">
        <v>0</v>
      </c>
      <c r="Q32" s="236">
        <f>ROUND(E32*P32,2)</f>
        <v>0</v>
      </c>
      <c r="R32" s="238" t="s">
        <v>226</v>
      </c>
      <c r="S32" s="238" t="s">
        <v>227</v>
      </c>
      <c r="T32" s="239" t="s">
        <v>227</v>
      </c>
      <c r="U32" s="222">
        <v>0.48</v>
      </c>
      <c r="V32" s="222">
        <f>ROUND(E32*U32,2)</f>
        <v>248.93</v>
      </c>
      <c r="W32" s="222"/>
      <c r="X32" s="222" t="s">
        <v>228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230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46" t="s">
        <v>259</v>
      </c>
      <c r="D33" s="240"/>
      <c r="E33" s="240"/>
      <c r="F33" s="240"/>
      <c r="G33" s="240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232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47" t="s">
        <v>233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234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47" t="s">
        <v>260</v>
      </c>
      <c r="D35" s="223"/>
      <c r="E35" s="224">
        <v>33.6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234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47" t="s">
        <v>261</v>
      </c>
      <c r="D36" s="223"/>
      <c r="E36" s="224">
        <v>123.2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234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47" t="s">
        <v>262</v>
      </c>
      <c r="D37" s="223"/>
      <c r="E37" s="224">
        <v>82.5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234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47" t="s">
        <v>263</v>
      </c>
      <c r="D38" s="223"/>
      <c r="E38" s="224">
        <v>105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234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47" t="s">
        <v>264</v>
      </c>
      <c r="D39" s="223"/>
      <c r="E39" s="224">
        <v>16.5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234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47" t="s">
        <v>265</v>
      </c>
      <c r="D40" s="223"/>
      <c r="E40" s="224">
        <v>78.400000000000006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234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47" t="s">
        <v>266</v>
      </c>
      <c r="D41" s="223"/>
      <c r="E41" s="224">
        <v>43.4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234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47" t="s">
        <v>267</v>
      </c>
      <c r="D42" s="223"/>
      <c r="E42" s="224">
        <v>36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234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3">
        <v>5</v>
      </c>
      <c r="B43" s="234" t="s">
        <v>268</v>
      </c>
      <c r="C43" s="245" t="s">
        <v>269</v>
      </c>
      <c r="D43" s="235" t="s">
        <v>258</v>
      </c>
      <c r="E43" s="236">
        <v>518.6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8" t="s">
        <v>226</v>
      </c>
      <c r="S43" s="238" t="s">
        <v>227</v>
      </c>
      <c r="T43" s="239" t="s">
        <v>227</v>
      </c>
      <c r="U43" s="222">
        <v>0.32700000000000001</v>
      </c>
      <c r="V43" s="222">
        <f>ROUND(E43*U43,2)</f>
        <v>169.58</v>
      </c>
      <c r="W43" s="222"/>
      <c r="X43" s="222" t="s">
        <v>228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230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46" t="s">
        <v>270</v>
      </c>
      <c r="D44" s="240"/>
      <c r="E44" s="240"/>
      <c r="F44" s="240"/>
      <c r="G44" s="240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232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47" t="s">
        <v>271</v>
      </c>
      <c r="D45" s="223"/>
      <c r="E45" s="224">
        <v>518.6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234</v>
      </c>
      <c r="AH45" s="212">
        <v>5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3">
        <v>6</v>
      </c>
      <c r="B46" s="234" t="s">
        <v>272</v>
      </c>
      <c r="C46" s="245" t="s">
        <v>273</v>
      </c>
      <c r="D46" s="235" t="s">
        <v>258</v>
      </c>
      <c r="E46" s="236">
        <v>518.6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/>
      <c r="S46" s="238" t="s">
        <v>274</v>
      </c>
      <c r="T46" s="239" t="s">
        <v>275</v>
      </c>
      <c r="U46" s="222">
        <v>0</v>
      </c>
      <c r="V46" s="222">
        <f>ROUND(E46*U46,2)</f>
        <v>0</v>
      </c>
      <c r="W46" s="222"/>
      <c r="X46" s="222" t="s">
        <v>228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230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47" t="s">
        <v>271</v>
      </c>
      <c r="D47" s="223"/>
      <c r="E47" s="224">
        <v>518.6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234</v>
      </c>
      <c r="AH47" s="212">
        <v>5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3">
        <v>7</v>
      </c>
      <c r="B48" s="234" t="s">
        <v>276</v>
      </c>
      <c r="C48" s="245" t="s">
        <v>277</v>
      </c>
      <c r="D48" s="235" t="s">
        <v>225</v>
      </c>
      <c r="E48" s="236">
        <v>501.33600000000001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 t="s">
        <v>226</v>
      </c>
      <c r="S48" s="238" t="s">
        <v>227</v>
      </c>
      <c r="T48" s="239" t="s">
        <v>227</v>
      </c>
      <c r="U48" s="222">
        <v>0.67</v>
      </c>
      <c r="V48" s="222">
        <f>ROUND(E48*U48,2)</f>
        <v>335.9</v>
      </c>
      <c r="W48" s="222"/>
      <c r="X48" s="222" t="s">
        <v>228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230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46" t="s">
        <v>278</v>
      </c>
      <c r="D49" s="240"/>
      <c r="E49" s="240"/>
      <c r="F49" s="240"/>
      <c r="G49" s="240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232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47" t="s">
        <v>279</v>
      </c>
      <c r="D50" s="223"/>
      <c r="E50" s="224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234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47" t="s">
        <v>280</v>
      </c>
      <c r="D51" s="223"/>
      <c r="E51" s="224">
        <v>466.30099999999999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234</v>
      </c>
      <c r="AH51" s="212">
        <v>5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47" t="s">
        <v>281</v>
      </c>
      <c r="D52" s="223"/>
      <c r="E52" s="224">
        <v>35.034999999999997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234</v>
      </c>
      <c r="AH52" s="212">
        <v>5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3">
        <v>8</v>
      </c>
      <c r="B53" s="234" t="s">
        <v>282</v>
      </c>
      <c r="C53" s="245" t="s">
        <v>283</v>
      </c>
      <c r="D53" s="235" t="s">
        <v>225</v>
      </c>
      <c r="E53" s="236">
        <v>3509.3519999999999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 t="s">
        <v>226</v>
      </c>
      <c r="S53" s="238" t="s">
        <v>227</v>
      </c>
      <c r="T53" s="239" t="s">
        <v>227</v>
      </c>
      <c r="U53" s="222">
        <v>0.59</v>
      </c>
      <c r="V53" s="222">
        <f>ROUND(E53*U53,2)</f>
        <v>2070.52</v>
      </c>
      <c r="W53" s="222"/>
      <c r="X53" s="222" t="s">
        <v>228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230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46" t="s">
        <v>278</v>
      </c>
      <c r="D54" s="240"/>
      <c r="E54" s="240"/>
      <c r="F54" s="240"/>
      <c r="G54" s="240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232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47" t="s">
        <v>284</v>
      </c>
      <c r="D55" s="223"/>
      <c r="E55" s="224">
        <v>3509.3519999999999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234</v>
      </c>
      <c r="AH55" s="212">
        <v>5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3">
        <v>9</v>
      </c>
      <c r="B56" s="234" t="s">
        <v>285</v>
      </c>
      <c r="C56" s="245" t="s">
        <v>286</v>
      </c>
      <c r="D56" s="235" t="s">
        <v>225</v>
      </c>
      <c r="E56" s="236">
        <v>501.33600000000001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8" t="s">
        <v>226</v>
      </c>
      <c r="S56" s="238" t="s">
        <v>227</v>
      </c>
      <c r="T56" s="239" t="s">
        <v>227</v>
      </c>
      <c r="U56" s="222">
        <v>0.01</v>
      </c>
      <c r="V56" s="222">
        <f>ROUND(E56*U56,2)</f>
        <v>5.01</v>
      </c>
      <c r="W56" s="222"/>
      <c r="X56" s="222" t="s">
        <v>228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230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46" t="s">
        <v>287</v>
      </c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232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47" t="s">
        <v>288</v>
      </c>
      <c r="D58" s="223"/>
      <c r="E58" s="224">
        <v>501.33600000000001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234</v>
      </c>
      <c r="AH58" s="212">
        <v>5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3">
        <v>10</v>
      </c>
      <c r="B59" s="234" t="s">
        <v>289</v>
      </c>
      <c r="C59" s="245" t="s">
        <v>290</v>
      </c>
      <c r="D59" s="235" t="s">
        <v>225</v>
      </c>
      <c r="E59" s="236">
        <v>7520.04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 t="s">
        <v>226</v>
      </c>
      <c r="S59" s="238" t="s">
        <v>227</v>
      </c>
      <c r="T59" s="239" t="s">
        <v>227</v>
      </c>
      <c r="U59" s="222">
        <v>0</v>
      </c>
      <c r="V59" s="222">
        <f>ROUND(E59*U59,2)</f>
        <v>0</v>
      </c>
      <c r="W59" s="222"/>
      <c r="X59" s="222" t="s">
        <v>228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230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46" t="s">
        <v>287</v>
      </c>
      <c r="D60" s="240"/>
      <c r="E60" s="240"/>
      <c r="F60" s="240"/>
      <c r="G60" s="240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232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47" t="s">
        <v>291</v>
      </c>
      <c r="D61" s="223"/>
      <c r="E61" s="224">
        <v>7520.04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234</v>
      </c>
      <c r="AH61" s="212">
        <v>5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3">
        <v>11</v>
      </c>
      <c r="B62" s="234" t="s">
        <v>292</v>
      </c>
      <c r="C62" s="245" t="s">
        <v>293</v>
      </c>
      <c r="D62" s="235" t="s">
        <v>294</v>
      </c>
      <c r="E62" s="236">
        <v>1002.672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 t="s">
        <v>226</v>
      </c>
      <c r="S62" s="238" t="s">
        <v>227</v>
      </c>
      <c r="T62" s="239" t="s">
        <v>227</v>
      </c>
      <c r="U62" s="222">
        <v>0</v>
      </c>
      <c r="V62" s="222">
        <f>ROUND(E62*U62,2)</f>
        <v>0</v>
      </c>
      <c r="W62" s="222"/>
      <c r="X62" s="222" t="s">
        <v>228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230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47" t="s">
        <v>295</v>
      </c>
      <c r="D63" s="223"/>
      <c r="E63" s="224">
        <v>1002.672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234</v>
      </c>
      <c r="AH63" s="212">
        <v>5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3">
        <v>12</v>
      </c>
      <c r="B64" s="234" t="s">
        <v>296</v>
      </c>
      <c r="C64" s="245" t="s">
        <v>297</v>
      </c>
      <c r="D64" s="235" t="s">
        <v>298</v>
      </c>
      <c r="E64" s="236">
        <v>7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0.125</v>
      </c>
      <c r="Q64" s="236">
        <f>ROUND(E64*P64,2)</f>
        <v>0.88</v>
      </c>
      <c r="R64" s="238" t="s">
        <v>299</v>
      </c>
      <c r="S64" s="238" t="s">
        <v>227</v>
      </c>
      <c r="T64" s="239" t="s">
        <v>227</v>
      </c>
      <c r="U64" s="222">
        <v>0.08</v>
      </c>
      <c r="V64" s="222">
        <f>ROUND(E64*U64,2)</f>
        <v>0.56000000000000005</v>
      </c>
      <c r="W64" s="222"/>
      <c r="X64" s="222" t="s">
        <v>228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230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46" t="s">
        <v>300</v>
      </c>
      <c r="D65" s="240"/>
      <c r="E65" s="240"/>
      <c r="F65" s="240"/>
      <c r="G65" s="240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232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1" t="str">
        <f>C65</f>
        <v>s vybouráním lože, s přemístěním hmot na skládku na vzdálenost do 3 m nebo naložením na dopravní prostředek</v>
      </c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47" t="s">
        <v>233</v>
      </c>
      <c r="D66" s="223"/>
      <c r="E66" s="224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234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47" t="s">
        <v>301</v>
      </c>
      <c r="D67" s="223"/>
      <c r="E67" s="224">
        <v>7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234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3">
        <v>13</v>
      </c>
      <c r="B68" s="234" t="s">
        <v>302</v>
      </c>
      <c r="C68" s="245" t="s">
        <v>303</v>
      </c>
      <c r="D68" s="235" t="s">
        <v>258</v>
      </c>
      <c r="E68" s="236">
        <v>9.1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0</v>
      </c>
      <c r="O68" s="236">
        <f>ROUND(E68*N68,2)</f>
        <v>0</v>
      </c>
      <c r="P68" s="236">
        <v>0.13800000000000001</v>
      </c>
      <c r="Q68" s="236">
        <f>ROUND(E68*P68,2)</f>
        <v>1.26</v>
      </c>
      <c r="R68" s="238" t="s">
        <v>299</v>
      </c>
      <c r="S68" s="238" t="s">
        <v>227</v>
      </c>
      <c r="T68" s="239" t="s">
        <v>227</v>
      </c>
      <c r="U68" s="222">
        <v>0.16</v>
      </c>
      <c r="V68" s="222">
        <f>ROUND(E68*U68,2)</f>
        <v>1.46</v>
      </c>
      <c r="W68" s="222"/>
      <c r="X68" s="222" t="s">
        <v>228</v>
      </c>
      <c r="Y68" s="222" t="s">
        <v>229</v>
      </c>
      <c r="Z68" s="212"/>
      <c r="AA68" s="212"/>
      <c r="AB68" s="212"/>
      <c r="AC68" s="212"/>
      <c r="AD68" s="212"/>
      <c r="AE68" s="212"/>
      <c r="AF68" s="212"/>
      <c r="AG68" s="212" t="s">
        <v>230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46" t="s">
        <v>304</v>
      </c>
      <c r="D69" s="240"/>
      <c r="E69" s="240"/>
      <c r="F69" s="240"/>
      <c r="G69" s="240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232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47" t="s">
        <v>233</v>
      </c>
      <c r="D70" s="223"/>
      <c r="E70" s="224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234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47" t="s">
        <v>305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234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47" t="s">
        <v>306</v>
      </c>
      <c r="D72" s="223"/>
      <c r="E72" s="224">
        <v>2.1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234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47" t="s">
        <v>307</v>
      </c>
      <c r="D73" s="223"/>
      <c r="E73" s="224">
        <v>7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234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33">
        <v>14</v>
      </c>
      <c r="B74" s="234" t="s">
        <v>308</v>
      </c>
      <c r="C74" s="245" t="s">
        <v>309</v>
      </c>
      <c r="D74" s="235" t="s">
        <v>258</v>
      </c>
      <c r="E74" s="236">
        <v>9.1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0</v>
      </c>
      <c r="O74" s="236">
        <f>ROUND(E74*N74,2)</f>
        <v>0</v>
      </c>
      <c r="P74" s="236">
        <v>0.44</v>
      </c>
      <c r="Q74" s="236">
        <f>ROUND(E74*P74,2)</f>
        <v>4</v>
      </c>
      <c r="R74" s="238" t="s">
        <v>299</v>
      </c>
      <c r="S74" s="238" t="s">
        <v>227</v>
      </c>
      <c r="T74" s="239" t="s">
        <v>227</v>
      </c>
      <c r="U74" s="222">
        <v>0.63</v>
      </c>
      <c r="V74" s="222">
        <f>ROUND(E74*U74,2)</f>
        <v>5.73</v>
      </c>
      <c r="W74" s="222"/>
      <c r="X74" s="222" t="s">
        <v>228</v>
      </c>
      <c r="Y74" s="222" t="s">
        <v>229</v>
      </c>
      <c r="Z74" s="212"/>
      <c r="AA74" s="212"/>
      <c r="AB74" s="212"/>
      <c r="AC74" s="212"/>
      <c r="AD74" s="212"/>
      <c r="AE74" s="212"/>
      <c r="AF74" s="212"/>
      <c r="AG74" s="212" t="s">
        <v>230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47" t="s">
        <v>310</v>
      </c>
      <c r="D75" s="223"/>
      <c r="E75" s="224">
        <v>9.1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234</v>
      </c>
      <c r="AH75" s="212">
        <v>5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6" t="s">
        <v>221</v>
      </c>
      <c r="B76" s="227" t="s">
        <v>123</v>
      </c>
      <c r="C76" s="244" t="s">
        <v>124</v>
      </c>
      <c r="D76" s="228"/>
      <c r="E76" s="229"/>
      <c r="F76" s="230"/>
      <c r="G76" s="230">
        <f>SUMIF(AG77:AG91,"&lt;&gt;NOR",G77:G91)</f>
        <v>0</v>
      </c>
      <c r="H76" s="230"/>
      <c r="I76" s="230">
        <f>SUM(I77:I91)</f>
        <v>0</v>
      </c>
      <c r="J76" s="230"/>
      <c r="K76" s="230">
        <f>SUM(K77:K91)</f>
        <v>0</v>
      </c>
      <c r="L76" s="230"/>
      <c r="M76" s="230">
        <f>SUM(M77:M91)</f>
        <v>0</v>
      </c>
      <c r="N76" s="229"/>
      <c r="O76" s="229">
        <f>SUM(O77:O91)</f>
        <v>0</v>
      </c>
      <c r="P76" s="229"/>
      <c r="Q76" s="229">
        <f>SUM(Q77:Q91)</f>
        <v>0</v>
      </c>
      <c r="R76" s="230"/>
      <c r="S76" s="230"/>
      <c r="T76" s="231"/>
      <c r="U76" s="225"/>
      <c r="V76" s="225">
        <f>SUM(V77:V91)</f>
        <v>0</v>
      </c>
      <c r="W76" s="225"/>
      <c r="X76" s="225"/>
      <c r="Y76" s="225"/>
      <c r="AG76" t="s">
        <v>222</v>
      </c>
    </row>
    <row r="77" spans="1:60" ht="33.75" outlineLevel="1" x14ac:dyDescent="0.2">
      <c r="A77" s="233">
        <v>15</v>
      </c>
      <c r="B77" s="234" t="s">
        <v>311</v>
      </c>
      <c r="C77" s="245" t="s">
        <v>312</v>
      </c>
      <c r="D77" s="235" t="s">
        <v>258</v>
      </c>
      <c r="E77" s="236">
        <v>63.5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8"/>
      <c r="S77" s="238" t="s">
        <v>274</v>
      </c>
      <c r="T77" s="239" t="s">
        <v>275</v>
      </c>
      <c r="U77" s="222">
        <v>0</v>
      </c>
      <c r="V77" s="222">
        <f>ROUND(E77*U77,2)</f>
        <v>0</v>
      </c>
      <c r="W77" s="222"/>
      <c r="X77" s="222" t="s">
        <v>228</v>
      </c>
      <c r="Y77" s="222" t="s">
        <v>229</v>
      </c>
      <c r="Z77" s="212"/>
      <c r="AA77" s="212"/>
      <c r="AB77" s="212"/>
      <c r="AC77" s="212"/>
      <c r="AD77" s="212"/>
      <c r="AE77" s="212"/>
      <c r="AF77" s="212"/>
      <c r="AG77" s="212" t="s">
        <v>230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48" t="s">
        <v>313</v>
      </c>
      <c r="D78" s="242"/>
      <c r="E78" s="242"/>
      <c r="F78" s="242"/>
      <c r="G78" s="24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314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3" x14ac:dyDescent="0.2">
      <c r="A79" s="219"/>
      <c r="B79" s="220"/>
      <c r="C79" s="249" t="s">
        <v>315</v>
      </c>
      <c r="D79" s="243"/>
      <c r="E79" s="243"/>
      <c r="F79" s="243"/>
      <c r="G79" s="24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314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41" t="str">
        <f>C79</f>
        <v>Součástí je veškerá manipulace, odvoz na místo určení, očištění sestavy i otvoru, ochrana sestavy v místě uskladnění proti znečištění a poškození.</v>
      </c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47" t="s">
        <v>233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234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47" t="s">
        <v>316</v>
      </c>
      <c r="D81" s="223"/>
      <c r="E81" s="224">
        <v>59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234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47" t="s">
        <v>317</v>
      </c>
      <c r="D82" s="223"/>
      <c r="E82" s="224">
        <v>4.5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234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3">
        <v>16</v>
      </c>
      <c r="B83" s="234" t="s">
        <v>318</v>
      </c>
      <c r="C83" s="245" t="s">
        <v>319</v>
      </c>
      <c r="D83" s="235" t="s">
        <v>320</v>
      </c>
      <c r="E83" s="236">
        <v>1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8"/>
      <c r="S83" s="238" t="s">
        <v>274</v>
      </c>
      <c r="T83" s="239" t="s">
        <v>275</v>
      </c>
      <c r="U83" s="222">
        <v>0</v>
      </c>
      <c r="V83" s="222">
        <f>ROUND(E83*U83,2)</f>
        <v>0</v>
      </c>
      <c r="W83" s="222"/>
      <c r="X83" s="222" t="s">
        <v>228</v>
      </c>
      <c r="Y83" s="222" t="s">
        <v>229</v>
      </c>
      <c r="Z83" s="212"/>
      <c r="AA83" s="212"/>
      <c r="AB83" s="212"/>
      <c r="AC83" s="212"/>
      <c r="AD83" s="212"/>
      <c r="AE83" s="212"/>
      <c r="AF83" s="212"/>
      <c r="AG83" s="212" t="s">
        <v>230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48" t="s">
        <v>321</v>
      </c>
      <c r="D84" s="242"/>
      <c r="E84" s="242"/>
      <c r="F84" s="242"/>
      <c r="G84" s="24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314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41" t="str">
        <f>C84</f>
        <v>Demontáž bude probíhat s maximální opatrností tak, aby nedošlo k poškození křídla a ponechaných zárubní.</v>
      </c>
      <c r="BB84" s="212"/>
      <c r="BC84" s="212"/>
      <c r="BD84" s="212"/>
      <c r="BE84" s="212"/>
      <c r="BF84" s="212"/>
      <c r="BG84" s="212"/>
      <c r="BH84" s="212"/>
    </row>
    <row r="85" spans="1:60" ht="22.5" outlineLevel="3" x14ac:dyDescent="0.2">
      <c r="A85" s="219"/>
      <c r="B85" s="220"/>
      <c r="C85" s="249" t="s">
        <v>322</v>
      </c>
      <c r="D85" s="243"/>
      <c r="E85" s="243"/>
      <c r="F85" s="243"/>
      <c r="G85" s="243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314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41" t="str">
        <f>C85</f>
        <v>Součástí je veškerá manipulace, odvoz na místo určení, očištění křídla i zárubně, ochrana křídla v místě uskladnění proti znečištění a poškození.</v>
      </c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47" t="s">
        <v>233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234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47" t="s">
        <v>323</v>
      </c>
      <c r="D87" s="223"/>
      <c r="E87" s="224">
        <v>1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234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3">
        <v>17</v>
      </c>
      <c r="B88" s="234" t="s">
        <v>324</v>
      </c>
      <c r="C88" s="245" t="s">
        <v>325</v>
      </c>
      <c r="D88" s="235" t="s">
        <v>326</v>
      </c>
      <c r="E88" s="236">
        <v>13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8"/>
      <c r="S88" s="238" t="s">
        <v>274</v>
      </c>
      <c r="T88" s="239" t="s">
        <v>275</v>
      </c>
      <c r="U88" s="222">
        <v>0</v>
      </c>
      <c r="V88" s="222">
        <f>ROUND(E88*U88,2)</f>
        <v>0</v>
      </c>
      <c r="W88" s="222"/>
      <c r="X88" s="222" t="s">
        <v>228</v>
      </c>
      <c r="Y88" s="222" t="s">
        <v>229</v>
      </c>
      <c r="Z88" s="212"/>
      <c r="AA88" s="212"/>
      <c r="AB88" s="212"/>
      <c r="AC88" s="212"/>
      <c r="AD88" s="212"/>
      <c r="AE88" s="212"/>
      <c r="AF88" s="212"/>
      <c r="AG88" s="212" t="s">
        <v>230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48" t="s">
        <v>327</v>
      </c>
      <c r="D89" s="242"/>
      <c r="E89" s="242"/>
      <c r="F89" s="242"/>
      <c r="G89" s="24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314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47" t="s">
        <v>233</v>
      </c>
      <c r="D90" s="223"/>
      <c r="E90" s="224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234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47" t="s">
        <v>328</v>
      </c>
      <c r="D91" s="223"/>
      <c r="E91" s="224">
        <v>13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234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6" t="s">
        <v>221</v>
      </c>
      <c r="B92" s="227" t="s">
        <v>129</v>
      </c>
      <c r="C92" s="244" t="s">
        <v>130</v>
      </c>
      <c r="D92" s="228"/>
      <c r="E92" s="229"/>
      <c r="F92" s="230"/>
      <c r="G92" s="230">
        <f>SUMIF(AG93:AG94,"&lt;&gt;NOR",G93:G94)</f>
        <v>0</v>
      </c>
      <c r="H92" s="230"/>
      <c r="I92" s="230">
        <f>SUM(I93:I94)</f>
        <v>0</v>
      </c>
      <c r="J92" s="230"/>
      <c r="K92" s="230">
        <f>SUM(K93:K94)</f>
        <v>0</v>
      </c>
      <c r="L92" s="230"/>
      <c r="M92" s="230">
        <f>SUM(M93:M94)</f>
        <v>0</v>
      </c>
      <c r="N92" s="229"/>
      <c r="O92" s="229">
        <f>SUM(O93:O94)</f>
        <v>1.76</v>
      </c>
      <c r="P92" s="229"/>
      <c r="Q92" s="229">
        <f>SUM(Q93:Q94)</f>
        <v>0</v>
      </c>
      <c r="R92" s="230"/>
      <c r="S92" s="230"/>
      <c r="T92" s="231"/>
      <c r="U92" s="225"/>
      <c r="V92" s="225">
        <f>SUM(V93:V94)</f>
        <v>234</v>
      </c>
      <c r="W92" s="225"/>
      <c r="X92" s="225"/>
      <c r="Y92" s="225"/>
      <c r="AG92" t="s">
        <v>222</v>
      </c>
    </row>
    <row r="93" spans="1:60" outlineLevel="1" x14ac:dyDescent="0.2">
      <c r="A93" s="233">
        <v>18</v>
      </c>
      <c r="B93" s="234" t="s">
        <v>329</v>
      </c>
      <c r="C93" s="245" t="s">
        <v>330</v>
      </c>
      <c r="D93" s="235" t="s">
        <v>258</v>
      </c>
      <c r="E93" s="236">
        <v>1114.3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1.58E-3</v>
      </c>
      <c r="O93" s="236">
        <f>ROUND(E93*N93,2)</f>
        <v>1.76</v>
      </c>
      <c r="P93" s="236">
        <v>0</v>
      </c>
      <c r="Q93" s="236">
        <f>ROUND(E93*P93,2)</f>
        <v>0</v>
      </c>
      <c r="R93" s="238" t="s">
        <v>331</v>
      </c>
      <c r="S93" s="238" t="s">
        <v>227</v>
      </c>
      <c r="T93" s="239" t="s">
        <v>227</v>
      </c>
      <c r="U93" s="222">
        <v>0.21</v>
      </c>
      <c r="V93" s="222">
        <f>ROUND(E93*U93,2)</f>
        <v>234</v>
      </c>
      <c r="W93" s="222"/>
      <c r="X93" s="222" t="s">
        <v>228</v>
      </c>
      <c r="Y93" s="222" t="s">
        <v>229</v>
      </c>
      <c r="Z93" s="212"/>
      <c r="AA93" s="212"/>
      <c r="AB93" s="212"/>
      <c r="AC93" s="212"/>
      <c r="AD93" s="212"/>
      <c r="AE93" s="212"/>
      <c r="AF93" s="212"/>
      <c r="AG93" s="212" t="s">
        <v>230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47" t="s">
        <v>332</v>
      </c>
      <c r="D94" s="223"/>
      <c r="E94" s="224">
        <v>1114.3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234</v>
      </c>
      <c r="AH94" s="212">
        <v>5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26" t="s">
        <v>221</v>
      </c>
      <c r="B95" s="227" t="s">
        <v>133</v>
      </c>
      <c r="C95" s="244" t="s">
        <v>134</v>
      </c>
      <c r="D95" s="228"/>
      <c r="E95" s="229"/>
      <c r="F95" s="230"/>
      <c r="G95" s="230">
        <f>SUMIF(AG96:AG465,"&lt;&gt;NOR",G96:G465)</f>
        <v>0</v>
      </c>
      <c r="H95" s="230"/>
      <c r="I95" s="230">
        <f>SUM(I96:I465)</f>
        <v>0</v>
      </c>
      <c r="J95" s="230"/>
      <c r="K95" s="230">
        <f>SUM(K96:K465)</f>
        <v>0</v>
      </c>
      <c r="L95" s="230"/>
      <c r="M95" s="230">
        <f>SUM(M96:M465)</f>
        <v>0</v>
      </c>
      <c r="N95" s="229"/>
      <c r="O95" s="229">
        <f>SUM(O96:O465)</f>
        <v>0.76</v>
      </c>
      <c r="P95" s="229"/>
      <c r="Q95" s="229">
        <f>SUM(Q96:Q465)</f>
        <v>610.79999999999984</v>
      </c>
      <c r="R95" s="230"/>
      <c r="S95" s="230"/>
      <c r="T95" s="231"/>
      <c r="U95" s="225"/>
      <c r="V95" s="225">
        <f>SUM(V96:V465)</f>
        <v>4099.409999999998</v>
      </c>
      <c r="W95" s="225"/>
      <c r="X95" s="225"/>
      <c r="Y95" s="225"/>
      <c r="AG95" t="s">
        <v>222</v>
      </c>
    </row>
    <row r="96" spans="1:60" outlineLevel="1" x14ac:dyDescent="0.2">
      <c r="A96" s="233">
        <v>19</v>
      </c>
      <c r="B96" s="234" t="s">
        <v>333</v>
      </c>
      <c r="C96" s="245" t="s">
        <v>334</v>
      </c>
      <c r="D96" s="235" t="s">
        <v>298</v>
      </c>
      <c r="E96" s="236">
        <v>1109.5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4.6000000000000001E-4</v>
      </c>
      <c r="Q96" s="236">
        <f>ROUND(E96*P96,2)</f>
        <v>0.51</v>
      </c>
      <c r="R96" s="238" t="s">
        <v>335</v>
      </c>
      <c r="S96" s="238" t="s">
        <v>227</v>
      </c>
      <c r="T96" s="239" t="s">
        <v>227</v>
      </c>
      <c r="U96" s="222">
        <v>1.5</v>
      </c>
      <c r="V96" s="222">
        <f>ROUND(E96*U96,2)</f>
        <v>1664.25</v>
      </c>
      <c r="W96" s="222"/>
      <c r="X96" s="222" t="s">
        <v>228</v>
      </c>
      <c r="Y96" s="222" t="s">
        <v>229</v>
      </c>
      <c r="Z96" s="212"/>
      <c r="AA96" s="212"/>
      <c r="AB96" s="212"/>
      <c r="AC96" s="212"/>
      <c r="AD96" s="212"/>
      <c r="AE96" s="212"/>
      <c r="AF96" s="212"/>
      <c r="AG96" s="212" t="s">
        <v>230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47" t="s">
        <v>233</v>
      </c>
      <c r="D97" s="223"/>
      <c r="E97" s="224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234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47" t="s">
        <v>336</v>
      </c>
      <c r="D98" s="223"/>
      <c r="E98" s="224">
        <v>645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234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47" t="s">
        <v>337</v>
      </c>
      <c r="D99" s="223"/>
      <c r="E99" s="224">
        <v>163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234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47" t="s">
        <v>338</v>
      </c>
      <c r="D100" s="223"/>
      <c r="E100" s="224">
        <v>251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234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47" t="s">
        <v>339</v>
      </c>
      <c r="D101" s="223"/>
      <c r="E101" s="224">
        <v>26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234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47" t="s">
        <v>340</v>
      </c>
      <c r="D102" s="223"/>
      <c r="E102" s="224">
        <v>14.5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234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47" t="s">
        <v>341</v>
      </c>
      <c r="D103" s="223"/>
      <c r="E103" s="224">
        <v>10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234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3">
        <v>20</v>
      </c>
      <c r="B104" s="234" t="s">
        <v>342</v>
      </c>
      <c r="C104" s="245" t="s">
        <v>343</v>
      </c>
      <c r="D104" s="235" t="s">
        <v>258</v>
      </c>
      <c r="E104" s="236">
        <v>1136.4000000000001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0.02</v>
      </c>
      <c r="Q104" s="236">
        <f>ROUND(E104*P104,2)</f>
        <v>22.73</v>
      </c>
      <c r="R104" s="238" t="s">
        <v>335</v>
      </c>
      <c r="S104" s="238" t="s">
        <v>227</v>
      </c>
      <c r="T104" s="239" t="s">
        <v>227</v>
      </c>
      <c r="U104" s="222">
        <v>0.15</v>
      </c>
      <c r="V104" s="222">
        <f>ROUND(E104*U104,2)</f>
        <v>170.46</v>
      </c>
      <c r="W104" s="222"/>
      <c r="X104" s="222" t="s">
        <v>228</v>
      </c>
      <c r="Y104" s="222" t="s">
        <v>229</v>
      </c>
      <c r="Z104" s="212"/>
      <c r="AA104" s="212"/>
      <c r="AB104" s="212"/>
      <c r="AC104" s="212"/>
      <c r="AD104" s="212"/>
      <c r="AE104" s="212"/>
      <c r="AF104" s="212"/>
      <c r="AG104" s="212" t="s">
        <v>230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46" t="s">
        <v>344</v>
      </c>
      <c r="D105" s="240"/>
      <c r="E105" s="240"/>
      <c r="F105" s="240"/>
      <c r="G105" s="240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232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47" t="s">
        <v>233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234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47" t="s">
        <v>345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234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47" t="s">
        <v>346</v>
      </c>
      <c r="D108" s="223"/>
      <c r="E108" s="224">
        <v>232.1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234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47" t="s">
        <v>347</v>
      </c>
      <c r="D109" s="223"/>
      <c r="E109" s="224">
        <v>5.8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234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47" t="s">
        <v>348</v>
      </c>
      <c r="D110" s="223"/>
      <c r="E110" s="224">
        <v>35.299999999999997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234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47" t="s">
        <v>349</v>
      </c>
      <c r="D111" s="223"/>
      <c r="E111" s="224">
        <v>5.2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234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47" t="s">
        <v>350</v>
      </c>
      <c r="D112" s="223"/>
      <c r="E112" s="224">
        <v>21.6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234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47" t="s">
        <v>351</v>
      </c>
      <c r="D113" s="223"/>
      <c r="E113" s="224">
        <v>5.0999999999999996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234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47" t="s">
        <v>352</v>
      </c>
      <c r="D114" s="223"/>
      <c r="E114" s="224">
        <v>18.100000000000001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234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47" t="s">
        <v>353</v>
      </c>
      <c r="D115" s="223"/>
      <c r="E115" s="224">
        <v>5.6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234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47" t="s">
        <v>354</v>
      </c>
      <c r="D116" s="223"/>
      <c r="E116" s="224">
        <v>15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234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47" t="s">
        <v>355</v>
      </c>
      <c r="D117" s="223"/>
      <c r="E117" s="224">
        <v>13.1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234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47" t="s">
        <v>356</v>
      </c>
      <c r="D118" s="223"/>
      <c r="E118" s="224">
        <v>517.20000000000005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234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47" t="s">
        <v>357</v>
      </c>
      <c r="D119" s="223"/>
      <c r="E119" s="224">
        <v>64.3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234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47" t="s">
        <v>358</v>
      </c>
      <c r="D120" s="223"/>
      <c r="E120" s="224">
        <v>5.2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234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47" t="s">
        <v>359</v>
      </c>
      <c r="D121" s="223"/>
      <c r="E121" s="224">
        <v>9.1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234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47" t="s">
        <v>360</v>
      </c>
      <c r="D122" s="223"/>
      <c r="E122" s="224">
        <v>3.2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234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47" t="s">
        <v>361</v>
      </c>
      <c r="D123" s="223"/>
      <c r="E123" s="224">
        <v>2.6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234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47" t="s">
        <v>362</v>
      </c>
      <c r="D124" s="223"/>
      <c r="E124" s="224">
        <v>5.7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234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47" t="s">
        <v>363</v>
      </c>
      <c r="D125" s="223"/>
      <c r="E125" s="224">
        <v>4.8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234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47" t="s">
        <v>364</v>
      </c>
      <c r="D126" s="223"/>
      <c r="E126" s="224">
        <v>66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234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47" t="s">
        <v>365</v>
      </c>
      <c r="D127" s="223"/>
      <c r="E127" s="224">
        <v>45.1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234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47" t="s">
        <v>366</v>
      </c>
      <c r="D128" s="223"/>
      <c r="E128" s="224">
        <v>8.1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234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47" t="s">
        <v>367</v>
      </c>
      <c r="D129" s="223"/>
      <c r="E129" s="224">
        <v>5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234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47" t="s">
        <v>368</v>
      </c>
      <c r="D130" s="223"/>
      <c r="E130" s="224">
        <v>8.1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234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47" t="s">
        <v>369</v>
      </c>
      <c r="D131" s="223"/>
      <c r="E131" s="224">
        <v>4.9000000000000004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234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47" t="s">
        <v>370</v>
      </c>
      <c r="D132" s="223"/>
      <c r="E132" s="224">
        <v>8.5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234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47" t="s">
        <v>371</v>
      </c>
      <c r="D133" s="223"/>
      <c r="E133" s="224">
        <v>2.7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234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47" t="s">
        <v>372</v>
      </c>
      <c r="D134" s="223"/>
      <c r="E134" s="224">
        <v>19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234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33">
        <v>21</v>
      </c>
      <c r="B135" s="234" t="s">
        <v>373</v>
      </c>
      <c r="C135" s="245" t="s">
        <v>374</v>
      </c>
      <c r="D135" s="235" t="s">
        <v>258</v>
      </c>
      <c r="E135" s="236">
        <v>19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8"/>
      <c r="S135" s="238" t="s">
        <v>274</v>
      </c>
      <c r="T135" s="239" t="s">
        <v>275</v>
      </c>
      <c r="U135" s="222">
        <v>0</v>
      </c>
      <c r="V135" s="222">
        <f>ROUND(E135*U135,2)</f>
        <v>0</v>
      </c>
      <c r="W135" s="222"/>
      <c r="X135" s="222" t="s">
        <v>228</v>
      </c>
      <c r="Y135" s="222" t="s">
        <v>229</v>
      </c>
      <c r="Z135" s="212"/>
      <c r="AA135" s="212"/>
      <c r="AB135" s="212"/>
      <c r="AC135" s="212"/>
      <c r="AD135" s="212"/>
      <c r="AE135" s="212"/>
      <c r="AF135" s="212"/>
      <c r="AG135" s="212" t="s">
        <v>230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48" t="s">
        <v>375</v>
      </c>
      <c r="D136" s="242"/>
      <c r="E136" s="242"/>
      <c r="F136" s="242"/>
      <c r="G136" s="24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314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47" t="s">
        <v>233</v>
      </c>
      <c r="D137" s="223"/>
      <c r="E137" s="224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234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47" t="s">
        <v>372</v>
      </c>
      <c r="D138" s="223"/>
      <c r="E138" s="224">
        <v>19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234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33">
        <v>22</v>
      </c>
      <c r="B139" s="234" t="s">
        <v>376</v>
      </c>
      <c r="C139" s="245" t="s">
        <v>377</v>
      </c>
      <c r="D139" s="235" t="s">
        <v>225</v>
      </c>
      <c r="E139" s="236">
        <v>0.55000000000000004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0</v>
      </c>
      <c r="O139" s="236">
        <f>ROUND(E139*N139,2)</f>
        <v>0</v>
      </c>
      <c r="P139" s="236">
        <v>2.2000000000000002</v>
      </c>
      <c r="Q139" s="236">
        <f>ROUND(E139*P139,2)</f>
        <v>1.21</v>
      </c>
      <c r="R139" s="238" t="s">
        <v>335</v>
      </c>
      <c r="S139" s="238" t="s">
        <v>227</v>
      </c>
      <c r="T139" s="239" t="s">
        <v>227</v>
      </c>
      <c r="U139" s="222">
        <v>11.32</v>
      </c>
      <c r="V139" s="222">
        <f>ROUND(E139*U139,2)</f>
        <v>6.23</v>
      </c>
      <c r="W139" s="222"/>
      <c r="X139" s="222" t="s">
        <v>228</v>
      </c>
      <c r="Y139" s="222" t="s">
        <v>229</v>
      </c>
      <c r="Z139" s="212"/>
      <c r="AA139" s="212"/>
      <c r="AB139" s="212"/>
      <c r="AC139" s="212"/>
      <c r="AD139" s="212"/>
      <c r="AE139" s="212"/>
      <c r="AF139" s="212"/>
      <c r="AG139" s="212" t="s">
        <v>230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47" t="s">
        <v>233</v>
      </c>
      <c r="D140" s="223"/>
      <c r="E140" s="224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234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47" t="s">
        <v>378</v>
      </c>
      <c r="D141" s="223"/>
      <c r="E141" s="224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234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47" t="s">
        <v>379</v>
      </c>
      <c r="D142" s="223"/>
      <c r="E142" s="224">
        <v>6.4000000000000001E-2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234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47" t="s">
        <v>380</v>
      </c>
      <c r="D143" s="223"/>
      <c r="E143" s="224">
        <v>5.1999999999999998E-2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234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47" t="s">
        <v>381</v>
      </c>
      <c r="D144" s="223"/>
      <c r="E144" s="224">
        <v>5.3999999999999999E-2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234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47" t="s">
        <v>382</v>
      </c>
      <c r="D145" s="223"/>
      <c r="E145" s="224">
        <v>0.38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234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33">
        <v>23</v>
      </c>
      <c r="B146" s="234" t="s">
        <v>383</v>
      </c>
      <c r="C146" s="245" t="s">
        <v>384</v>
      </c>
      <c r="D146" s="235" t="s">
        <v>225</v>
      </c>
      <c r="E146" s="236">
        <v>95.902900000000002</v>
      </c>
      <c r="F146" s="237"/>
      <c r="G146" s="238">
        <f>ROUND(E146*F146,2)</f>
        <v>0</v>
      </c>
      <c r="H146" s="237"/>
      <c r="I146" s="238">
        <f>ROUND(E146*H146,2)</f>
        <v>0</v>
      </c>
      <c r="J146" s="237"/>
      <c r="K146" s="238">
        <f>ROUND(E146*J146,2)</f>
        <v>0</v>
      </c>
      <c r="L146" s="238">
        <v>21</v>
      </c>
      <c r="M146" s="238">
        <f>G146*(1+L146/100)</f>
        <v>0</v>
      </c>
      <c r="N146" s="236">
        <v>0</v>
      </c>
      <c r="O146" s="236">
        <f>ROUND(E146*N146,2)</f>
        <v>0</v>
      </c>
      <c r="P146" s="236">
        <v>2.2000000000000002</v>
      </c>
      <c r="Q146" s="236">
        <f>ROUND(E146*P146,2)</f>
        <v>210.99</v>
      </c>
      <c r="R146" s="238" t="s">
        <v>335</v>
      </c>
      <c r="S146" s="238" t="s">
        <v>227</v>
      </c>
      <c r="T146" s="239" t="s">
        <v>227</v>
      </c>
      <c r="U146" s="222">
        <v>5.08</v>
      </c>
      <c r="V146" s="222">
        <f>ROUND(E146*U146,2)</f>
        <v>487.19</v>
      </c>
      <c r="W146" s="222"/>
      <c r="X146" s="222" t="s">
        <v>228</v>
      </c>
      <c r="Y146" s="222" t="s">
        <v>229</v>
      </c>
      <c r="Z146" s="212"/>
      <c r="AA146" s="212"/>
      <c r="AB146" s="212"/>
      <c r="AC146" s="212"/>
      <c r="AD146" s="212"/>
      <c r="AE146" s="212"/>
      <c r="AF146" s="212"/>
      <c r="AG146" s="212" t="s">
        <v>230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19"/>
      <c r="B147" s="220"/>
      <c r="C147" s="247" t="s">
        <v>233</v>
      </c>
      <c r="D147" s="223"/>
      <c r="E147" s="224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234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47" t="s">
        <v>378</v>
      </c>
      <c r="D148" s="223"/>
      <c r="E148" s="224"/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234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47" t="s">
        <v>385</v>
      </c>
      <c r="D149" s="223"/>
      <c r="E149" s="224">
        <v>4.6420000000000003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234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47" t="s">
        <v>386</v>
      </c>
      <c r="D150" s="223"/>
      <c r="E150" s="224">
        <v>0.11600000000000001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234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47" t="s">
        <v>387</v>
      </c>
      <c r="D151" s="223"/>
      <c r="E151" s="224">
        <v>0.70599999999999996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234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47" t="s">
        <v>388</v>
      </c>
      <c r="D152" s="223"/>
      <c r="E152" s="224">
        <v>0.104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234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47" t="s">
        <v>389</v>
      </c>
      <c r="D153" s="223"/>
      <c r="E153" s="224">
        <v>0.432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234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47" t="s">
        <v>390</v>
      </c>
      <c r="D154" s="223"/>
      <c r="E154" s="224">
        <v>0.10199999999999999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234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47" t="s">
        <v>391</v>
      </c>
      <c r="D155" s="223"/>
      <c r="E155" s="224">
        <v>0.36199999999999999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234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47" t="s">
        <v>392</v>
      </c>
      <c r="D156" s="223"/>
      <c r="E156" s="224">
        <v>0.112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234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47" t="s">
        <v>393</v>
      </c>
      <c r="D157" s="223"/>
      <c r="E157" s="224">
        <v>0.3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234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47" t="s">
        <v>394</v>
      </c>
      <c r="D158" s="223"/>
      <c r="E158" s="224">
        <v>0.26200000000000001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234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47" t="s">
        <v>395</v>
      </c>
      <c r="D159" s="223"/>
      <c r="E159" s="224">
        <v>10.343999999999999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234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47" t="s">
        <v>396</v>
      </c>
      <c r="D160" s="223"/>
      <c r="E160" s="224">
        <v>1.286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234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47" t="s">
        <v>397</v>
      </c>
      <c r="D161" s="223"/>
      <c r="E161" s="224">
        <v>0.104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234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47" t="s">
        <v>398</v>
      </c>
      <c r="D162" s="223"/>
      <c r="E162" s="224">
        <v>0.182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234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47" t="s">
        <v>399</v>
      </c>
      <c r="D163" s="223"/>
      <c r="E163" s="224">
        <v>0.114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234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47" t="s">
        <v>400</v>
      </c>
      <c r="D164" s="223"/>
      <c r="E164" s="224">
        <v>9.6000000000000002E-2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234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47" t="s">
        <v>401</v>
      </c>
      <c r="D165" s="223"/>
      <c r="E165" s="224">
        <v>1.32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234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47" t="s">
        <v>402</v>
      </c>
      <c r="D166" s="223"/>
      <c r="E166" s="224">
        <v>0.90200000000000002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234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47" t="s">
        <v>403</v>
      </c>
      <c r="D167" s="223"/>
      <c r="E167" s="224">
        <v>0.16200000000000001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234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47" t="s">
        <v>404</v>
      </c>
      <c r="D168" s="223"/>
      <c r="E168" s="224">
        <v>0.1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234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47" t="s">
        <v>405</v>
      </c>
      <c r="D169" s="223"/>
      <c r="E169" s="224">
        <v>0.16200000000000001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234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47" t="s">
        <v>406</v>
      </c>
      <c r="D170" s="223"/>
      <c r="E170" s="224">
        <v>9.8000000000000004E-2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234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47" t="s">
        <v>407</v>
      </c>
      <c r="D171" s="223"/>
      <c r="E171" s="224">
        <v>0.17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234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47" t="s">
        <v>408</v>
      </c>
      <c r="D172" s="223"/>
      <c r="E172" s="224">
        <v>0.38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234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47" t="s">
        <v>409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234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47" t="s">
        <v>410</v>
      </c>
      <c r="D174" s="223"/>
      <c r="E174" s="224">
        <v>17.399999999999999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234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47" t="s">
        <v>411</v>
      </c>
      <c r="D175" s="223"/>
      <c r="E175" s="224">
        <v>1.44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234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47" t="s">
        <v>412</v>
      </c>
      <c r="D176" s="223"/>
      <c r="E176" s="224">
        <v>5.16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234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33.75" outlineLevel="3" x14ac:dyDescent="0.2">
      <c r="A177" s="219"/>
      <c r="B177" s="220"/>
      <c r="C177" s="247" t="s">
        <v>413</v>
      </c>
      <c r="D177" s="223"/>
      <c r="E177" s="224">
        <v>8.5823999999999998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234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47" t="s">
        <v>409</v>
      </c>
      <c r="D178" s="223"/>
      <c r="E178" s="224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234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47" t="s">
        <v>414</v>
      </c>
      <c r="D179" s="223"/>
      <c r="E179" s="224">
        <v>29.55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234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47" t="s">
        <v>415</v>
      </c>
      <c r="D180" s="223"/>
      <c r="E180" s="224">
        <v>2.2124999999999999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234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47" t="s">
        <v>416</v>
      </c>
      <c r="D181" s="223"/>
      <c r="E181" s="224">
        <v>8.2874999999999996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234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47" t="s">
        <v>409</v>
      </c>
      <c r="D182" s="223"/>
      <c r="E182" s="224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234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47" t="s">
        <v>417</v>
      </c>
      <c r="D183" s="223"/>
      <c r="E183" s="224">
        <v>0.71250000000000002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234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33">
        <v>24</v>
      </c>
      <c r="B184" s="234" t="s">
        <v>418</v>
      </c>
      <c r="C184" s="245" t="s">
        <v>419</v>
      </c>
      <c r="D184" s="235" t="s">
        <v>225</v>
      </c>
      <c r="E184" s="236">
        <v>0.85860000000000003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0</v>
      </c>
      <c r="O184" s="236">
        <f>ROUND(E184*N184,2)</f>
        <v>0</v>
      </c>
      <c r="P184" s="236">
        <v>2.2000000000000002</v>
      </c>
      <c r="Q184" s="236">
        <f>ROUND(E184*P184,2)</f>
        <v>1.89</v>
      </c>
      <c r="R184" s="238" t="s">
        <v>335</v>
      </c>
      <c r="S184" s="238" t="s">
        <v>227</v>
      </c>
      <c r="T184" s="239" t="s">
        <v>227</v>
      </c>
      <c r="U184" s="222">
        <v>5.23</v>
      </c>
      <c r="V184" s="222">
        <f>ROUND(E184*U184,2)</f>
        <v>4.49</v>
      </c>
      <c r="W184" s="222"/>
      <c r="X184" s="222" t="s">
        <v>228</v>
      </c>
      <c r="Y184" s="222" t="s">
        <v>229</v>
      </c>
      <c r="Z184" s="212"/>
      <c r="AA184" s="212"/>
      <c r="AB184" s="212"/>
      <c r="AC184" s="212"/>
      <c r="AD184" s="212"/>
      <c r="AE184" s="212"/>
      <c r="AF184" s="212"/>
      <c r="AG184" s="212" t="s">
        <v>230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19"/>
      <c r="B185" s="220"/>
      <c r="C185" s="247" t="s">
        <v>233</v>
      </c>
      <c r="D185" s="223"/>
      <c r="E185" s="224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234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47" t="s">
        <v>420</v>
      </c>
      <c r="D186" s="223"/>
      <c r="E186" s="224">
        <v>0.495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234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3" x14ac:dyDescent="0.2">
      <c r="A187" s="219"/>
      <c r="B187" s="220"/>
      <c r="C187" s="247" t="s">
        <v>421</v>
      </c>
      <c r="D187" s="223"/>
      <c r="E187" s="224">
        <v>0.36359999999999998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234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1" x14ac:dyDescent="0.2">
      <c r="A188" s="233">
        <v>25</v>
      </c>
      <c r="B188" s="234" t="s">
        <v>422</v>
      </c>
      <c r="C188" s="245" t="s">
        <v>423</v>
      </c>
      <c r="D188" s="235" t="s">
        <v>225</v>
      </c>
      <c r="E188" s="236">
        <v>33.296999999999997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8" t="s">
        <v>335</v>
      </c>
      <c r="S188" s="238" t="s">
        <v>227</v>
      </c>
      <c r="T188" s="239" t="s">
        <v>227</v>
      </c>
      <c r="U188" s="222">
        <v>4.05</v>
      </c>
      <c r="V188" s="222">
        <f>ROUND(E188*U188,2)</f>
        <v>134.85</v>
      </c>
      <c r="W188" s="222"/>
      <c r="X188" s="222" t="s">
        <v>228</v>
      </c>
      <c r="Y188" s="222" t="s">
        <v>229</v>
      </c>
      <c r="Z188" s="212"/>
      <c r="AA188" s="212"/>
      <c r="AB188" s="212"/>
      <c r="AC188" s="212"/>
      <c r="AD188" s="212"/>
      <c r="AE188" s="212"/>
      <c r="AF188" s="212"/>
      <c r="AG188" s="212" t="s">
        <v>230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47" t="s">
        <v>233</v>
      </c>
      <c r="D189" s="223"/>
      <c r="E189" s="224"/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234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47" t="s">
        <v>410</v>
      </c>
      <c r="D190" s="223"/>
      <c r="E190" s="224">
        <v>17.399999999999999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234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47" t="s">
        <v>411</v>
      </c>
      <c r="D191" s="223"/>
      <c r="E191" s="224">
        <v>1.44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234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47" t="s">
        <v>412</v>
      </c>
      <c r="D192" s="223"/>
      <c r="E192" s="224">
        <v>5.16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234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33.75" outlineLevel="3" x14ac:dyDescent="0.2">
      <c r="A193" s="219"/>
      <c r="B193" s="220"/>
      <c r="C193" s="247" t="s">
        <v>424</v>
      </c>
      <c r="D193" s="223"/>
      <c r="E193" s="224">
        <v>8.4383999999999997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234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47" t="s">
        <v>409</v>
      </c>
      <c r="D194" s="223"/>
      <c r="E194" s="224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234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47" t="s">
        <v>420</v>
      </c>
      <c r="D195" s="223"/>
      <c r="E195" s="224">
        <v>0.495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234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3" x14ac:dyDescent="0.2">
      <c r="A196" s="219"/>
      <c r="B196" s="220"/>
      <c r="C196" s="247" t="s">
        <v>421</v>
      </c>
      <c r="D196" s="223"/>
      <c r="E196" s="224">
        <v>0.36359999999999998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234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 x14ac:dyDescent="0.2">
      <c r="A197" s="233">
        <v>26</v>
      </c>
      <c r="B197" s="234" t="s">
        <v>425</v>
      </c>
      <c r="C197" s="245" t="s">
        <v>426</v>
      </c>
      <c r="D197" s="235" t="s">
        <v>225</v>
      </c>
      <c r="E197" s="236">
        <v>0.105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2.2000000000000002</v>
      </c>
      <c r="Q197" s="236">
        <f>ROUND(E197*P197,2)</f>
        <v>0.23</v>
      </c>
      <c r="R197" s="238" t="s">
        <v>335</v>
      </c>
      <c r="S197" s="238" t="s">
        <v>227</v>
      </c>
      <c r="T197" s="239" t="s">
        <v>227</v>
      </c>
      <c r="U197" s="222">
        <v>13.24</v>
      </c>
      <c r="V197" s="222">
        <f>ROUND(E197*U197,2)</f>
        <v>1.39</v>
      </c>
      <c r="W197" s="222"/>
      <c r="X197" s="222" t="s">
        <v>228</v>
      </c>
      <c r="Y197" s="222" t="s">
        <v>229</v>
      </c>
      <c r="Z197" s="212"/>
      <c r="AA197" s="212"/>
      <c r="AB197" s="212"/>
      <c r="AC197" s="212"/>
      <c r="AD197" s="212"/>
      <c r="AE197" s="212"/>
      <c r="AF197" s="212"/>
      <c r="AG197" s="212" t="s">
        <v>230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47" t="s">
        <v>233</v>
      </c>
      <c r="D198" s="223"/>
      <c r="E198" s="224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234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47" t="s">
        <v>427</v>
      </c>
      <c r="D199" s="223"/>
      <c r="E199" s="224">
        <v>0.105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234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2.5" outlineLevel="1" x14ac:dyDescent="0.2">
      <c r="A200" s="233">
        <v>27</v>
      </c>
      <c r="B200" s="234" t="s">
        <v>428</v>
      </c>
      <c r="C200" s="245" t="s">
        <v>429</v>
      </c>
      <c r="D200" s="235" t="s">
        <v>225</v>
      </c>
      <c r="E200" s="236">
        <v>108.7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0</v>
      </c>
      <c r="O200" s="236">
        <f>ROUND(E200*N200,2)</f>
        <v>0</v>
      </c>
      <c r="P200" s="236">
        <v>1.4</v>
      </c>
      <c r="Q200" s="236">
        <f>ROUND(E200*P200,2)</f>
        <v>152.18</v>
      </c>
      <c r="R200" s="238" t="s">
        <v>335</v>
      </c>
      <c r="S200" s="238" t="s">
        <v>227</v>
      </c>
      <c r="T200" s="239" t="s">
        <v>227</v>
      </c>
      <c r="U200" s="222">
        <v>1.05</v>
      </c>
      <c r="V200" s="222">
        <f>ROUND(E200*U200,2)</f>
        <v>114.14</v>
      </c>
      <c r="W200" s="222"/>
      <c r="X200" s="222" t="s">
        <v>228</v>
      </c>
      <c r="Y200" s="222" t="s">
        <v>229</v>
      </c>
      <c r="Z200" s="212"/>
      <c r="AA200" s="212"/>
      <c r="AB200" s="212"/>
      <c r="AC200" s="212"/>
      <c r="AD200" s="212"/>
      <c r="AE200" s="212"/>
      <c r="AF200" s="212"/>
      <c r="AG200" s="212" t="s">
        <v>230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19"/>
      <c r="B201" s="220"/>
      <c r="C201" s="247" t="s">
        <v>233</v>
      </c>
      <c r="D201" s="223"/>
      <c r="E201" s="224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234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47" t="s">
        <v>430</v>
      </c>
      <c r="D202" s="223"/>
      <c r="E202" s="224">
        <v>78.8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234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47" t="s">
        <v>431</v>
      </c>
      <c r="D203" s="223"/>
      <c r="E203" s="224">
        <v>5.9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234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47" t="s">
        <v>432</v>
      </c>
      <c r="D204" s="223"/>
      <c r="E204" s="224">
        <v>22.1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234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47" t="s">
        <v>409</v>
      </c>
      <c r="D205" s="223"/>
      <c r="E205" s="224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234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47" t="s">
        <v>433</v>
      </c>
      <c r="D206" s="223"/>
      <c r="E206" s="224">
        <v>1.9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234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33">
        <v>28</v>
      </c>
      <c r="B207" s="234" t="s">
        <v>434</v>
      </c>
      <c r="C207" s="245" t="s">
        <v>435</v>
      </c>
      <c r="D207" s="235" t="s">
        <v>225</v>
      </c>
      <c r="E207" s="236">
        <v>0.28000000000000003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6">
        <v>0</v>
      </c>
      <c r="O207" s="236">
        <f>ROUND(E207*N207,2)</f>
        <v>0</v>
      </c>
      <c r="P207" s="236">
        <v>1.4</v>
      </c>
      <c r="Q207" s="236">
        <f>ROUND(E207*P207,2)</f>
        <v>0.39</v>
      </c>
      <c r="R207" s="238" t="s">
        <v>335</v>
      </c>
      <c r="S207" s="238" t="s">
        <v>227</v>
      </c>
      <c r="T207" s="239" t="s">
        <v>227</v>
      </c>
      <c r="U207" s="222">
        <v>1.38</v>
      </c>
      <c r="V207" s="222">
        <f>ROUND(E207*U207,2)</f>
        <v>0.39</v>
      </c>
      <c r="W207" s="222"/>
      <c r="X207" s="222" t="s">
        <v>228</v>
      </c>
      <c r="Y207" s="222" t="s">
        <v>229</v>
      </c>
      <c r="Z207" s="212"/>
      <c r="AA207" s="212"/>
      <c r="AB207" s="212"/>
      <c r="AC207" s="212"/>
      <c r="AD207" s="212"/>
      <c r="AE207" s="212"/>
      <c r="AF207" s="212"/>
      <c r="AG207" s="212" t="s">
        <v>230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19"/>
      <c r="B208" s="220"/>
      <c r="C208" s="247" t="s">
        <v>233</v>
      </c>
      <c r="D208" s="223"/>
      <c r="E208" s="224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234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47" t="s">
        <v>436</v>
      </c>
      <c r="D209" s="223"/>
      <c r="E209" s="224">
        <v>0.28000000000000003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234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3.75" outlineLevel="1" x14ac:dyDescent="0.2">
      <c r="A210" s="233">
        <v>29</v>
      </c>
      <c r="B210" s="234" t="s">
        <v>437</v>
      </c>
      <c r="C210" s="245" t="s">
        <v>438</v>
      </c>
      <c r="D210" s="235" t="s">
        <v>258</v>
      </c>
      <c r="E210" s="236">
        <v>2.75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6">
        <v>3.3E-4</v>
      </c>
      <c r="O210" s="236">
        <f>ROUND(E210*N210,2)</f>
        <v>0</v>
      </c>
      <c r="P210" s="236">
        <v>1.223E-2</v>
      </c>
      <c r="Q210" s="236">
        <f>ROUND(E210*P210,2)</f>
        <v>0.03</v>
      </c>
      <c r="R210" s="238" t="s">
        <v>335</v>
      </c>
      <c r="S210" s="238" t="s">
        <v>227</v>
      </c>
      <c r="T210" s="239" t="s">
        <v>227</v>
      </c>
      <c r="U210" s="222">
        <v>0.26800000000000002</v>
      </c>
      <c r="V210" s="222">
        <f>ROUND(E210*U210,2)</f>
        <v>0.74</v>
      </c>
      <c r="W210" s="222"/>
      <c r="X210" s="222" t="s">
        <v>228</v>
      </c>
      <c r="Y210" s="222" t="s">
        <v>229</v>
      </c>
      <c r="Z210" s="212"/>
      <c r="AA210" s="212"/>
      <c r="AB210" s="212"/>
      <c r="AC210" s="212"/>
      <c r="AD210" s="212"/>
      <c r="AE210" s="212"/>
      <c r="AF210" s="212"/>
      <c r="AG210" s="212" t="s">
        <v>230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19"/>
      <c r="B211" s="220"/>
      <c r="C211" s="247" t="s">
        <v>233</v>
      </c>
      <c r="D211" s="223"/>
      <c r="E211" s="224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234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47" t="s">
        <v>439</v>
      </c>
      <c r="D212" s="223"/>
      <c r="E212" s="224">
        <v>1.5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234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47" t="s">
        <v>440</v>
      </c>
      <c r="D213" s="223"/>
      <c r="E213" s="224">
        <v>1.25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234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33">
        <v>30</v>
      </c>
      <c r="B214" s="234" t="s">
        <v>441</v>
      </c>
      <c r="C214" s="245" t="s">
        <v>442</v>
      </c>
      <c r="D214" s="235" t="s">
        <v>298</v>
      </c>
      <c r="E214" s="236">
        <v>28.8</v>
      </c>
      <c r="F214" s="237"/>
      <c r="G214" s="238">
        <f>ROUND(E214*F214,2)</f>
        <v>0</v>
      </c>
      <c r="H214" s="237"/>
      <c r="I214" s="238">
        <f>ROUND(E214*H214,2)</f>
        <v>0</v>
      </c>
      <c r="J214" s="237"/>
      <c r="K214" s="238">
        <f>ROUND(E214*J214,2)</f>
        <v>0</v>
      </c>
      <c r="L214" s="238">
        <v>21</v>
      </c>
      <c r="M214" s="238">
        <f>G214*(1+L214/100)</f>
        <v>0</v>
      </c>
      <c r="N214" s="236">
        <v>0</v>
      </c>
      <c r="O214" s="236">
        <f>ROUND(E214*N214,2)</f>
        <v>0</v>
      </c>
      <c r="P214" s="236">
        <v>1.188E-2</v>
      </c>
      <c r="Q214" s="236">
        <f>ROUND(E214*P214,2)</f>
        <v>0.34</v>
      </c>
      <c r="R214" s="238" t="s">
        <v>335</v>
      </c>
      <c r="S214" s="238" t="s">
        <v>227</v>
      </c>
      <c r="T214" s="239" t="s">
        <v>227</v>
      </c>
      <c r="U214" s="222">
        <v>0.09</v>
      </c>
      <c r="V214" s="222">
        <f>ROUND(E214*U214,2)</f>
        <v>2.59</v>
      </c>
      <c r="W214" s="222"/>
      <c r="X214" s="222" t="s">
        <v>228</v>
      </c>
      <c r="Y214" s="222" t="s">
        <v>229</v>
      </c>
      <c r="Z214" s="212"/>
      <c r="AA214" s="212"/>
      <c r="AB214" s="212"/>
      <c r="AC214" s="212"/>
      <c r="AD214" s="212"/>
      <c r="AE214" s="212"/>
      <c r="AF214" s="212"/>
      <c r="AG214" s="212" t="s">
        <v>230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19"/>
      <c r="B215" s="220"/>
      <c r="C215" s="247" t="s">
        <v>233</v>
      </c>
      <c r="D215" s="223"/>
      <c r="E215" s="224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234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47" t="s">
        <v>443</v>
      </c>
      <c r="D216" s="223"/>
      <c r="E216" s="224">
        <v>0.9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234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47" t="s">
        <v>444</v>
      </c>
      <c r="D217" s="223"/>
      <c r="E217" s="224">
        <v>6.3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234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47" t="s">
        <v>445</v>
      </c>
      <c r="D218" s="223"/>
      <c r="E218" s="224">
        <v>0.9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234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47" t="s">
        <v>446</v>
      </c>
      <c r="D219" s="223"/>
      <c r="E219" s="224">
        <v>4.5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234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47" t="s">
        <v>447</v>
      </c>
      <c r="D220" s="223"/>
      <c r="E220" s="224">
        <v>0.9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234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47" t="s">
        <v>448</v>
      </c>
      <c r="D221" s="223"/>
      <c r="E221" s="224">
        <v>0.9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234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47" t="s">
        <v>449</v>
      </c>
      <c r="D222" s="223"/>
      <c r="E222" s="224">
        <v>0.9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234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47" t="s">
        <v>450</v>
      </c>
      <c r="D223" s="223"/>
      <c r="E223" s="224">
        <v>2.7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234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47" t="s">
        <v>451</v>
      </c>
      <c r="D224" s="223"/>
      <c r="E224" s="224">
        <v>0.9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234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47" t="s">
        <v>452</v>
      </c>
      <c r="D225" s="223"/>
      <c r="E225" s="224">
        <v>1.8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234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47" t="s">
        <v>453</v>
      </c>
      <c r="D226" s="223"/>
      <c r="E226" s="224">
        <v>1.8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234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47" t="s">
        <v>454</v>
      </c>
      <c r="D227" s="223"/>
      <c r="E227" s="224">
        <v>0.9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234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47" t="s">
        <v>455</v>
      </c>
      <c r="D228" s="223"/>
      <c r="E228" s="224">
        <v>0.9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234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47" t="s">
        <v>456</v>
      </c>
      <c r="D229" s="223"/>
      <c r="E229" s="224">
        <v>1.8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234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47" t="s">
        <v>457</v>
      </c>
      <c r="D230" s="223"/>
      <c r="E230" s="224">
        <v>0.9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234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47" t="s">
        <v>458</v>
      </c>
      <c r="D231" s="223"/>
      <c r="E231" s="224">
        <v>1.8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234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1" x14ac:dyDescent="0.2">
      <c r="A232" s="233">
        <v>31</v>
      </c>
      <c r="B232" s="234" t="s">
        <v>459</v>
      </c>
      <c r="C232" s="245" t="s">
        <v>460</v>
      </c>
      <c r="D232" s="235" t="s">
        <v>258</v>
      </c>
      <c r="E232" s="236">
        <v>721.75800000000004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6">
        <v>0</v>
      </c>
      <c r="O232" s="236">
        <f>ROUND(E232*N232,2)</f>
        <v>0</v>
      </c>
      <c r="P232" s="236">
        <v>6.8000000000000005E-2</v>
      </c>
      <c r="Q232" s="236">
        <f>ROUND(E232*P232,2)</f>
        <v>49.08</v>
      </c>
      <c r="R232" s="238" t="s">
        <v>335</v>
      </c>
      <c r="S232" s="238" t="s">
        <v>227</v>
      </c>
      <c r="T232" s="239" t="s">
        <v>227</v>
      </c>
      <c r="U232" s="222">
        <v>0.3</v>
      </c>
      <c r="V232" s="222">
        <f>ROUND(E232*U232,2)</f>
        <v>216.53</v>
      </c>
      <c r="W232" s="222"/>
      <c r="X232" s="222" t="s">
        <v>228</v>
      </c>
      <c r="Y232" s="222" t="s">
        <v>229</v>
      </c>
      <c r="Z232" s="212"/>
      <c r="AA232" s="212"/>
      <c r="AB232" s="212"/>
      <c r="AC232" s="212"/>
      <c r="AD232" s="212"/>
      <c r="AE232" s="212"/>
      <c r="AF232" s="212"/>
      <c r="AG232" s="212" t="s">
        <v>230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">
      <c r="A233" s="219"/>
      <c r="B233" s="220"/>
      <c r="C233" s="246" t="s">
        <v>461</v>
      </c>
      <c r="D233" s="240"/>
      <c r="E233" s="240"/>
      <c r="F233" s="240"/>
      <c r="G233" s="240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232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47" t="s">
        <v>233</v>
      </c>
      <c r="D234" s="223"/>
      <c r="E234" s="224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234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47" t="s">
        <v>462</v>
      </c>
      <c r="D235" s="223"/>
      <c r="E235" s="224">
        <v>24.225000000000001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234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47" t="s">
        <v>463</v>
      </c>
      <c r="D236" s="223"/>
      <c r="E236" s="224">
        <v>17.884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234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47" t="s">
        <v>464</v>
      </c>
      <c r="D237" s="223"/>
      <c r="E237" s="224">
        <v>34.673999999999999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234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47" t="s">
        <v>465</v>
      </c>
      <c r="D238" s="223"/>
      <c r="E238" s="224">
        <v>93.971999999999994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234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47" t="s">
        <v>466</v>
      </c>
      <c r="D239" s="223"/>
      <c r="E239" s="224">
        <v>17.024000000000001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234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47" t="s">
        <v>467</v>
      </c>
      <c r="D240" s="223"/>
      <c r="E240" s="224">
        <v>38.319000000000003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234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47" t="s">
        <v>468</v>
      </c>
      <c r="D241" s="223"/>
      <c r="E241" s="224">
        <v>17.382000000000001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234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47" t="s">
        <v>469</v>
      </c>
      <c r="D242" s="223"/>
      <c r="E242" s="224">
        <v>16.48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234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47" t="s">
        <v>470</v>
      </c>
      <c r="D243" s="223"/>
      <c r="E243" s="224">
        <v>20.643999999999998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234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47" t="s">
        <v>471</v>
      </c>
      <c r="D244" s="223"/>
      <c r="E244" s="224">
        <v>58.472000000000001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234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47" t="s">
        <v>472</v>
      </c>
      <c r="D245" s="223"/>
      <c r="E245" s="224">
        <v>18.314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234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47" t="s">
        <v>473</v>
      </c>
      <c r="D246" s="223"/>
      <c r="E246" s="224">
        <v>29.779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234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47" t="s">
        <v>474</v>
      </c>
      <c r="D247" s="223"/>
      <c r="E247" s="224">
        <v>16.521999999999998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234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47" t="s">
        <v>475</v>
      </c>
      <c r="D248" s="223"/>
      <c r="E248" s="224">
        <v>27.4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234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47" t="s">
        <v>476</v>
      </c>
      <c r="D249" s="223"/>
      <c r="E249" s="224">
        <v>45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234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47" t="s">
        <v>477</v>
      </c>
      <c r="D250" s="223"/>
      <c r="E250" s="224">
        <v>4.5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234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47" t="s">
        <v>478</v>
      </c>
      <c r="D251" s="223"/>
      <c r="E251" s="224">
        <v>19.486999999999998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234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47" t="s">
        <v>479</v>
      </c>
      <c r="D252" s="223"/>
      <c r="E252" s="224">
        <v>11.486000000000001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234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47" t="s">
        <v>480</v>
      </c>
      <c r="D253" s="223"/>
      <c r="E253" s="224">
        <v>25.343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234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47" t="s">
        <v>481</v>
      </c>
      <c r="D254" s="223"/>
      <c r="E254" s="224">
        <v>17.506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234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47" t="s">
        <v>482</v>
      </c>
      <c r="D255" s="223"/>
      <c r="E255" s="224">
        <v>10.958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234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47" t="s">
        <v>483</v>
      </c>
      <c r="D256" s="223"/>
      <c r="E256" s="224">
        <v>16.562000000000001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234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47" t="s">
        <v>484</v>
      </c>
      <c r="D257" s="223"/>
      <c r="E257" s="224">
        <v>7.6159999999999997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234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47" t="s">
        <v>485</v>
      </c>
      <c r="D258" s="223"/>
      <c r="E258" s="224">
        <v>18.855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234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47" t="s">
        <v>486</v>
      </c>
      <c r="D259" s="223"/>
      <c r="E259" s="224">
        <v>1.35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234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47" t="s">
        <v>487</v>
      </c>
      <c r="D260" s="223"/>
      <c r="E260" s="224">
        <v>8.625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234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47" t="s">
        <v>488</v>
      </c>
      <c r="D261" s="223"/>
      <c r="E261" s="224">
        <v>2.2949999999999999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234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47" t="s">
        <v>489</v>
      </c>
      <c r="D262" s="223"/>
      <c r="E262" s="224">
        <v>10.53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234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47" t="s">
        <v>490</v>
      </c>
      <c r="D263" s="223"/>
      <c r="E263" s="224">
        <v>21.433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234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47" t="s">
        <v>491</v>
      </c>
      <c r="D264" s="223"/>
      <c r="E264" s="224">
        <v>7.8310000000000004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234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47" t="s">
        <v>492</v>
      </c>
      <c r="D265" s="223"/>
      <c r="E265" s="224">
        <v>12.04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234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47" t="s">
        <v>493</v>
      </c>
      <c r="D266" s="223"/>
      <c r="E266" s="224">
        <v>13.196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234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47" t="s">
        <v>494</v>
      </c>
      <c r="D267" s="223"/>
      <c r="E267" s="224">
        <v>19.623000000000001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234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47" t="s">
        <v>495</v>
      </c>
      <c r="D268" s="223"/>
      <c r="E268" s="224">
        <v>16.431000000000001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234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33">
        <v>32</v>
      </c>
      <c r="B269" s="234" t="s">
        <v>496</v>
      </c>
      <c r="C269" s="245" t="s">
        <v>497</v>
      </c>
      <c r="D269" s="235" t="s">
        <v>298</v>
      </c>
      <c r="E269" s="236">
        <v>145.75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0</v>
      </c>
      <c r="O269" s="236">
        <f>ROUND(E269*N269,2)</f>
        <v>0</v>
      </c>
      <c r="P269" s="236">
        <v>4.0000000000000002E-4</v>
      </c>
      <c r="Q269" s="236">
        <f>ROUND(E269*P269,2)</f>
        <v>0.06</v>
      </c>
      <c r="R269" s="238" t="s">
        <v>335</v>
      </c>
      <c r="S269" s="238" t="s">
        <v>227</v>
      </c>
      <c r="T269" s="239" t="s">
        <v>227</v>
      </c>
      <c r="U269" s="222">
        <v>7.0000000000000007E-2</v>
      </c>
      <c r="V269" s="222">
        <f>ROUND(E269*U269,2)</f>
        <v>10.199999999999999</v>
      </c>
      <c r="W269" s="222"/>
      <c r="X269" s="222" t="s">
        <v>228</v>
      </c>
      <c r="Y269" s="222" t="s">
        <v>229</v>
      </c>
      <c r="Z269" s="212"/>
      <c r="AA269" s="212"/>
      <c r="AB269" s="212"/>
      <c r="AC269" s="212"/>
      <c r="AD269" s="212"/>
      <c r="AE269" s="212"/>
      <c r="AF269" s="212"/>
      <c r="AG269" s="212" t="s">
        <v>230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46" t="s">
        <v>344</v>
      </c>
      <c r="D270" s="240"/>
      <c r="E270" s="240"/>
      <c r="F270" s="240"/>
      <c r="G270" s="240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232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">
      <c r="A271" s="219"/>
      <c r="B271" s="220"/>
      <c r="C271" s="247" t="s">
        <v>233</v>
      </c>
      <c r="D271" s="223"/>
      <c r="E271" s="224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234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47" t="s">
        <v>498</v>
      </c>
      <c r="D272" s="223"/>
      <c r="E272" s="224">
        <v>79.45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234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47" t="s">
        <v>499</v>
      </c>
      <c r="D273" s="223"/>
      <c r="E273" s="224">
        <v>18.8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234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47" t="s">
        <v>500</v>
      </c>
      <c r="D274" s="223"/>
      <c r="E274" s="224">
        <v>22.6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234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47" t="s">
        <v>501</v>
      </c>
      <c r="D275" s="223"/>
      <c r="E275" s="224">
        <v>13.2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234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47" t="s">
        <v>502</v>
      </c>
      <c r="D276" s="223"/>
      <c r="E276" s="224">
        <v>11.7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234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 x14ac:dyDescent="0.2">
      <c r="A277" s="233">
        <v>33</v>
      </c>
      <c r="B277" s="234" t="s">
        <v>503</v>
      </c>
      <c r="C277" s="245" t="s">
        <v>504</v>
      </c>
      <c r="D277" s="235" t="s">
        <v>505</v>
      </c>
      <c r="E277" s="236">
        <v>50</v>
      </c>
      <c r="F277" s="237"/>
      <c r="G277" s="238">
        <f>ROUND(E277*F277,2)</f>
        <v>0</v>
      </c>
      <c r="H277" s="237"/>
      <c r="I277" s="238">
        <f>ROUND(E277*H277,2)</f>
        <v>0</v>
      </c>
      <c r="J277" s="237"/>
      <c r="K277" s="238">
        <f>ROUND(E277*J277,2)</f>
        <v>0</v>
      </c>
      <c r="L277" s="238">
        <v>21</v>
      </c>
      <c r="M277" s="238">
        <f>G277*(1+L277/100)</f>
        <v>0</v>
      </c>
      <c r="N277" s="236">
        <v>0</v>
      </c>
      <c r="O277" s="236">
        <f>ROUND(E277*N277,2)</f>
        <v>0</v>
      </c>
      <c r="P277" s="236">
        <v>0</v>
      </c>
      <c r="Q277" s="236">
        <f>ROUND(E277*P277,2)</f>
        <v>0</v>
      </c>
      <c r="R277" s="238"/>
      <c r="S277" s="238" t="s">
        <v>274</v>
      </c>
      <c r="T277" s="239" t="s">
        <v>275</v>
      </c>
      <c r="U277" s="222">
        <v>0</v>
      </c>
      <c r="V277" s="222">
        <f>ROUND(E277*U277,2)</f>
        <v>0</v>
      </c>
      <c r="W277" s="222"/>
      <c r="X277" s="222" t="s">
        <v>228</v>
      </c>
      <c r="Y277" s="222" t="s">
        <v>229</v>
      </c>
      <c r="Z277" s="212"/>
      <c r="AA277" s="212"/>
      <c r="AB277" s="212"/>
      <c r="AC277" s="212"/>
      <c r="AD277" s="212"/>
      <c r="AE277" s="212"/>
      <c r="AF277" s="212"/>
      <c r="AG277" s="212" t="s">
        <v>230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">
      <c r="A278" s="219"/>
      <c r="B278" s="220"/>
      <c r="C278" s="247" t="s">
        <v>233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234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47" t="s">
        <v>506</v>
      </c>
      <c r="D279" s="223"/>
      <c r="E279" s="224">
        <v>50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234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33">
        <v>34</v>
      </c>
      <c r="B280" s="234" t="s">
        <v>507</v>
      </c>
      <c r="C280" s="245" t="s">
        <v>508</v>
      </c>
      <c r="D280" s="235" t="s">
        <v>225</v>
      </c>
      <c r="E280" s="236">
        <v>18.911999999999999</v>
      </c>
      <c r="F280" s="237"/>
      <c r="G280" s="238">
        <f>ROUND(E280*F280,2)</f>
        <v>0</v>
      </c>
      <c r="H280" s="237"/>
      <c r="I280" s="238">
        <f>ROUND(E280*H280,2)</f>
        <v>0</v>
      </c>
      <c r="J280" s="237"/>
      <c r="K280" s="238">
        <f>ROUND(E280*J280,2)</f>
        <v>0</v>
      </c>
      <c r="L280" s="238">
        <v>21</v>
      </c>
      <c r="M280" s="238">
        <f>G280*(1+L280/100)</f>
        <v>0</v>
      </c>
      <c r="N280" s="236">
        <v>7.4099999999999999E-3</v>
      </c>
      <c r="O280" s="236">
        <f>ROUND(E280*N280,2)</f>
        <v>0.14000000000000001</v>
      </c>
      <c r="P280" s="236">
        <v>2.1</v>
      </c>
      <c r="Q280" s="236">
        <f>ROUND(E280*P280,2)</f>
        <v>39.72</v>
      </c>
      <c r="R280" s="238" t="s">
        <v>335</v>
      </c>
      <c r="S280" s="238" t="s">
        <v>227</v>
      </c>
      <c r="T280" s="239" t="s">
        <v>227</v>
      </c>
      <c r="U280" s="222">
        <v>7.48</v>
      </c>
      <c r="V280" s="222">
        <f>ROUND(E280*U280,2)</f>
        <v>141.46</v>
      </c>
      <c r="W280" s="222"/>
      <c r="X280" s="222" t="s">
        <v>228</v>
      </c>
      <c r="Y280" s="222" t="s">
        <v>229</v>
      </c>
      <c r="Z280" s="212"/>
      <c r="AA280" s="212"/>
      <c r="AB280" s="212"/>
      <c r="AC280" s="212"/>
      <c r="AD280" s="212"/>
      <c r="AE280" s="212"/>
      <c r="AF280" s="212"/>
      <c r="AG280" s="212" t="s">
        <v>230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2" x14ac:dyDescent="0.2">
      <c r="A281" s="219"/>
      <c r="B281" s="220"/>
      <c r="C281" s="246" t="s">
        <v>509</v>
      </c>
      <c r="D281" s="240"/>
      <c r="E281" s="240"/>
      <c r="F281" s="240"/>
      <c r="G281" s="240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232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41" t="str">
        <f>C281</f>
        <v>nebo panelů železobetonových prefabrikovaných s dutinami, včetně pomocného lešení o výšce podlahy do 1900 mm a pro zatížení do 1,5 kPa  (150 kg/m2),</v>
      </c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19"/>
      <c r="B282" s="220"/>
      <c r="C282" s="247" t="s">
        <v>233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234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47" t="s">
        <v>510</v>
      </c>
      <c r="D283" s="223"/>
      <c r="E283" s="224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234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47" t="s">
        <v>511</v>
      </c>
      <c r="D284" s="223"/>
      <c r="E284" s="224"/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234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47" t="s">
        <v>512</v>
      </c>
      <c r="D285" s="223"/>
      <c r="E285" s="224">
        <v>18.911999999999999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234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 x14ac:dyDescent="0.2">
      <c r="A286" s="233">
        <v>35</v>
      </c>
      <c r="B286" s="234" t="s">
        <v>513</v>
      </c>
      <c r="C286" s="245" t="s">
        <v>514</v>
      </c>
      <c r="D286" s="235" t="s">
        <v>225</v>
      </c>
      <c r="E286" s="236">
        <v>28.367999999999999</v>
      </c>
      <c r="F286" s="237"/>
      <c r="G286" s="238">
        <f>ROUND(E286*F286,2)</f>
        <v>0</v>
      </c>
      <c r="H286" s="237"/>
      <c r="I286" s="238">
        <f>ROUND(E286*H286,2)</f>
        <v>0</v>
      </c>
      <c r="J286" s="237"/>
      <c r="K286" s="238">
        <f>ROUND(E286*J286,2)</f>
        <v>0</v>
      </c>
      <c r="L286" s="238">
        <v>21</v>
      </c>
      <c r="M286" s="238">
        <f>G286*(1+L286/100)</f>
        <v>0</v>
      </c>
      <c r="N286" s="236">
        <v>0</v>
      </c>
      <c r="O286" s="236">
        <f>ROUND(E286*N286,2)</f>
        <v>0</v>
      </c>
      <c r="P286" s="236">
        <v>0</v>
      </c>
      <c r="Q286" s="236">
        <f>ROUND(E286*P286,2)</f>
        <v>0</v>
      </c>
      <c r="R286" s="238"/>
      <c r="S286" s="238" t="s">
        <v>274</v>
      </c>
      <c r="T286" s="239" t="s">
        <v>275</v>
      </c>
      <c r="U286" s="222">
        <v>0</v>
      </c>
      <c r="V286" s="222">
        <f>ROUND(E286*U286,2)</f>
        <v>0</v>
      </c>
      <c r="W286" s="222"/>
      <c r="X286" s="222" t="s">
        <v>228</v>
      </c>
      <c r="Y286" s="222" t="s">
        <v>229</v>
      </c>
      <c r="Z286" s="212"/>
      <c r="AA286" s="212"/>
      <c r="AB286" s="212"/>
      <c r="AC286" s="212"/>
      <c r="AD286" s="212"/>
      <c r="AE286" s="212"/>
      <c r="AF286" s="212"/>
      <c r="AG286" s="212" t="s">
        <v>230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19"/>
      <c r="B287" s="220"/>
      <c r="C287" s="248" t="s">
        <v>515</v>
      </c>
      <c r="D287" s="242"/>
      <c r="E287" s="242"/>
      <c r="F287" s="242"/>
      <c r="G287" s="24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314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49" t="s">
        <v>516</v>
      </c>
      <c r="D288" s="243"/>
      <c r="E288" s="243"/>
      <c r="F288" s="243"/>
      <c r="G288" s="243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314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19"/>
      <c r="B289" s="220"/>
      <c r="C289" s="247" t="s">
        <v>233</v>
      </c>
      <c r="D289" s="223"/>
      <c r="E289" s="224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234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47" t="s">
        <v>510</v>
      </c>
      <c r="D290" s="223"/>
      <c r="E290" s="224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234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47" t="s">
        <v>517</v>
      </c>
      <c r="D291" s="223"/>
      <c r="E291" s="224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234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47" t="s">
        <v>518</v>
      </c>
      <c r="D292" s="223"/>
      <c r="E292" s="224">
        <v>28.367999999999999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234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33">
        <v>36</v>
      </c>
      <c r="B293" s="234" t="s">
        <v>519</v>
      </c>
      <c r="C293" s="245" t="s">
        <v>520</v>
      </c>
      <c r="D293" s="235" t="s">
        <v>225</v>
      </c>
      <c r="E293" s="236">
        <v>5.8885199999999998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2.4</v>
      </c>
      <c r="Q293" s="236">
        <f>ROUND(E293*P293,2)</f>
        <v>14.13</v>
      </c>
      <c r="R293" s="238" t="s">
        <v>335</v>
      </c>
      <c r="S293" s="238" t="s">
        <v>227</v>
      </c>
      <c r="T293" s="239" t="s">
        <v>227</v>
      </c>
      <c r="U293" s="222">
        <v>13.3</v>
      </c>
      <c r="V293" s="222">
        <f>ROUND(E293*U293,2)</f>
        <v>78.319999999999993</v>
      </c>
      <c r="W293" s="222"/>
      <c r="X293" s="222" t="s">
        <v>228</v>
      </c>
      <c r="Y293" s="222" t="s">
        <v>229</v>
      </c>
      <c r="Z293" s="212"/>
      <c r="AA293" s="212"/>
      <c r="AB293" s="212"/>
      <c r="AC293" s="212"/>
      <c r="AD293" s="212"/>
      <c r="AE293" s="212"/>
      <c r="AF293" s="212"/>
      <c r="AG293" s="212" t="s">
        <v>230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19"/>
      <c r="B294" s="220"/>
      <c r="C294" s="246" t="s">
        <v>521</v>
      </c>
      <c r="D294" s="240"/>
      <c r="E294" s="240"/>
      <c r="F294" s="240"/>
      <c r="G294" s="240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232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2" x14ac:dyDescent="0.2">
      <c r="A295" s="219"/>
      <c r="B295" s="220"/>
      <c r="C295" s="247" t="s">
        <v>233</v>
      </c>
      <c r="D295" s="223"/>
      <c r="E295" s="224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234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47" t="s">
        <v>522</v>
      </c>
      <c r="D296" s="223"/>
      <c r="E296" s="224">
        <v>0.52500000000000002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234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47" t="s">
        <v>523</v>
      </c>
      <c r="D297" s="223"/>
      <c r="E297" s="224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234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3" x14ac:dyDescent="0.2">
      <c r="A298" s="219"/>
      <c r="B298" s="220"/>
      <c r="C298" s="247" t="s">
        <v>524</v>
      </c>
      <c r="D298" s="223"/>
      <c r="E298" s="224">
        <v>1.2527999999999999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234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47" t="s">
        <v>525</v>
      </c>
      <c r="D299" s="223"/>
      <c r="E299" s="224">
        <v>2.7187199999999998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234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47" t="s">
        <v>526</v>
      </c>
      <c r="D300" s="223"/>
      <c r="E300" s="224">
        <v>1.3919999999999999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234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22.5" outlineLevel="1" x14ac:dyDescent="0.2">
      <c r="A301" s="233">
        <v>37</v>
      </c>
      <c r="B301" s="234" t="s">
        <v>527</v>
      </c>
      <c r="C301" s="245" t="s">
        <v>528</v>
      </c>
      <c r="D301" s="235" t="s">
        <v>225</v>
      </c>
      <c r="E301" s="236">
        <v>5.9572799999999999</v>
      </c>
      <c r="F301" s="237"/>
      <c r="G301" s="238">
        <f>ROUND(E301*F301,2)</f>
        <v>0</v>
      </c>
      <c r="H301" s="237"/>
      <c r="I301" s="238">
        <f>ROUND(E301*H301,2)</f>
        <v>0</v>
      </c>
      <c r="J301" s="237"/>
      <c r="K301" s="238">
        <f>ROUND(E301*J301,2)</f>
        <v>0</v>
      </c>
      <c r="L301" s="238">
        <v>21</v>
      </c>
      <c r="M301" s="238">
        <f>G301*(1+L301/100)</f>
        <v>0</v>
      </c>
      <c r="N301" s="236">
        <v>0</v>
      </c>
      <c r="O301" s="236">
        <f>ROUND(E301*N301,2)</f>
        <v>0</v>
      </c>
      <c r="P301" s="236">
        <v>0</v>
      </c>
      <c r="Q301" s="236">
        <f>ROUND(E301*P301,2)</f>
        <v>0</v>
      </c>
      <c r="R301" s="238"/>
      <c r="S301" s="238" t="s">
        <v>274</v>
      </c>
      <c r="T301" s="239" t="s">
        <v>275</v>
      </c>
      <c r="U301" s="222">
        <v>0</v>
      </c>
      <c r="V301" s="222">
        <f>ROUND(E301*U301,2)</f>
        <v>0</v>
      </c>
      <c r="W301" s="222"/>
      <c r="X301" s="222" t="s">
        <v>228</v>
      </c>
      <c r="Y301" s="222" t="s">
        <v>229</v>
      </c>
      <c r="Z301" s="212"/>
      <c r="AA301" s="212"/>
      <c r="AB301" s="212"/>
      <c r="AC301" s="212"/>
      <c r="AD301" s="212"/>
      <c r="AE301" s="212"/>
      <c r="AF301" s="212"/>
      <c r="AG301" s="212" t="s">
        <v>230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">
      <c r="A302" s="219"/>
      <c r="B302" s="220"/>
      <c r="C302" s="248" t="s">
        <v>529</v>
      </c>
      <c r="D302" s="242"/>
      <c r="E302" s="242"/>
      <c r="F302" s="242"/>
      <c r="G302" s="24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314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49" t="s">
        <v>516</v>
      </c>
      <c r="D303" s="243"/>
      <c r="E303" s="243"/>
      <c r="F303" s="243"/>
      <c r="G303" s="243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314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19"/>
      <c r="B304" s="220"/>
      <c r="C304" s="247" t="s">
        <v>233</v>
      </c>
      <c r="D304" s="223"/>
      <c r="E304" s="224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234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47" t="s">
        <v>517</v>
      </c>
      <c r="D305" s="223"/>
      <c r="E305" s="224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234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ht="22.5" outlineLevel="3" x14ac:dyDescent="0.2">
      <c r="A306" s="219"/>
      <c r="B306" s="220"/>
      <c r="C306" s="247" t="s">
        <v>530</v>
      </c>
      <c r="D306" s="223"/>
      <c r="E306" s="224">
        <v>1.8792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234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47" t="s">
        <v>531</v>
      </c>
      <c r="D307" s="223"/>
      <c r="E307" s="224">
        <v>4.0780799999999999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234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ht="22.5" outlineLevel="1" x14ac:dyDescent="0.2">
      <c r="A308" s="233">
        <v>38</v>
      </c>
      <c r="B308" s="234" t="s">
        <v>532</v>
      </c>
      <c r="C308" s="245" t="s">
        <v>533</v>
      </c>
      <c r="D308" s="235" t="s">
        <v>225</v>
      </c>
      <c r="E308" s="236">
        <v>11.845800000000001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21</v>
      </c>
      <c r="M308" s="238">
        <f>G308*(1+L308/100)</f>
        <v>0</v>
      </c>
      <c r="N308" s="236">
        <v>0</v>
      </c>
      <c r="O308" s="236">
        <f>ROUND(E308*N308,2)</f>
        <v>0</v>
      </c>
      <c r="P308" s="236">
        <v>0</v>
      </c>
      <c r="Q308" s="236">
        <f>ROUND(E308*P308,2)</f>
        <v>0</v>
      </c>
      <c r="R308" s="238"/>
      <c r="S308" s="238" t="s">
        <v>274</v>
      </c>
      <c r="T308" s="239" t="s">
        <v>275</v>
      </c>
      <c r="U308" s="222">
        <v>0</v>
      </c>
      <c r="V308" s="222">
        <f>ROUND(E308*U308,2)</f>
        <v>0</v>
      </c>
      <c r="W308" s="222"/>
      <c r="X308" s="222" t="s">
        <v>228</v>
      </c>
      <c r="Y308" s="222" t="s">
        <v>229</v>
      </c>
      <c r="Z308" s="212"/>
      <c r="AA308" s="212"/>
      <c r="AB308" s="212"/>
      <c r="AC308" s="212"/>
      <c r="AD308" s="212"/>
      <c r="AE308" s="212"/>
      <c r="AF308" s="212"/>
      <c r="AG308" s="212" t="s">
        <v>230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2" x14ac:dyDescent="0.2">
      <c r="A309" s="219"/>
      <c r="B309" s="220"/>
      <c r="C309" s="247" t="s">
        <v>534</v>
      </c>
      <c r="D309" s="223"/>
      <c r="E309" s="224">
        <v>5.8885199999999998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234</v>
      </c>
      <c r="AH309" s="212">
        <v>5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47" t="s">
        <v>535</v>
      </c>
      <c r="D310" s="223"/>
      <c r="E310" s="224">
        <v>5.9572799999999999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234</v>
      </c>
      <c r="AH310" s="212">
        <v>5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33">
        <v>39</v>
      </c>
      <c r="B311" s="234" t="s">
        <v>536</v>
      </c>
      <c r="C311" s="245" t="s">
        <v>537</v>
      </c>
      <c r="D311" s="235" t="s">
        <v>320</v>
      </c>
      <c r="E311" s="236">
        <v>58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8" t="s">
        <v>335</v>
      </c>
      <c r="S311" s="238" t="s">
        <v>227</v>
      </c>
      <c r="T311" s="239" t="s">
        <v>227</v>
      </c>
      <c r="U311" s="222">
        <v>0.05</v>
      </c>
      <c r="V311" s="222">
        <f>ROUND(E311*U311,2)</f>
        <v>2.9</v>
      </c>
      <c r="W311" s="222"/>
      <c r="X311" s="222" t="s">
        <v>228</v>
      </c>
      <c r="Y311" s="222" t="s">
        <v>229</v>
      </c>
      <c r="Z311" s="212"/>
      <c r="AA311" s="212"/>
      <c r="AB311" s="212"/>
      <c r="AC311" s="212"/>
      <c r="AD311" s="212"/>
      <c r="AE311" s="212"/>
      <c r="AF311" s="212"/>
      <c r="AG311" s="212" t="s">
        <v>230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19"/>
      <c r="B312" s="220"/>
      <c r="C312" s="246" t="s">
        <v>538</v>
      </c>
      <c r="D312" s="240"/>
      <c r="E312" s="240"/>
      <c r="F312" s="240"/>
      <c r="G312" s="240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232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19"/>
      <c r="B313" s="220"/>
      <c r="C313" s="247" t="s">
        <v>233</v>
      </c>
      <c r="D313" s="223"/>
      <c r="E313" s="224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234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47" t="s">
        <v>539</v>
      </c>
      <c r="D314" s="223"/>
      <c r="E314" s="224">
        <v>21</v>
      </c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234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47" t="s">
        <v>540</v>
      </c>
      <c r="D315" s="223"/>
      <c r="E315" s="224">
        <v>34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234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47" t="s">
        <v>541</v>
      </c>
      <c r="D316" s="223"/>
      <c r="E316" s="224">
        <v>3</v>
      </c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234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33">
        <v>40</v>
      </c>
      <c r="B317" s="234" t="s">
        <v>542</v>
      </c>
      <c r="C317" s="245" t="s">
        <v>543</v>
      </c>
      <c r="D317" s="235" t="s">
        <v>320</v>
      </c>
      <c r="E317" s="236">
        <v>14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8" t="s">
        <v>335</v>
      </c>
      <c r="S317" s="238" t="s">
        <v>227</v>
      </c>
      <c r="T317" s="239" t="s">
        <v>227</v>
      </c>
      <c r="U317" s="222">
        <v>0.08</v>
      </c>
      <c r="V317" s="222">
        <f>ROUND(E317*U317,2)</f>
        <v>1.1200000000000001</v>
      </c>
      <c r="W317" s="222"/>
      <c r="X317" s="222" t="s">
        <v>228</v>
      </c>
      <c r="Y317" s="222" t="s">
        <v>229</v>
      </c>
      <c r="Z317" s="212"/>
      <c r="AA317" s="212"/>
      <c r="AB317" s="212"/>
      <c r="AC317" s="212"/>
      <c r="AD317" s="212"/>
      <c r="AE317" s="212"/>
      <c r="AF317" s="212"/>
      <c r="AG317" s="212" t="s">
        <v>230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2" x14ac:dyDescent="0.2">
      <c r="A318" s="219"/>
      <c r="B318" s="220"/>
      <c r="C318" s="246" t="s">
        <v>544</v>
      </c>
      <c r="D318" s="240"/>
      <c r="E318" s="240"/>
      <c r="F318" s="240"/>
      <c r="G318" s="240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232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19"/>
      <c r="B319" s="220"/>
      <c r="C319" s="247" t="s">
        <v>233</v>
      </c>
      <c r="D319" s="223"/>
      <c r="E319" s="224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234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47" t="s">
        <v>545</v>
      </c>
      <c r="D320" s="223"/>
      <c r="E320" s="224">
        <v>14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234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ht="33.75" outlineLevel="1" x14ac:dyDescent="0.2">
      <c r="A321" s="233">
        <v>41</v>
      </c>
      <c r="B321" s="234" t="s">
        <v>546</v>
      </c>
      <c r="C321" s="245" t="s">
        <v>547</v>
      </c>
      <c r="D321" s="235" t="s">
        <v>258</v>
      </c>
      <c r="E321" s="236">
        <v>8.6859999999999999</v>
      </c>
      <c r="F321" s="237"/>
      <c r="G321" s="238">
        <f>ROUND(E321*F321,2)</f>
        <v>0</v>
      </c>
      <c r="H321" s="237"/>
      <c r="I321" s="238">
        <f>ROUND(E321*H321,2)</f>
        <v>0</v>
      </c>
      <c r="J321" s="237"/>
      <c r="K321" s="238">
        <f>ROUND(E321*J321,2)</f>
        <v>0</v>
      </c>
      <c r="L321" s="238">
        <v>21</v>
      </c>
      <c r="M321" s="238">
        <f>G321*(1+L321/100)</f>
        <v>0</v>
      </c>
      <c r="N321" s="236">
        <v>1E-3</v>
      </c>
      <c r="O321" s="236">
        <f>ROUND(E321*N321,2)</f>
        <v>0.01</v>
      </c>
      <c r="P321" s="236">
        <v>6.3E-2</v>
      </c>
      <c r="Q321" s="236">
        <f>ROUND(E321*P321,2)</f>
        <v>0.55000000000000004</v>
      </c>
      <c r="R321" s="238" t="s">
        <v>335</v>
      </c>
      <c r="S321" s="238" t="s">
        <v>227</v>
      </c>
      <c r="T321" s="239" t="s">
        <v>227</v>
      </c>
      <c r="U321" s="222">
        <v>0.72</v>
      </c>
      <c r="V321" s="222">
        <f>ROUND(E321*U321,2)</f>
        <v>6.25</v>
      </c>
      <c r="W321" s="222"/>
      <c r="X321" s="222" t="s">
        <v>228</v>
      </c>
      <c r="Y321" s="222" t="s">
        <v>229</v>
      </c>
      <c r="Z321" s="212"/>
      <c r="AA321" s="212"/>
      <c r="AB321" s="212"/>
      <c r="AC321" s="212"/>
      <c r="AD321" s="212"/>
      <c r="AE321" s="212"/>
      <c r="AF321" s="212"/>
      <c r="AG321" s="212" t="s">
        <v>230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">
      <c r="A322" s="219"/>
      <c r="B322" s="220"/>
      <c r="C322" s="247" t="s">
        <v>233</v>
      </c>
      <c r="D322" s="223"/>
      <c r="E322" s="224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234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47" t="s">
        <v>548</v>
      </c>
      <c r="D323" s="223"/>
      <c r="E323" s="224">
        <v>5.6559999999999997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234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47" t="s">
        <v>549</v>
      </c>
      <c r="D324" s="223"/>
      <c r="E324" s="224">
        <v>3.03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234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33.75" outlineLevel="1" x14ac:dyDescent="0.2">
      <c r="A325" s="233">
        <v>42</v>
      </c>
      <c r="B325" s="234" t="s">
        <v>550</v>
      </c>
      <c r="C325" s="245" t="s">
        <v>551</v>
      </c>
      <c r="D325" s="235" t="s">
        <v>258</v>
      </c>
      <c r="E325" s="236">
        <v>86.254000000000005</v>
      </c>
      <c r="F325" s="237"/>
      <c r="G325" s="238">
        <f>ROUND(E325*F325,2)</f>
        <v>0</v>
      </c>
      <c r="H325" s="237"/>
      <c r="I325" s="238">
        <f>ROUND(E325*H325,2)</f>
        <v>0</v>
      </c>
      <c r="J325" s="237"/>
      <c r="K325" s="238">
        <f>ROUND(E325*J325,2)</f>
        <v>0</v>
      </c>
      <c r="L325" s="238">
        <v>21</v>
      </c>
      <c r="M325" s="238">
        <f>G325*(1+L325/100)</f>
        <v>0</v>
      </c>
      <c r="N325" s="236">
        <v>1.17E-3</v>
      </c>
      <c r="O325" s="236">
        <f>ROUND(E325*N325,2)</f>
        <v>0.1</v>
      </c>
      <c r="P325" s="236">
        <v>7.5999999999999998E-2</v>
      </c>
      <c r="Q325" s="236">
        <f>ROUND(E325*P325,2)</f>
        <v>6.56</v>
      </c>
      <c r="R325" s="238" t="s">
        <v>335</v>
      </c>
      <c r="S325" s="238" t="s">
        <v>227</v>
      </c>
      <c r="T325" s="239" t="s">
        <v>227</v>
      </c>
      <c r="U325" s="222">
        <v>0.94</v>
      </c>
      <c r="V325" s="222">
        <f>ROUND(E325*U325,2)</f>
        <v>81.08</v>
      </c>
      <c r="W325" s="222"/>
      <c r="X325" s="222" t="s">
        <v>228</v>
      </c>
      <c r="Y325" s="222" t="s">
        <v>229</v>
      </c>
      <c r="Z325" s="212"/>
      <c r="AA325" s="212"/>
      <c r="AB325" s="212"/>
      <c r="AC325" s="212"/>
      <c r="AD325" s="212"/>
      <c r="AE325" s="212"/>
      <c r="AF325" s="212"/>
      <c r="AG325" s="212" t="s">
        <v>230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2" x14ac:dyDescent="0.2">
      <c r="A326" s="219"/>
      <c r="B326" s="220"/>
      <c r="C326" s="247" t="s">
        <v>233</v>
      </c>
      <c r="D326" s="223"/>
      <c r="E326" s="224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234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47" t="s">
        <v>552</v>
      </c>
      <c r="D327" s="223"/>
      <c r="E327" s="224">
        <v>48.076000000000001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234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47" t="s">
        <v>553</v>
      </c>
      <c r="D328" s="223"/>
      <c r="E328" s="224">
        <v>38.177999999999997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234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33">
        <v>43</v>
      </c>
      <c r="B329" s="234" t="s">
        <v>554</v>
      </c>
      <c r="C329" s="245" t="s">
        <v>555</v>
      </c>
      <c r="D329" s="235" t="s">
        <v>258</v>
      </c>
      <c r="E329" s="236">
        <v>3.6139999999999999</v>
      </c>
      <c r="F329" s="237"/>
      <c r="G329" s="238">
        <f>ROUND(E329*F329,2)</f>
        <v>0</v>
      </c>
      <c r="H329" s="237"/>
      <c r="I329" s="238">
        <f>ROUND(E329*H329,2)</f>
        <v>0</v>
      </c>
      <c r="J329" s="237"/>
      <c r="K329" s="238">
        <f>ROUND(E329*J329,2)</f>
        <v>0</v>
      </c>
      <c r="L329" s="238">
        <v>21</v>
      </c>
      <c r="M329" s="238">
        <f>G329*(1+L329/100)</f>
        <v>0</v>
      </c>
      <c r="N329" s="236">
        <v>6.7000000000000002E-4</v>
      </c>
      <c r="O329" s="236">
        <f>ROUND(E329*N329,2)</f>
        <v>0</v>
      </c>
      <c r="P329" s="236">
        <v>5.5E-2</v>
      </c>
      <c r="Q329" s="236">
        <f>ROUND(E329*P329,2)</f>
        <v>0.2</v>
      </c>
      <c r="R329" s="238" t="s">
        <v>335</v>
      </c>
      <c r="S329" s="238" t="s">
        <v>227</v>
      </c>
      <c r="T329" s="239" t="s">
        <v>227</v>
      </c>
      <c r="U329" s="222">
        <v>0.38</v>
      </c>
      <c r="V329" s="222">
        <f>ROUND(E329*U329,2)</f>
        <v>1.37</v>
      </c>
      <c r="W329" s="222"/>
      <c r="X329" s="222" t="s">
        <v>228</v>
      </c>
      <c r="Y329" s="222" t="s">
        <v>229</v>
      </c>
      <c r="Z329" s="212"/>
      <c r="AA329" s="212"/>
      <c r="AB329" s="212"/>
      <c r="AC329" s="212"/>
      <c r="AD329" s="212"/>
      <c r="AE329" s="212"/>
      <c r="AF329" s="212"/>
      <c r="AG329" s="212" t="s">
        <v>230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2" x14ac:dyDescent="0.2">
      <c r="A330" s="219"/>
      <c r="B330" s="220"/>
      <c r="C330" s="246" t="s">
        <v>556</v>
      </c>
      <c r="D330" s="240"/>
      <c r="E330" s="240"/>
      <c r="F330" s="240"/>
      <c r="G330" s="240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232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41" t="str">
        <f>C330</f>
        <v>nebo vybourání otvorů jakýchkoliv rozměrů, včetně pomocného lešení o výšce podlahy do 1900 mm a pro zatížení do 1,5 kPa  (150 kg/m2),</v>
      </c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19"/>
      <c r="B331" s="220"/>
      <c r="C331" s="247" t="s">
        <v>233</v>
      </c>
      <c r="D331" s="223"/>
      <c r="E331" s="224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234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47" t="s">
        <v>557</v>
      </c>
      <c r="D332" s="223"/>
      <c r="E332" s="224">
        <v>3.6139999999999999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234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33">
        <v>44</v>
      </c>
      <c r="B333" s="234" t="s">
        <v>558</v>
      </c>
      <c r="C333" s="245" t="s">
        <v>559</v>
      </c>
      <c r="D333" s="235" t="s">
        <v>298</v>
      </c>
      <c r="E333" s="236">
        <v>13.6</v>
      </c>
      <c r="F333" s="237"/>
      <c r="G333" s="238">
        <f>ROUND(E333*F333,2)</f>
        <v>0</v>
      </c>
      <c r="H333" s="237"/>
      <c r="I333" s="238">
        <f>ROUND(E333*H333,2)</f>
        <v>0</v>
      </c>
      <c r="J333" s="237"/>
      <c r="K333" s="238">
        <f>ROUND(E333*J333,2)</f>
        <v>0</v>
      </c>
      <c r="L333" s="238">
        <v>21</v>
      </c>
      <c r="M333" s="238">
        <f>G333*(1+L333/100)</f>
        <v>0</v>
      </c>
      <c r="N333" s="236">
        <v>0</v>
      </c>
      <c r="O333" s="236">
        <f>ROUND(E333*N333,2)</f>
        <v>0</v>
      </c>
      <c r="P333" s="236">
        <v>4.6000000000000001E-4</v>
      </c>
      <c r="Q333" s="236">
        <f>ROUND(E333*P333,2)</f>
        <v>0.01</v>
      </c>
      <c r="R333" s="238" t="s">
        <v>335</v>
      </c>
      <c r="S333" s="238" t="s">
        <v>227</v>
      </c>
      <c r="T333" s="239" t="s">
        <v>227</v>
      </c>
      <c r="U333" s="222">
        <v>1.22</v>
      </c>
      <c r="V333" s="222">
        <f>ROUND(E333*U333,2)</f>
        <v>16.59</v>
      </c>
      <c r="W333" s="222"/>
      <c r="X333" s="222" t="s">
        <v>228</v>
      </c>
      <c r="Y333" s="222" t="s">
        <v>229</v>
      </c>
      <c r="Z333" s="212"/>
      <c r="AA333" s="212"/>
      <c r="AB333" s="212"/>
      <c r="AC333" s="212"/>
      <c r="AD333" s="212"/>
      <c r="AE333" s="212"/>
      <c r="AF333" s="212"/>
      <c r="AG333" s="212" t="s">
        <v>230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">
      <c r="A334" s="219"/>
      <c r="B334" s="220"/>
      <c r="C334" s="247" t="s">
        <v>233</v>
      </c>
      <c r="D334" s="223"/>
      <c r="E334" s="224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234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47" t="s">
        <v>560</v>
      </c>
      <c r="D335" s="223"/>
      <c r="E335" s="224">
        <v>5.2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234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47" t="s">
        <v>560</v>
      </c>
      <c r="D336" s="223"/>
      <c r="E336" s="224">
        <v>5.2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234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47" t="s">
        <v>561</v>
      </c>
      <c r="D337" s="223"/>
      <c r="E337" s="224">
        <v>3.2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234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33">
        <v>45</v>
      </c>
      <c r="B338" s="234" t="s">
        <v>562</v>
      </c>
      <c r="C338" s="245" t="s">
        <v>563</v>
      </c>
      <c r="D338" s="235" t="s">
        <v>298</v>
      </c>
      <c r="E338" s="236">
        <v>102.64</v>
      </c>
      <c r="F338" s="237"/>
      <c r="G338" s="238">
        <f>ROUND(E338*F338,2)</f>
        <v>0</v>
      </c>
      <c r="H338" s="237"/>
      <c r="I338" s="238">
        <f>ROUND(E338*H338,2)</f>
        <v>0</v>
      </c>
      <c r="J338" s="237"/>
      <c r="K338" s="238">
        <f>ROUND(E338*J338,2)</f>
        <v>0</v>
      </c>
      <c r="L338" s="238">
        <v>21</v>
      </c>
      <c r="M338" s="238">
        <f>G338*(1+L338/100)</f>
        <v>0</v>
      </c>
      <c r="N338" s="236">
        <v>0</v>
      </c>
      <c r="O338" s="236">
        <f>ROUND(E338*N338,2)</f>
        <v>0</v>
      </c>
      <c r="P338" s="236">
        <v>4.6000000000000001E-4</v>
      </c>
      <c r="Q338" s="236">
        <f>ROUND(E338*P338,2)</f>
        <v>0.05</v>
      </c>
      <c r="R338" s="238" t="s">
        <v>335</v>
      </c>
      <c r="S338" s="238" t="s">
        <v>227</v>
      </c>
      <c r="T338" s="239" t="s">
        <v>227</v>
      </c>
      <c r="U338" s="222">
        <v>0.81</v>
      </c>
      <c r="V338" s="222">
        <f>ROUND(E338*U338,2)</f>
        <v>83.14</v>
      </c>
      <c r="W338" s="222"/>
      <c r="X338" s="222" t="s">
        <v>228</v>
      </c>
      <c r="Y338" s="222" t="s">
        <v>229</v>
      </c>
      <c r="Z338" s="212"/>
      <c r="AA338" s="212"/>
      <c r="AB338" s="212"/>
      <c r="AC338" s="212"/>
      <c r="AD338" s="212"/>
      <c r="AE338" s="212"/>
      <c r="AF338" s="212"/>
      <c r="AG338" s="212" t="s">
        <v>230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">
      <c r="A339" s="219"/>
      <c r="B339" s="220"/>
      <c r="C339" s="247" t="s">
        <v>233</v>
      </c>
      <c r="D339" s="223"/>
      <c r="E339" s="224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234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47" t="s">
        <v>564</v>
      </c>
      <c r="D340" s="223"/>
      <c r="E340" s="224">
        <v>29.25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234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47" t="s">
        <v>565</v>
      </c>
      <c r="D341" s="223"/>
      <c r="E341" s="224">
        <v>6.75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234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47" t="s">
        <v>566</v>
      </c>
      <c r="D342" s="223"/>
      <c r="E342" s="224">
        <v>20.25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234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47" t="s">
        <v>565</v>
      </c>
      <c r="D343" s="223"/>
      <c r="E343" s="224">
        <v>6.75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234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47" t="s">
        <v>567</v>
      </c>
      <c r="D344" s="223"/>
      <c r="E344" s="224">
        <v>0.6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234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47" t="s">
        <v>568</v>
      </c>
      <c r="D345" s="223"/>
      <c r="E345" s="224">
        <v>9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234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47" t="s">
        <v>569</v>
      </c>
      <c r="D346" s="223"/>
      <c r="E346" s="224">
        <v>7.8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234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47" t="s">
        <v>570</v>
      </c>
      <c r="D347" s="223"/>
      <c r="E347" s="224">
        <v>10.4</v>
      </c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234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47" t="s">
        <v>560</v>
      </c>
      <c r="D348" s="223"/>
      <c r="E348" s="224">
        <v>5.2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234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47" t="s">
        <v>571</v>
      </c>
      <c r="D349" s="223"/>
      <c r="E349" s="224">
        <v>6.64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234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33">
        <v>46</v>
      </c>
      <c r="B350" s="234" t="s">
        <v>572</v>
      </c>
      <c r="C350" s="245" t="s">
        <v>573</v>
      </c>
      <c r="D350" s="235" t="s">
        <v>258</v>
      </c>
      <c r="E350" s="236">
        <v>50.204000000000001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21</v>
      </c>
      <c r="M350" s="238">
        <f>G350*(1+L350/100)</f>
        <v>0</v>
      </c>
      <c r="N350" s="236">
        <v>6.7000000000000002E-4</v>
      </c>
      <c r="O350" s="236">
        <f>ROUND(E350*N350,2)</f>
        <v>0.03</v>
      </c>
      <c r="P350" s="236">
        <v>0.20399999999999999</v>
      </c>
      <c r="Q350" s="236">
        <f>ROUND(E350*P350,2)</f>
        <v>10.24</v>
      </c>
      <c r="R350" s="238" t="s">
        <v>335</v>
      </c>
      <c r="S350" s="238" t="s">
        <v>227</v>
      </c>
      <c r="T350" s="239" t="s">
        <v>227</v>
      </c>
      <c r="U350" s="222">
        <v>0.25</v>
      </c>
      <c r="V350" s="222">
        <f>ROUND(E350*U350,2)</f>
        <v>12.55</v>
      </c>
      <c r="W350" s="222"/>
      <c r="X350" s="222" t="s">
        <v>228</v>
      </c>
      <c r="Y350" s="222" t="s">
        <v>229</v>
      </c>
      <c r="Z350" s="212"/>
      <c r="AA350" s="212"/>
      <c r="AB350" s="212"/>
      <c r="AC350" s="212"/>
      <c r="AD350" s="212"/>
      <c r="AE350" s="212"/>
      <c r="AF350" s="212"/>
      <c r="AG350" s="212" t="s">
        <v>230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22.5" outlineLevel="2" x14ac:dyDescent="0.2">
      <c r="A351" s="219"/>
      <c r="B351" s="220"/>
      <c r="C351" s="246" t="s">
        <v>574</v>
      </c>
      <c r="D351" s="240"/>
      <c r="E351" s="240"/>
      <c r="F351" s="240"/>
      <c r="G351" s="240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232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41" t="str">
        <f>C351</f>
        <v>nebo vybourání otvorů průřezové plochy přes 4 m2 v příčkách, včetně pomocného lešení o výšce podlahy do 1900 mm a pro zatížení do 1,5 kPa  (150 kg/m2),</v>
      </c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">
      <c r="A352" s="219"/>
      <c r="B352" s="220"/>
      <c r="C352" s="247" t="s">
        <v>233</v>
      </c>
      <c r="D352" s="223"/>
      <c r="E352" s="224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234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47" t="s">
        <v>575</v>
      </c>
      <c r="D353" s="223"/>
      <c r="E353" s="224">
        <v>17.681999999999999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234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47" t="s">
        <v>576</v>
      </c>
      <c r="D354" s="223"/>
      <c r="E354" s="224">
        <v>4.42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234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47" t="s">
        <v>577</v>
      </c>
      <c r="D355" s="223"/>
      <c r="E355" s="224">
        <v>16.882000000000001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234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47" t="s">
        <v>578</v>
      </c>
      <c r="D356" s="223"/>
      <c r="E356" s="224">
        <v>11.22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234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33">
        <v>47</v>
      </c>
      <c r="B357" s="234" t="s">
        <v>579</v>
      </c>
      <c r="C357" s="245" t="s">
        <v>580</v>
      </c>
      <c r="D357" s="235" t="s">
        <v>258</v>
      </c>
      <c r="E357" s="236">
        <v>102.77500000000001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6">
        <v>6.7000000000000002E-4</v>
      </c>
      <c r="O357" s="236">
        <f>ROUND(E357*N357,2)</f>
        <v>7.0000000000000007E-2</v>
      </c>
      <c r="P357" s="236">
        <v>0.154</v>
      </c>
      <c r="Q357" s="236">
        <f>ROUND(E357*P357,2)</f>
        <v>15.83</v>
      </c>
      <c r="R357" s="238" t="s">
        <v>335</v>
      </c>
      <c r="S357" s="238" t="s">
        <v>227</v>
      </c>
      <c r="T357" s="239" t="s">
        <v>227</v>
      </c>
      <c r="U357" s="222">
        <v>0.21</v>
      </c>
      <c r="V357" s="222">
        <f>ROUND(E357*U357,2)</f>
        <v>21.58</v>
      </c>
      <c r="W357" s="222"/>
      <c r="X357" s="222" t="s">
        <v>228</v>
      </c>
      <c r="Y357" s="222" t="s">
        <v>229</v>
      </c>
      <c r="Z357" s="212"/>
      <c r="AA357" s="212"/>
      <c r="AB357" s="212"/>
      <c r="AC357" s="212"/>
      <c r="AD357" s="212"/>
      <c r="AE357" s="212"/>
      <c r="AF357" s="212"/>
      <c r="AG357" s="212" t="s">
        <v>230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2.5" outlineLevel="2" x14ac:dyDescent="0.2">
      <c r="A358" s="219"/>
      <c r="B358" s="220"/>
      <c r="C358" s="246" t="s">
        <v>574</v>
      </c>
      <c r="D358" s="240"/>
      <c r="E358" s="240"/>
      <c r="F358" s="240"/>
      <c r="G358" s="240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232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41" t="str">
        <f>C358</f>
        <v>nebo vybourání otvorů průřezové plochy přes 4 m2 v příčkách, včetně pomocného lešení o výšce podlahy do 1900 mm a pro zatížení do 1,5 kPa  (150 kg/m2),</v>
      </c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">
      <c r="A359" s="219"/>
      <c r="B359" s="220"/>
      <c r="C359" s="247" t="s">
        <v>233</v>
      </c>
      <c r="D359" s="223"/>
      <c r="E359" s="224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234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47" t="s">
        <v>581</v>
      </c>
      <c r="D360" s="223"/>
      <c r="E360" s="224">
        <v>1.97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234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47" t="s">
        <v>582</v>
      </c>
      <c r="D361" s="223"/>
      <c r="E361" s="224">
        <v>7.3319999999999999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234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47" t="s">
        <v>583</v>
      </c>
      <c r="D362" s="223"/>
      <c r="E362" s="224">
        <v>32.174999999999997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234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47" t="s">
        <v>584</v>
      </c>
      <c r="D363" s="223"/>
      <c r="E363" s="224">
        <v>1.4470000000000001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234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47" t="s">
        <v>585</v>
      </c>
      <c r="D364" s="223"/>
      <c r="E364" s="224">
        <v>6.3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234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47" t="s">
        <v>586</v>
      </c>
      <c r="D365" s="223"/>
      <c r="E365" s="224">
        <v>3.8580000000000001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234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47" t="s">
        <v>587</v>
      </c>
      <c r="D366" s="223"/>
      <c r="E366" s="224">
        <v>5.85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234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47" t="s">
        <v>588</v>
      </c>
      <c r="D367" s="223"/>
      <c r="E367" s="224">
        <v>2.444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234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47" t="s">
        <v>589</v>
      </c>
      <c r="D368" s="223"/>
      <c r="E368" s="224">
        <v>9.4499999999999993</v>
      </c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234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47" t="s">
        <v>590</v>
      </c>
      <c r="D369" s="223"/>
      <c r="E369" s="224">
        <v>4.5970000000000004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234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47" t="s">
        <v>591</v>
      </c>
      <c r="D370" s="223"/>
      <c r="E370" s="224">
        <v>3.15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234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47" t="s">
        <v>592</v>
      </c>
      <c r="D371" s="223"/>
      <c r="E371" s="224">
        <v>0.96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234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47" t="s">
        <v>593</v>
      </c>
      <c r="D372" s="223"/>
      <c r="E372" s="224">
        <v>2.0579999999999998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234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47" t="s">
        <v>594</v>
      </c>
      <c r="D373" s="223"/>
      <c r="E373" s="224">
        <v>6.3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234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19"/>
      <c r="B374" s="220"/>
      <c r="C374" s="247" t="s">
        <v>595</v>
      </c>
      <c r="D374" s="223"/>
      <c r="E374" s="224">
        <v>6.6459999999999999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234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47" t="s">
        <v>596</v>
      </c>
      <c r="D375" s="223"/>
      <c r="E375" s="224">
        <v>3.0379999999999998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234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47" t="s">
        <v>597</v>
      </c>
      <c r="D376" s="223"/>
      <c r="E376" s="224">
        <v>5.2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234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33">
        <v>48</v>
      </c>
      <c r="B377" s="234" t="s">
        <v>598</v>
      </c>
      <c r="C377" s="245" t="s">
        <v>599</v>
      </c>
      <c r="D377" s="235" t="s">
        <v>225</v>
      </c>
      <c r="E377" s="236">
        <v>11.164</v>
      </c>
      <c r="F377" s="237"/>
      <c r="G377" s="238">
        <f>ROUND(E377*F377,2)</f>
        <v>0</v>
      </c>
      <c r="H377" s="237"/>
      <c r="I377" s="238">
        <f>ROUND(E377*H377,2)</f>
        <v>0</v>
      </c>
      <c r="J377" s="237"/>
      <c r="K377" s="238">
        <f>ROUND(E377*J377,2)</f>
        <v>0</v>
      </c>
      <c r="L377" s="238">
        <v>21</v>
      </c>
      <c r="M377" s="238">
        <f>G377*(1+L377/100)</f>
        <v>0</v>
      </c>
      <c r="N377" s="236">
        <v>1.1000000000000001E-3</v>
      </c>
      <c r="O377" s="236">
        <f>ROUND(E377*N377,2)</f>
        <v>0.01</v>
      </c>
      <c r="P377" s="236">
        <v>0.68700000000000006</v>
      </c>
      <c r="Q377" s="236">
        <f>ROUND(E377*P377,2)</f>
        <v>7.67</v>
      </c>
      <c r="R377" s="238" t="s">
        <v>335</v>
      </c>
      <c r="S377" s="238" t="s">
        <v>227</v>
      </c>
      <c r="T377" s="239" t="s">
        <v>227</v>
      </c>
      <c r="U377" s="222">
        <v>1.08</v>
      </c>
      <c r="V377" s="222">
        <f>ROUND(E377*U377,2)</f>
        <v>12.06</v>
      </c>
      <c r="W377" s="222"/>
      <c r="X377" s="222" t="s">
        <v>228</v>
      </c>
      <c r="Y377" s="222" t="s">
        <v>229</v>
      </c>
      <c r="Z377" s="212"/>
      <c r="AA377" s="212"/>
      <c r="AB377" s="212"/>
      <c r="AC377" s="212"/>
      <c r="AD377" s="212"/>
      <c r="AE377" s="212"/>
      <c r="AF377" s="212"/>
      <c r="AG377" s="212" t="s">
        <v>230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ht="22.5" outlineLevel="2" x14ac:dyDescent="0.2">
      <c r="A378" s="219"/>
      <c r="B378" s="220"/>
      <c r="C378" s="246" t="s">
        <v>600</v>
      </c>
      <c r="D378" s="240"/>
      <c r="E378" s="240"/>
      <c r="F378" s="240"/>
      <c r="G378" s="240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232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41" t="str">
        <f>C378</f>
        <v>nebo vybourání otvorů průřezové plochy přes 4 m2 ve zdivu nadzákladovém, včetně pomocného lešení o výšce podlahy do 1900 mm a pro zatížení do 1,5 kPa  (150 kg/m2)</v>
      </c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19"/>
      <c r="B379" s="220"/>
      <c r="C379" s="247" t="s">
        <v>233</v>
      </c>
      <c r="D379" s="223"/>
      <c r="E379" s="224"/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234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47" t="s">
        <v>601</v>
      </c>
      <c r="D380" s="223"/>
      <c r="E380" s="224">
        <v>2.34</v>
      </c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234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47" t="s">
        <v>602</v>
      </c>
      <c r="D381" s="223"/>
      <c r="E381" s="224">
        <v>3.5880000000000001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234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47" t="s">
        <v>603</v>
      </c>
      <c r="D382" s="223"/>
      <c r="E382" s="224">
        <v>1.5860000000000001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234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47" t="s">
        <v>604</v>
      </c>
      <c r="D383" s="223"/>
      <c r="E383" s="224">
        <v>1.456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234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47" t="s">
        <v>605</v>
      </c>
      <c r="D384" s="223"/>
      <c r="E384" s="224">
        <v>0.442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234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47" t="s">
        <v>606</v>
      </c>
      <c r="D385" s="223"/>
      <c r="E385" s="224">
        <v>0.66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234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47" t="s">
        <v>607</v>
      </c>
      <c r="D386" s="223"/>
      <c r="E386" s="224">
        <v>1.0920000000000001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234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ht="22.5" outlineLevel="1" x14ac:dyDescent="0.2">
      <c r="A387" s="233">
        <v>49</v>
      </c>
      <c r="B387" s="234" t="s">
        <v>608</v>
      </c>
      <c r="C387" s="245" t="s">
        <v>609</v>
      </c>
      <c r="D387" s="235" t="s">
        <v>225</v>
      </c>
      <c r="E387" s="236">
        <v>0.1012</v>
      </c>
      <c r="F387" s="237"/>
      <c r="G387" s="238">
        <f>ROUND(E387*F387,2)</f>
        <v>0</v>
      </c>
      <c r="H387" s="237"/>
      <c r="I387" s="238">
        <f>ROUND(E387*H387,2)</f>
        <v>0</v>
      </c>
      <c r="J387" s="237"/>
      <c r="K387" s="238">
        <f>ROUND(E387*J387,2)</f>
        <v>0</v>
      </c>
      <c r="L387" s="238">
        <v>21</v>
      </c>
      <c r="M387" s="238">
        <f>G387*(1+L387/100)</f>
        <v>0</v>
      </c>
      <c r="N387" s="236">
        <v>1.39E-3</v>
      </c>
      <c r="O387" s="236">
        <f>ROUND(E387*N387,2)</f>
        <v>0</v>
      </c>
      <c r="P387" s="236">
        <v>1.8</v>
      </c>
      <c r="Q387" s="236">
        <f>ROUND(E387*P387,2)</f>
        <v>0.18</v>
      </c>
      <c r="R387" s="238" t="s">
        <v>335</v>
      </c>
      <c r="S387" s="238" t="s">
        <v>227</v>
      </c>
      <c r="T387" s="239" t="s">
        <v>227</v>
      </c>
      <c r="U387" s="222">
        <v>12.26</v>
      </c>
      <c r="V387" s="222">
        <f>ROUND(E387*U387,2)</f>
        <v>1.24</v>
      </c>
      <c r="W387" s="222"/>
      <c r="X387" s="222" t="s">
        <v>228</v>
      </c>
      <c r="Y387" s="222" t="s">
        <v>229</v>
      </c>
      <c r="Z387" s="212"/>
      <c r="AA387" s="212"/>
      <c r="AB387" s="212"/>
      <c r="AC387" s="212"/>
      <c r="AD387" s="212"/>
      <c r="AE387" s="212"/>
      <c r="AF387" s="212"/>
      <c r="AG387" s="212" t="s">
        <v>230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2" x14ac:dyDescent="0.2">
      <c r="A388" s="219"/>
      <c r="B388" s="220"/>
      <c r="C388" s="248" t="s">
        <v>610</v>
      </c>
      <c r="D388" s="242"/>
      <c r="E388" s="242"/>
      <c r="F388" s="242"/>
      <c r="G388" s="24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314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2" x14ac:dyDescent="0.2">
      <c r="A389" s="219"/>
      <c r="B389" s="220"/>
      <c r="C389" s="247" t="s">
        <v>233</v>
      </c>
      <c r="D389" s="223"/>
      <c r="E389" s="224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234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47" t="s">
        <v>611</v>
      </c>
      <c r="D390" s="223"/>
      <c r="E390" s="224">
        <v>0.1012</v>
      </c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234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33">
        <v>50</v>
      </c>
      <c r="B391" s="234" t="s">
        <v>612</v>
      </c>
      <c r="C391" s="245" t="s">
        <v>613</v>
      </c>
      <c r="D391" s="235" t="s">
        <v>298</v>
      </c>
      <c r="E391" s="236">
        <v>126.74</v>
      </c>
      <c r="F391" s="237"/>
      <c r="G391" s="238">
        <f>ROUND(E391*F391,2)</f>
        <v>0</v>
      </c>
      <c r="H391" s="237"/>
      <c r="I391" s="238">
        <f>ROUND(E391*H391,2)</f>
        <v>0</v>
      </c>
      <c r="J391" s="237"/>
      <c r="K391" s="238">
        <f>ROUND(E391*J391,2)</f>
        <v>0</v>
      </c>
      <c r="L391" s="238">
        <v>21</v>
      </c>
      <c r="M391" s="238">
        <f>G391*(1+L391/100)</f>
        <v>0</v>
      </c>
      <c r="N391" s="236">
        <v>0</v>
      </c>
      <c r="O391" s="236">
        <f>ROUND(E391*N391,2)</f>
        <v>0</v>
      </c>
      <c r="P391" s="236">
        <v>4.6000000000000001E-4</v>
      </c>
      <c r="Q391" s="236">
        <f>ROUND(E391*P391,2)</f>
        <v>0.06</v>
      </c>
      <c r="R391" s="238" t="s">
        <v>335</v>
      </c>
      <c r="S391" s="238" t="s">
        <v>227</v>
      </c>
      <c r="T391" s="239" t="s">
        <v>227</v>
      </c>
      <c r="U391" s="222">
        <v>1</v>
      </c>
      <c r="V391" s="222">
        <f>ROUND(E391*U391,2)</f>
        <v>126.74</v>
      </c>
      <c r="W391" s="222"/>
      <c r="X391" s="222" t="s">
        <v>228</v>
      </c>
      <c r="Y391" s="222" t="s">
        <v>229</v>
      </c>
      <c r="Z391" s="212"/>
      <c r="AA391" s="212"/>
      <c r="AB391" s="212"/>
      <c r="AC391" s="212"/>
      <c r="AD391" s="212"/>
      <c r="AE391" s="212"/>
      <c r="AF391" s="212"/>
      <c r="AG391" s="212" t="s">
        <v>230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2" x14ac:dyDescent="0.2">
      <c r="A392" s="219"/>
      <c r="B392" s="220"/>
      <c r="C392" s="247" t="s">
        <v>233</v>
      </c>
      <c r="D392" s="223"/>
      <c r="E392" s="224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234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47" t="s">
        <v>614</v>
      </c>
      <c r="D393" s="223"/>
      <c r="E393" s="224">
        <v>73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234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47" t="s">
        <v>615</v>
      </c>
      <c r="D394" s="223"/>
      <c r="E394" s="224">
        <v>25.74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234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47" t="s">
        <v>616</v>
      </c>
      <c r="D395" s="223"/>
      <c r="E395" s="224">
        <v>28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234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ht="22.5" outlineLevel="1" x14ac:dyDescent="0.2">
      <c r="A396" s="233">
        <v>51</v>
      </c>
      <c r="B396" s="234" t="s">
        <v>617</v>
      </c>
      <c r="C396" s="245" t="s">
        <v>618</v>
      </c>
      <c r="D396" s="235" t="s">
        <v>258</v>
      </c>
      <c r="E396" s="236">
        <v>102.455</v>
      </c>
      <c r="F396" s="237"/>
      <c r="G396" s="238">
        <f>ROUND(E396*F396,2)</f>
        <v>0</v>
      </c>
      <c r="H396" s="237"/>
      <c r="I396" s="238">
        <f>ROUND(E396*H396,2)</f>
        <v>0</v>
      </c>
      <c r="J396" s="237"/>
      <c r="K396" s="238">
        <f>ROUND(E396*J396,2)</f>
        <v>0</v>
      </c>
      <c r="L396" s="238">
        <v>21</v>
      </c>
      <c r="M396" s="238">
        <f>G396*(1+L396/100)</f>
        <v>0</v>
      </c>
      <c r="N396" s="236">
        <v>0</v>
      </c>
      <c r="O396" s="236">
        <f>ROUND(E396*N396,2)</f>
        <v>0</v>
      </c>
      <c r="P396" s="236">
        <v>4.5999999999999999E-2</v>
      </c>
      <c r="Q396" s="236">
        <f>ROUND(E396*P396,2)</f>
        <v>4.71</v>
      </c>
      <c r="R396" s="238" t="s">
        <v>335</v>
      </c>
      <c r="S396" s="238" t="s">
        <v>227</v>
      </c>
      <c r="T396" s="239" t="s">
        <v>227</v>
      </c>
      <c r="U396" s="222">
        <v>0.26</v>
      </c>
      <c r="V396" s="222">
        <f>ROUND(E396*U396,2)</f>
        <v>26.64</v>
      </c>
      <c r="W396" s="222"/>
      <c r="X396" s="222" t="s">
        <v>228</v>
      </c>
      <c r="Y396" s="222" t="s">
        <v>229</v>
      </c>
      <c r="Z396" s="212"/>
      <c r="AA396" s="212"/>
      <c r="AB396" s="212"/>
      <c r="AC396" s="212"/>
      <c r="AD396" s="212"/>
      <c r="AE396" s="212"/>
      <c r="AF396" s="212"/>
      <c r="AG396" s="212" t="s">
        <v>230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">
      <c r="A397" s="219"/>
      <c r="B397" s="220"/>
      <c r="C397" s="247" t="s">
        <v>233</v>
      </c>
      <c r="D397" s="223"/>
      <c r="E397" s="224"/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234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47" t="s">
        <v>619</v>
      </c>
      <c r="D398" s="223"/>
      <c r="E398" s="224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234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47" t="s">
        <v>620</v>
      </c>
      <c r="D399" s="223"/>
      <c r="E399" s="224">
        <v>3.64</v>
      </c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234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47" t="s">
        <v>621</v>
      </c>
      <c r="D400" s="223"/>
      <c r="E400" s="224">
        <v>10.675000000000001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234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47" t="s">
        <v>622</v>
      </c>
      <c r="D401" s="223"/>
      <c r="E401" s="224">
        <v>3.5</v>
      </c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234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47" t="s">
        <v>623</v>
      </c>
      <c r="D402" s="223"/>
      <c r="E402" s="224">
        <v>7.7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234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47" t="s">
        <v>624</v>
      </c>
      <c r="D403" s="223"/>
      <c r="E403" s="224">
        <v>5.08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234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47" t="s">
        <v>625</v>
      </c>
      <c r="D404" s="223"/>
      <c r="E404" s="224">
        <v>6.8949999999999996</v>
      </c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234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47" t="s">
        <v>626</v>
      </c>
      <c r="D405" s="223"/>
      <c r="E405" s="224">
        <v>3.71</v>
      </c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234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47" t="s">
        <v>627</v>
      </c>
      <c r="D406" s="223"/>
      <c r="E406" s="224">
        <v>5.8449999999999998</v>
      </c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234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19"/>
      <c r="B407" s="220"/>
      <c r="C407" s="247" t="s">
        <v>628</v>
      </c>
      <c r="D407" s="223"/>
      <c r="E407" s="224">
        <v>3.65</v>
      </c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234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47" t="s">
        <v>629</v>
      </c>
      <c r="D408" s="223"/>
      <c r="E408" s="224">
        <v>3.605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234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47" t="s">
        <v>630</v>
      </c>
      <c r="D409" s="223"/>
      <c r="E409" s="224">
        <v>4.4800000000000004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234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47" t="s">
        <v>631</v>
      </c>
      <c r="D410" s="223"/>
      <c r="E410" s="224">
        <v>3.08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234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47" t="s">
        <v>632</v>
      </c>
      <c r="D411" s="223"/>
      <c r="E411" s="224">
        <v>2.31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234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47" t="s">
        <v>633</v>
      </c>
      <c r="D412" s="223"/>
      <c r="E412" s="224">
        <v>4.375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234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47" t="s">
        <v>634</v>
      </c>
      <c r="D413" s="223"/>
      <c r="E413" s="224">
        <v>3.5350000000000001</v>
      </c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234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47" t="s">
        <v>635</v>
      </c>
      <c r="D414" s="223"/>
      <c r="E414" s="224">
        <v>9.8699999999999992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234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47" t="s">
        <v>636</v>
      </c>
      <c r="D415" s="223"/>
      <c r="E415" s="224">
        <v>4.3049999999999997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234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47" t="s">
        <v>637</v>
      </c>
      <c r="D416" s="223"/>
      <c r="E416" s="224">
        <v>8.92</v>
      </c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234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47" t="s">
        <v>638</v>
      </c>
      <c r="D417" s="223"/>
      <c r="E417" s="224">
        <v>4.375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234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47" t="s">
        <v>639</v>
      </c>
      <c r="D418" s="223"/>
      <c r="E418" s="224">
        <v>2.9049999999999998</v>
      </c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234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33">
        <v>52</v>
      </c>
      <c r="B419" s="234" t="s">
        <v>640</v>
      </c>
      <c r="C419" s="245" t="s">
        <v>641</v>
      </c>
      <c r="D419" s="235" t="s">
        <v>298</v>
      </c>
      <c r="E419" s="236">
        <v>800</v>
      </c>
      <c r="F419" s="237"/>
      <c r="G419" s="238">
        <f>ROUND(E419*F419,2)</f>
        <v>0</v>
      </c>
      <c r="H419" s="237"/>
      <c r="I419" s="238">
        <f>ROUND(E419*H419,2)</f>
        <v>0</v>
      </c>
      <c r="J419" s="237"/>
      <c r="K419" s="238">
        <f>ROUND(E419*J419,2)</f>
        <v>0</v>
      </c>
      <c r="L419" s="238">
        <v>21</v>
      </c>
      <c r="M419" s="238">
        <f>G419*(1+L419/100)</f>
        <v>0</v>
      </c>
      <c r="N419" s="236">
        <v>4.8999999999999998E-4</v>
      </c>
      <c r="O419" s="236">
        <f>ROUND(E419*N419,2)</f>
        <v>0.39</v>
      </c>
      <c r="P419" s="236">
        <v>1.7999999999999999E-2</v>
      </c>
      <c r="Q419" s="236">
        <f>ROUND(E419*P419,2)</f>
        <v>14.4</v>
      </c>
      <c r="R419" s="238" t="s">
        <v>335</v>
      </c>
      <c r="S419" s="238" t="s">
        <v>227</v>
      </c>
      <c r="T419" s="239" t="s">
        <v>227</v>
      </c>
      <c r="U419" s="222">
        <v>0.34200000000000003</v>
      </c>
      <c r="V419" s="222">
        <f>ROUND(E419*U419,2)</f>
        <v>273.60000000000002</v>
      </c>
      <c r="W419" s="222"/>
      <c r="X419" s="222" t="s">
        <v>228</v>
      </c>
      <c r="Y419" s="222" t="s">
        <v>229</v>
      </c>
      <c r="Z419" s="212"/>
      <c r="AA419" s="212"/>
      <c r="AB419" s="212"/>
      <c r="AC419" s="212"/>
      <c r="AD419" s="212"/>
      <c r="AE419" s="212"/>
      <c r="AF419" s="212"/>
      <c r="AG419" s="212" t="s">
        <v>230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2" x14ac:dyDescent="0.2">
      <c r="A420" s="219"/>
      <c r="B420" s="220"/>
      <c r="C420" s="248" t="s">
        <v>610</v>
      </c>
      <c r="D420" s="242"/>
      <c r="E420" s="242"/>
      <c r="F420" s="242"/>
      <c r="G420" s="24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314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2" x14ac:dyDescent="0.2">
      <c r="A421" s="219"/>
      <c r="B421" s="220"/>
      <c r="C421" s="247" t="s">
        <v>233</v>
      </c>
      <c r="D421" s="223"/>
      <c r="E421" s="224"/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234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47" t="s">
        <v>642</v>
      </c>
      <c r="D422" s="223"/>
      <c r="E422" s="224">
        <v>800</v>
      </c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234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ht="22.5" outlineLevel="1" x14ac:dyDescent="0.2">
      <c r="A423" s="233">
        <v>53</v>
      </c>
      <c r="B423" s="234" t="s">
        <v>643</v>
      </c>
      <c r="C423" s="245" t="s">
        <v>644</v>
      </c>
      <c r="D423" s="235" t="s">
        <v>258</v>
      </c>
      <c r="E423" s="236">
        <v>1114.3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21</v>
      </c>
      <c r="M423" s="238">
        <f>G423*(1+L423/100)</f>
        <v>0</v>
      </c>
      <c r="N423" s="236">
        <v>0</v>
      </c>
      <c r="O423" s="236">
        <f>ROUND(E423*N423,2)</f>
        <v>0</v>
      </c>
      <c r="P423" s="236">
        <v>0.05</v>
      </c>
      <c r="Q423" s="236">
        <f>ROUND(E423*P423,2)</f>
        <v>55.72</v>
      </c>
      <c r="R423" s="238" t="s">
        <v>335</v>
      </c>
      <c r="S423" s="238" t="s">
        <v>227</v>
      </c>
      <c r="T423" s="239" t="s">
        <v>227</v>
      </c>
      <c r="U423" s="222">
        <v>0.33</v>
      </c>
      <c r="V423" s="222">
        <f>ROUND(E423*U423,2)</f>
        <v>367.72</v>
      </c>
      <c r="W423" s="222"/>
      <c r="X423" s="222" t="s">
        <v>228</v>
      </c>
      <c r="Y423" s="222" t="s">
        <v>229</v>
      </c>
      <c r="Z423" s="212"/>
      <c r="AA423" s="212"/>
      <c r="AB423" s="212"/>
      <c r="AC423" s="212"/>
      <c r="AD423" s="212"/>
      <c r="AE423" s="212"/>
      <c r="AF423" s="212"/>
      <c r="AG423" s="212" t="s">
        <v>230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2" x14ac:dyDescent="0.2">
      <c r="A424" s="219"/>
      <c r="B424" s="220"/>
      <c r="C424" s="247" t="s">
        <v>233</v>
      </c>
      <c r="D424" s="223"/>
      <c r="E424" s="224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234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47" t="s">
        <v>346</v>
      </c>
      <c r="D425" s="223"/>
      <c r="E425" s="224">
        <v>232.1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234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47" t="s">
        <v>645</v>
      </c>
      <c r="D426" s="223"/>
      <c r="E426" s="224">
        <v>5.9</v>
      </c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234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47" t="s">
        <v>646</v>
      </c>
      <c r="D427" s="223"/>
      <c r="E427" s="224">
        <v>33.5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234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47" t="s">
        <v>647</v>
      </c>
      <c r="D428" s="223"/>
      <c r="E428" s="224">
        <v>5.3</v>
      </c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234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47" t="s">
        <v>648</v>
      </c>
      <c r="D429" s="223"/>
      <c r="E429" s="224">
        <v>21.2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234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19"/>
      <c r="B430" s="220"/>
      <c r="C430" s="247" t="s">
        <v>649</v>
      </c>
      <c r="D430" s="223"/>
      <c r="E430" s="224">
        <v>4.9000000000000004</v>
      </c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234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19"/>
      <c r="B431" s="220"/>
      <c r="C431" s="247" t="s">
        <v>650</v>
      </c>
      <c r="D431" s="223"/>
      <c r="E431" s="224">
        <v>18.600000000000001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22"/>
      <c r="Z431" s="212"/>
      <c r="AA431" s="212"/>
      <c r="AB431" s="212"/>
      <c r="AC431" s="212"/>
      <c r="AD431" s="212"/>
      <c r="AE431" s="212"/>
      <c r="AF431" s="212"/>
      <c r="AG431" s="212" t="s">
        <v>234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 x14ac:dyDescent="0.2">
      <c r="A432" s="219"/>
      <c r="B432" s="220"/>
      <c r="C432" s="247" t="s">
        <v>651</v>
      </c>
      <c r="D432" s="223"/>
      <c r="E432" s="224">
        <v>5.5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234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">
      <c r="A433" s="219"/>
      <c r="B433" s="220"/>
      <c r="C433" s="247" t="s">
        <v>652</v>
      </c>
      <c r="D433" s="223"/>
      <c r="E433" s="224">
        <v>14.9</v>
      </c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22"/>
      <c r="Z433" s="212"/>
      <c r="AA433" s="212"/>
      <c r="AB433" s="212"/>
      <c r="AC433" s="212"/>
      <c r="AD433" s="212"/>
      <c r="AE433" s="212"/>
      <c r="AF433" s="212"/>
      <c r="AG433" s="212" t="s">
        <v>234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19"/>
      <c r="B434" s="220"/>
      <c r="C434" s="247" t="s">
        <v>653</v>
      </c>
      <c r="D434" s="223"/>
      <c r="E434" s="224">
        <v>13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234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47" t="s">
        <v>654</v>
      </c>
      <c r="D435" s="223"/>
      <c r="E435" s="224">
        <v>480.9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234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47" t="s">
        <v>655</v>
      </c>
      <c r="D436" s="223"/>
      <c r="E436" s="224">
        <v>62.9</v>
      </c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234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47" t="s">
        <v>656</v>
      </c>
      <c r="D437" s="223"/>
      <c r="E437" s="224">
        <v>5.4</v>
      </c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234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47" t="s">
        <v>657</v>
      </c>
      <c r="D438" s="223"/>
      <c r="E438" s="224">
        <v>9.1999999999999993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234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47" t="s">
        <v>360</v>
      </c>
      <c r="D439" s="223"/>
      <c r="E439" s="224">
        <v>3.2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234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47" t="s">
        <v>361</v>
      </c>
      <c r="D440" s="223"/>
      <c r="E440" s="224">
        <v>2.6</v>
      </c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234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19"/>
      <c r="B441" s="220"/>
      <c r="C441" s="247" t="s">
        <v>362</v>
      </c>
      <c r="D441" s="223"/>
      <c r="E441" s="224">
        <v>5.7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234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19"/>
      <c r="B442" s="220"/>
      <c r="C442" s="247" t="s">
        <v>658</v>
      </c>
      <c r="D442" s="223"/>
      <c r="E442" s="224">
        <v>5</v>
      </c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234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47" t="s">
        <v>659</v>
      </c>
      <c r="D443" s="223"/>
      <c r="E443" s="224">
        <v>5.3</v>
      </c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234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47" t="s">
        <v>660</v>
      </c>
      <c r="D444" s="223"/>
      <c r="E444" s="224">
        <v>16.3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234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47" t="s">
        <v>661</v>
      </c>
      <c r="D445" s="223"/>
      <c r="E445" s="224">
        <v>9.6999999999999993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234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47" t="s">
        <v>662</v>
      </c>
      <c r="D446" s="223"/>
      <c r="E446" s="224">
        <v>64</v>
      </c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234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47" t="s">
        <v>663</v>
      </c>
      <c r="D447" s="223"/>
      <c r="E447" s="224">
        <v>44.8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234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47" t="s">
        <v>664</v>
      </c>
      <c r="D448" s="223"/>
      <c r="E448" s="224">
        <v>8.1999999999999993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234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47" t="s">
        <v>665</v>
      </c>
      <c r="D449" s="223"/>
      <c r="E449" s="224">
        <v>5.2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234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">
      <c r="A450" s="219"/>
      <c r="B450" s="220"/>
      <c r="C450" s="247" t="s">
        <v>666</v>
      </c>
      <c r="D450" s="223"/>
      <c r="E450" s="224">
        <v>7.9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234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 x14ac:dyDescent="0.2">
      <c r="A451" s="219"/>
      <c r="B451" s="220"/>
      <c r="C451" s="247" t="s">
        <v>667</v>
      </c>
      <c r="D451" s="223"/>
      <c r="E451" s="224">
        <v>5.0999999999999996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22"/>
      <c r="Z451" s="212"/>
      <c r="AA451" s="212"/>
      <c r="AB451" s="212"/>
      <c r="AC451" s="212"/>
      <c r="AD451" s="212"/>
      <c r="AE451" s="212"/>
      <c r="AF451" s="212"/>
      <c r="AG451" s="212" t="s">
        <v>234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19"/>
      <c r="B452" s="220"/>
      <c r="C452" s="247" t="s">
        <v>370</v>
      </c>
      <c r="D452" s="223"/>
      <c r="E452" s="224">
        <v>8.5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234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19"/>
      <c r="B453" s="220"/>
      <c r="C453" s="247" t="s">
        <v>668</v>
      </c>
      <c r="D453" s="223"/>
      <c r="E453" s="224">
        <v>2.6</v>
      </c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234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47" t="s">
        <v>669</v>
      </c>
      <c r="D454" s="223"/>
      <c r="E454" s="224">
        <v>6.9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234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ht="22.5" outlineLevel="1" x14ac:dyDescent="0.2">
      <c r="A455" s="233">
        <v>54</v>
      </c>
      <c r="B455" s="234" t="s">
        <v>670</v>
      </c>
      <c r="C455" s="245" t="s">
        <v>671</v>
      </c>
      <c r="D455" s="235" t="s">
        <v>320</v>
      </c>
      <c r="E455" s="236">
        <v>12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21</v>
      </c>
      <c r="M455" s="238">
        <f>G455*(1+L455/100)</f>
        <v>0</v>
      </c>
      <c r="N455" s="236">
        <v>0</v>
      </c>
      <c r="O455" s="236">
        <f>ROUND(E455*N455,2)</f>
        <v>0</v>
      </c>
      <c r="P455" s="236">
        <v>4.4999999999999998E-2</v>
      </c>
      <c r="Q455" s="236">
        <f>ROUND(E455*P455,2)</f>
        <v>0.54</v>
      </c>
      <c r="R455" s="238" t="s">
        <v>335</v>
      </c>
      <c r="S455" s="238" t="s">
        <v>227</v>
      </c>
      <c r="T455" s="239" t="s">
        <v>227</v>
      </c>
      <c r="U455" s="222">
        <v>0.26</v>
      </c>
      <c r="V455" s="222">
        <f>ROUND(E455*U455,2)</f>
        <v>3.12</v>
      </c>
      <c r="W455" s="222"/>
      <c r="X455" s="222" t="s">
        <v>228</v>
      </c>
      <c r="Y455" s="222" t="s">
        <v>229</v>
      </c>
      <c r="Z455" s="212"/>
      <c r="AA455" s="212"/>
      <c r="AB455" s="212"/>
      <c r="AC455" s="212"/>
      <c r="AD455" s="212"/>
      <c r="AE455" s="212"/>
      <c r="AF455" s="212"/>
      <c r="AG455" s="212" t="s">
        <v>230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2" x14ac:dyDescent="0.2">
      <c r="A456" s="219"/>
      <c r="B456" s="220"/>
      <c r="C456" s="247" t="s">
        <v>233</v>
      </c>
      <c r="D456" s="223"/>
      <c r="E456" s="224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234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47" t="s">
        <v>672</v>
      </c>
      <c r="D457" s="223"/>
      <c r="E457" s="224">
        <v>12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234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ht="22.5" outlineLevel="1" x14ac:dyDescent="0.2">
      <c r="A458" s="233">
        <v>55</v>
      </c>
      <c r="B458" s="234" t="s">
        <v>673</v>
      </c>
      <c r="C458" s="245" t="s">
        <v>674</v>
      </c>
      <c r="D458" s="235" t="s">
        <v>320</v>
      </c>
      <c r="E458" s="236">
        <v>2</v>
      </c>
      <c r="F458" s="237"/>
      <c r="G458" s="238">
        <f>ROUND(E458*F458,2)</f>
        <v>0</v>
      </c>
      <c r="H458" s="237"/>
      <c r="I458" s="238">
        <f>ROUND(E458*H458,2)</f>
        <v>0</v>
      </c>
      <c r="J458" s="237"/>
      <c r="K458" s="238">
        <f>ROUND(E458*J458,2)</f>
        <v>0</v>
      </c>
      <c r="L458" s="238">
        <v>21</v>
      </c>
      <c r="M458" s="238">
        <f>G458*(1+L458/100)</f>
        <v>0</v>
      </c>
      <c r="N458" s="236">
        <v>0</v>
      </c>
      <c r="O458" s="236">
        <f>ROUND(E458*N458,2)</f>
        <v>0</v>
      </c>
      <c r="P458" s="236">
        <v>5.3999999999999999E-2</v>
      </c>
      <c r="Q458" s="236">
        <f>ROUND(E458*P458,2)</f>
        <v>0.11</v>
      </c>
      <c r="R458" s="238" t="s">
        <v>335</v>
      </c>
      <c r="S458" s="238" t="s">
        <v>227</v>
      </c>
      <c r="T458" s="239" t="s">
        <v>227</v>
      </c>
      <c r="U458" s="222">
        <v>0.31</v>
      </c>
      <c r="V458" s="222">
        <f>ROUND(E458*U458,2)</f>
        <v>0.62</v>
      </c>
      <c r="W458" s="222"/>
      <c r="X458" s="222" t="s">
        <v>228</v>
      </c>
      <c r="Y458" s="222" t="s">
        <v>229</v>
      </c>
      <c r="Z458" s="212"/>
      <c r="AA458" s="212"/>
      <c r="AB458" s="212"/>
      <c r="AC458" s="212"/>
      <c r="AD458" s="212"/>
      <c r="AE458" s="212"/>
      <c r="AF458" s="212"/>
      <c r="AG458" s="212" t="s">
        <v>230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2" x14ac:dyDescent="0.2">
      <c r="A459" s="219"/>
      <c r="B459" s="220"/>
      <c r="C459" s="247" t="s">
        <v>233</v>
      </c>
      <c r="D459" s="223"/>
      <c r="E459" s="224"/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22"/>
      <c r="Z459" s="212"/>
      <c r="AA459" s="212"/>
      <c r="AB459" s="212"/>
      <c r="AC459" s="212"/>
      <c r="AD459" s="212"/>
      <c r="AE459" s="212"/>
      <c r="AF459" s="212"/>
      <c r="AG459" s="212" t="s">
        <v>234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19"/>
      <c r="B460" s="220"/>
      <c r="C460" s="247" t="s">
        <v>105</v>
      </c>
      <c r="D460" s="223"/>
      <c r="E460" s="224">
        <v>2</v>
      </c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234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33">
        <v>56</v>
      </c>
      <c r="B461" s="234" t="s">
        <v>675</v>
      </c>
      <c r="C461" s="245" t="s">
        <v>676</v>
      </c>
      <c r="D461" s="235" t="s">
        <v>298</v>
      </c>
      <c r="E461" s="236">
        <v>2.7</v>
      </c>
      <c r="F461" s="237"/>
      <c r="G461" s="238">
        <f>ROUND(E461*F461,2)</f>
        <v>0</v>
      </c>
      <c r="H461" s="237"/>
      <c r="I461" s="238">
        <f>ROUND(E461*H461,2)</f>
        <v>0</v>
      </c>
      <c r="J461" s="237"/>
      <c r="K461" s="238">
        <f>ROUND(E461*J461,2)</f>
        <v>0</v>
      </c>
      <c r="L461" s="238">
        <v>21</v>
      </c>
      <c r="M461" s="238">
        <f>G461*(1+L461/100)</f>
        <v>0</v>
      </c>
      <c r="N461" s="236">
        <v>4.1900000000000001E-3</v>
      </c>
      <c r="O461" s="236">
        <f>ROUND(E461*N461,2)</f>
        <v>0.01</v>
      </c>
      <c r="P461" s="236">
        <v>0.17663000000000001</v>
      </c>
      <c r="Q461" s="236">
        <f>ROUND(E461*P461,2)</f>
        <v>0.48</v>
      </c>
      <c r="R461" s="238" t="s">
        <v>335</v>
      </c>
      <c r="S461" s="238" t="s">
        <v>227</v>
      </c>
      <c r="T461" s="239" t="s">
        <v>227</v>
      </c>
      <c r="U461" s="222">
        <v>7.9</v>
      </c>
      <c r="V461" s="222">
        <f>ROUND(E461*U461,2)</f>
        <v>21.33</v>
      </c>
      <c r="W461" s="222"/>
      <c r="X461" s="222" t="s">
        <v>228</v>
      </c>
      <c r="Y461" s="222" t="s">
        <v>229</v>
      </c>
      <c r="Z461" s="212"/>
      <c r="AA461" s="212"/>
      <c r="AB461" s="212"/>
      <c r="AC461" s="212"/>
      <c r="AD461" s="212"/>
      <c r="AE461" s="212"/>
      <c r="AF461" s="212"/>
      <c r="AG461" s="212" t="s">
        <v>230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2" x14ac:dyDescent="0.2">
      <c r="A462" s="219"/>
      <c r="B462" s="220"/>
      <c r="C462" s="247" t="s">
        <v>233</v>
      </c>
      <c r="D462" s="223"/>
      <c r="E462" s="224"/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234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47" t="s">
        <v>677</v>
      </c>
      <c r="D463" s="223"/>
      <c r="E463" s="224">
        <v>2.7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234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ht="22.5" outlineLevel="1" x14ac:dyDescent="0.2">
      <c r="A464" s="233">
        <v>57</v>
      </c>
      <c r="B464" s="234" t="s">
        <v>678</v>
      </c>
      <c r="C464" s="245" t="s">
        <v>679</v>
      </c>
      <c r="D464" s="235" t="s">
        <v>298</v>
      </c>
      <c r="E464" s="236">
        <v>2.7</v>
      </c>
      <c r="F464" s="237"/>
      <c r="G464" s="238">
        <f>ROUND(E464*F464,2)</f>
        <v>0</v>
      </c>
      <c r="H464" s="237"/>
      <c r="I464" s="238">
        <f>ROUND(E464*H464,2)</f>
        <v>0</v>
      </c>
      <c r="J464" s="237"/>
      <c r="K464" s="238">
        <f>ROUND(E464*J464,2)</f>
        <v>0</v>
      </c>
      <c r="L464" s="238">
        <v>21</v>
      </c>
      <c r="M464" s="238">
        <f>G464*(1+L464/100)</f>
        <v>0</v>
      </c>
      <c r="N464" s="236">
        <v>2.0000000000000002E-5</v>
      </c>
      <c r="O464" s="236">
        <f>ROUND(E464*N464,2)</f>
        <v>0</v>
      </c>
      <c r="P464" s="236">
        <v>0</v>
      </c>
      <c r="Q464" s="236">
        <f>ROUND(E464*P464,2)</f>
        <v>0</v>
      </c>
      <c r="R464" s="238" t="s">
        <v>335</v>
      </c>
      <c r="S464" s="238" t="s">
        <v>227</v>
      </c>
      <c r="T464" s="239" t="s">
        <v>227</v>
      </c>
      <c r="U464" s="222">
        <v>2.42</v>
      </c>
      <c r="V464" s="222">
        <f>ROUND(E464*U464,2)</f>
        <v>6.53</v>
      </c>
      <c r="W464" s="222"/>
      <c r="X464" s="222" t="s">
        <v>228</v>
      </c>
      <c r="Y464" s="222" t="s">
        <v>229</v>
      </c>
      <c r="Z464" s="212"/>
      <c r="AA464" s="212"/>
      <c r="AB464" s="212"/>
      <c r="AC464" s="212"/>
      <c r="AD464" s="212"/>
      <c r="AE464" s="212"/>
      <c r="AF464" s="212"/>
      <c r="AG464" s="212" t="s">
        <v>230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 x14ac:dyDescent="0.2">
      <c r="A465" s="219"/>
      <c r="B465" s="220"/>
      <c r="C465" s="247" t="s">
        <v>680</v>
      </c>
      <c r="D465" s="223"/>
      <c r="E465" s="224">
        <v>2.7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234</v>
      </c>
      <c r="AH465" s="212">
        <v>5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x14ac:dyDescent="0.2">
      <c r="A466" s="226" t="s">
        <v>221</v>
      </c>
      <c r="B466" s="227" t="s">
        <v>141</v>
      </c>
      <c r="C466" s="244" t="s">
        <v>142</v>
      </c>
      <c r="D466" s="228"/>
      <c r="E466" s="229"/>
      <c r="F466" s="230"/>
      <c r="G466" s="230">
        <f>SUMIF(AG467:AG474,"&lt;&gt;NOR",G467:G474)</f>
        <v>0</v>
      </c>
      <c r="H466" s="230"/>
      <c r="I466" s="230">
        <f>SUM(I467:I474)</f>
        <v>0</v>
      </c>
      <c r="J466" s="230"/>
      <c r="K466" s="230">
        <f>SUM(K467:K474)</f>
        <v>0</v>
      </c>
      <c r="L466" s="230"/>
      <c r="M466" s="230">
        <f>SUM(M467:M474)</f>
        <v>0</v>
      </c>
      <c r="N466" s="229"/>
      <c r="O466" s="229">
        <f>SUM(O467:O474)</f>
        <v>0</v>
      </c>
      <c r="P466" s="229"/>
      <c r="Q466" s="229">
        <f>SUM(Q467:Q474)</f>
        <v>5.87</v>
      </c>
      <c r="R466" s="230"/>
      <c r="S466" s="230"/>
      <c r="T466" s="231"/>
      <c r="U466" s="225"/>
      <c r="V466" s="225">
        <f>SUM(V467:V474)</f>
        <v>24.88</v>
      </c>
      <c r="W466" s="225"/>
      <c r="X466" s="225"/>
      <c r="Y466" s="225"/>
      <c r="AG466" t="s">
        <v>222</v>
      </c>
    </row>
    <row r="467" spans="1:60" outlineLevel="1" x14ac:dyDescent="0.2">
      <c r="A467" s="233">
        <v>58</v>
      </c>
      <c r="B467" s="234" t="s">
        <v>681</v>
      </c>
      <c r="C467" s="245" t="s">
        <v>682</v>
      </c>
      <c r="D467" s="235" t="s">
        <v>258</v>
      </c>
      <c r="E467" s="236">
        <v>600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21</v>
      </c>
      <c r="M467" s="238">
        <f>G467*(1+L467/100)</f>
        <v>0</v>
      </c>
      <c r="N467" s="236">
        <v>0</v>
      </c>
      <c r="O467" s="236">
        <f>ROUND(E467*N467,2)</f>
        <v>0</v>
      </c>
      <c r="P467" s="236">
        <v>9.7400000000000004E-3</v>
      </c>
      <c r="Q467" s="236">
        <f>ROUND(E467*P467,2)</f>
        <v>5.84</v>
      </c>
      <c r="R467" s="238" t="s">
        <v>683</v>
      </c>
      <c r="S467" s="238" t="s">
        <v>227</v>
      </c>
      <c r="T467" s="239" t="s">
        <v>227</v>
      </c>
      <c r="U467" s="222">
        <v>0.04</v>
      </c>
      <c r="V467" s="222">
        <f>ROUND(E467*U467,2)</f>
        <v>24</v>
      </c>
      <c r="W467" s="222"/>
      <c r="X467" s="222" t="s">
        <v>228</v>
      </c>
      <c r="Y467" s="222" t="s">
        <v>229</v>
      </c>
      <c r="Z467" s="212"/>
      <c r="AA467" s="212"/>
      <c r="AB467" s="212"/>
      <c r="AC467" s="212"/>
      <c r="AD467" s="212"/>
      <c r="AE467" s="212"/>
      <c r="AF467" s="212"/>
      <c r="AG467" s="212" t="s">
        <v>230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2" x14ac:dyDescent="0.2">
      <c r="A468" s="219"/>
      <c r="B468" s="220"/>
      <c r="C468" s="247" t="s">
        <v>233</v>
      </c>
      <c r="D468" s="223"/>
      <c r="E468" s="224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234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19"/>
      <c r="B469" s="220"/>
      <c r="C469" s="247" t="s">
        <v>684</v>
      </c>
      <c r="D469" s="223"/>
      <c r="E469" s="224">
        <v>435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234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19"/>
      <c r="B470" s="220"/>
      <c r="C470" s="247" t="s">
        <v>685</v>
      </c>
      <c r="D470" s="223"/>
      <c r="E470" s="224">
        <v>36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234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">
      <c r="A471" s="219"/>
      <c r="B471" s="220"/>
      <c r="C471" s="247" t="s">
        <v>686</v>
      </c>
      <c r="D471" s="223"/>
      <c r="E471" s="224">
        <v>129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22"/>
      <c r="Z471" s="212"/>
      <c r="AA471" s="212"/>
      <c r="AB471" s="212"/>
      <c r="AC471" s="212"/>
      <c r="AD471" s="212"/>
      <c r="AE471" s="212"/>
      <c r="AF471" s="212"/>
      <c r="AG471" s="212" t="s">
        <v>234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33">
        <v>59</v>
      </c>
      <c r="B472" s="234" t="s">
        <v>687</v>
      </c>
      <c r="C472" s="245" t="s">
        <v>688</v>
      </c>
      <c r="D472" s="235" t="s">
        <v>258</v>
      </c>
      <c r="E472" s="236">
        <v>22</v>
      </c>
      <c r="F472" s="237"/>
      <c r="G472" s="238">
        <f>ROUND(E472*F472,2)</f>
        <v>0</v>
      </c>
      <c r="H472" s="237"/>
      <c r="I472" s="238">
        <f>ROUND(E472*H472,2)</f>
        <v>0</v>
      </c>
      <c r="J472" s="237"/>
      <c r="K472" s="238">
        <f>ROUND(E472*J472,2)</f>
        <v>0</v>
      </c>
      <c r="L472" s="238">
        <v>21</v>
      </c>
      <c r="M472" s="238">
        <f>G472*(1+L472/100)</f>
        <v>0</v>
      </c>
      <c r="N472" s="236">
        <v>0</v>
      </c>
      <c r="O472" s="236">
        <f>ROUND(E472*N472,2)</f>
        <v>0</v>
      </c>
      <c r="P472" s="236">
        <v>1.4300000000000001E-3</v>
      </c>
      <c r="Q472" s="236">
        <f>ROUND(E472*P472,2)</f>
        <v>0.03</v>
      </c>
      <c r="R472" s="238" t="s">
        <v>683</v>
      </c>
      <c r="S472" s="238" t="s">
        <v>227</v>
      </c>
      <c r="T472" s="239" t="s">
        <v>227</v>
      </c>
      <c r="U472" s="222">
        <v>0.04</v>
      </c>
      <c r="V472" s="222">
        <f>ROUND(E472*U472,2)</f>
        <v>0.88</v>
      </c>
      <c r="W472" s="222"/>
      <c r="X472" s="222" t="s">
        <v>228</v>
      </c>
      <c r="Y472" s="222" t="s">
        <v>229</v>
      </c>
      <c r="Z472" s="212"/>
      <c r="AA472" s="212"/>
      <c r="AB472" s="212"/>
      <c r="AC472" s="212"/>
      <c r="AD472" s="212"/>
      <c r="AE472" s="212"/>
      <c r="AF472" s="212"/>
      <c r="AG472" s="212" t="s">
        <v>230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">
      <c r="A473" s="219"/>
      <c r="B473" s="220"/>
      <c r="C473" s="247" t="s">
        <v>233</v>
      </c>
      <c r="D473" s="223"/>
      <c r="E473" s="224"/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234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47" t="s">
        <v>689</v>
      </c>
      <c r="D474" s="223"/>
      <c r="E474" s="224">
        <v>22</v>
      </c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234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x14ac:dyDescent="0.2">
      <c r="A475" s="226" t="s">
        <v>221</v>
      </c>
      <c r="B475" s="227" t="s">
        <v>144</v>
      </c>
      <c r="C475" s="244" t="s">
        <v>145</v>
      </c>
      <c r="D475" s="228"/>
      <c r="E475" s="229"/>
      <c r="F475" s="230"/>
      <c r="G475" s="230">
        <f>SUMIF(AG476:AG481,"&lt;&gt;NOR",G476:G481)</f>
        <v>0</v>
      </c>
      <c r="H475" s="230"/>
      <c r="I475" s="230">
        <f>SUM(I476:I481)</f>
        <v>0</v>
      </c>
      <c r="J475" s="230"/>
      <c r="K475" s="230">
        <f>SUM(K476:K481)</f>
        <v>0</v>
      </c>
      <c r="L475" s="230"/>
      <c r="M475" s="230">
        <f>SUM(M476:M481)</f>
        <v>0</v>
      </c>
      <c r="N475" s="229"/>
      <c r="O475" s="229">
        <f>SUM(O476:O481)</f>
        <v>0</v>
      </c>
      <c r="P475" s="229"/>
      <c r="Q475" s="229">
        <f>SUM(Q476:Q481)</f>
        <v>0.06</v>
      </c>
      <c r="R475" s="230"/>
      <c r="S475" s="230"/>
      <c r="T475" s="231"/>
      <c r="U475" s="225"/>
      <c r="V475" s="225">
        <f>SUM(V476:V481)</f>
        <v>0.39</v>
      </c>
      <c r="W475" s="225"/>
      <c r="X475" s="225"/>
      <c r="Y475" s="225"/>
      <c r="AG475" t="s">
        <v>222</v>
      </c>
    </row>
    <row r="476" spans="1:60" ht="22.5" outlineLevel="1" x14ac:dyDescent="0.2">
      <c r="A476" s="233">
        <v>60</v>
      </c>
      <c r="B476" s="234" t="s">
        <v>690</v>
      </c>
      <c r="C476" s="245" t="s">
        <v>691</v>
      </c>
      <c r="D476" s="235" t="s">
        <v>258</v>
      </c>
      <c r="E476" s="236">
        <v>3.5</v>
      </c>
      <c r="F476" s="237"/>
      <c r="G476" s="238">
        <f>ROUND(E476*F476,2)</f>
        <v>0</v>
      </c>
      <c r="H476" s="237"/>
      <c r="I476" s="238">
        <f>ROUND(E476*H476,2)</f>
        <v>0</v>
      </c>
      <c r="J476" s="237"/>
      <c r="K476" s="238">
        <f>ROUND(E476*J476,2)</f>
        <v>0</v>
      </c>
      <c r="L476" s="238">
        <v>21</v>
      </c>
      <c r="M476" s="238">
        <f>G476*(1+L476/100)</f>
        <v>0</v>
      </c>
      <c r="N476" s="236">
        <v>0</v>
      </c>
      <c r="O476" s="236">
        <f>ROUND(E476*N476,2)</f>
        <v>0</v>
      </c>
      <c r="P476" s="236">
        <v>6.0000000000000001E-3</v>
      </c>
      <c r="Q476" s="236">
        <f>ROUND(E476*P476,2)</f>
        <v>0.02</v>
      </c>
      <c r="R476" s="238" t="s">
        <v>683</v>
      </c>
      <c r="S476" s="238" t="s">
        <v>227</v>
      </c>
      <c r="T476" s="239" t="s">
        <v>227</v>
      </c>
      <c r="U476" s="222">
        <v>0.05</v>
      </c>
      <c r="V476" s="222">
        <f>ROUND(E476*U476,2)</f>
        <v>0.18</v>
      </c>
      <c r="W476" s="222"/>
      <c r="X476" s="222" t="s">
        <v>228</v>
      </c>
      <c r="Y476" s="222" t="s">
        <v>229</v>
      </c>
      <c r="Z476" s="212"/>
      <c r="AA476" s="212"/>
      <c r="AB476" s="212"/>
      <c r="AC476" s="212"/>
      <c r="AD476" s="212"/>
      <c r="AE476" s="212"/>
      <c r="AF476" s="212"/>
      <c r="AG476" s="212" t="s">
        <v>230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2" x14ac:dyDescent="0.2">
      <c r="A477" s="219"/>
      <c r="B477" s="220"/>
      <c r="C477" s="247" t="s">
        <v>233</v>
      </c>
      <c r="D477" s="223"/>
      <c r="E477" s="224"/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22"/>
      <c r="Z477" s="212"/>
      <c r="AA477" s="212"/>
      <c r="AB477" s="212"/>
      <c r="AC477" s="212"/>
      <c r="AD477" s="212"/>
      <c r="AE477" s="212"/>
      <c r="AF477" s="212"/>
      <c r="AG477" s="212" t="s">
        <v>234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19"/>
      <c r="B478" s="220"/>
      <c r="C478" s="247" t="s">
        <v>692</v>
      </c>
      <c r="D478" s="223"/>
      <c r="E478" s="224">
        <v>3.5</v>
      </c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234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 x14ac:dyDescent="0.2">
      <c r="A479" s="233">
        <v>61</v>
      </c>
      <c r="B479" s="234" t="s">
        <v>693</v>
      </c>
      <c r="C479" s="245" t="s">
        <v>694</v>
      </c>
      <c r="D479" s="235" t="s">
        <v>258</v>
      </c>
      <c r="E479" s="236">
        <v>3.5</v>
      </c>
      <c r="F479" s="237"/>
      <c r="G479" s="238">
        <f>ROUND(E479*F479,2)</f>
        <v>0</v>
      </c>
      <c r="H479" s="237"/>
      <c r="I479" s="238">
        <f>ROUND(E479*H479,2)</f>
        <v>0</v>
      </c>
      <c r="J479" s="237"/>
      <c r="K479" s="238">
        <f>ROUND(E479*J479,2)</f>
        <v>0</v>
      </c>
      <c r="L479" s="238">
        <v>21</v>
      </c>
      <c r="M479" s="238">
        <f>G479*(1+L479/100)</f>
        <v>0</v>
      </c>
      <c r="N479" s="236">
        <v>0</v>
      </c>
      <c r="O479" s="236">
        <f>ROUND(E479*N479,2)</f>
        <v>0</v>
      </c>
      <c r="P479" s="236">
        <v>0.01</v>
      </c>
      <c r="Q479" s="236">
        <f>ROUND(E479*P479,2)</f>
        <v>0.04</v>
      </c>
      <c r="R479" s="238" t="s">
        <v>683</v>
      </c>
      <c r="S479" s="238" t="s">
        <v>227</v>
      </c>
      <c r="T479" s="239" t="s">
        <v>227</v>
      </c>
      <c r="U479" s="222">
        <v>0.06</v>
      </c>
      <c r="V479" s="222">
        <f>ROUND(E479*U479,2)</f>
        <v>0.21</v>
      </c>
      <c r="W479" s="222"/>
      <c r="X479" s="222" t="s">
        <v>228</v>
      </c>
      <c r="Y479" s="222" t="s">
        <v>229</v>
      </c>
      <c r="Z479" s="212"/>
      <c r="AA479" s="212"/>
      <c r="AB479" s="212"/>
      <c r="AC479" s="212"/>
      <c r="AD479" s="212"/>
      <c r="AE479" s="212"/>
      <c r="AF479" s="212"/>
      <c r="AG479" s="212" t="s">
        <v>230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2" x14ac:dyDescent="0.2">
      <c r="A480" s="219"/>
      <c r="B480" s="220"/>
      <c r="C480" s="247" t="s">
        <v>233</v>
      </c>
      <c r="D480" s="223"/>
      <c r="E480" s="224"/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22"/>
      <c r="Z480" s="212"/>
      <c r="AA480" s="212"/>
      <c r="AB480" s="212"/>
      <c r="AC480" s="212"/>
      <c r="AD480" s="212"/>
      <c r="AE480" s="212"/>
      <c r="AF480" s="212"/>
      <c r="AG480" s="212" t="s">
        <v>234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47" t="s">
        <v>695</v>
      </c>
      <c r="D481" s="223"/>
      <c r="E481" s="224">
        <v>3.5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234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x14ac:dyDescent="0.2">
      <c r="A482" s="226" t="s">
        <v>221</v>
      </c>
      <c r="B482" s="227" t="s">
        <v>146</v>
      </c>
      <c r="C482" s="244" t="s">
        <v>147</v>
      </c>
      <c r="D482" s="228"/>
      <c r="E482" s="229"/>
      <c r="F482" s="230"/>
      <c r="G482" s="230">
        <f>SUMIF(AG483:AG491,"&lt;&gt;NOR",G483:G491)</f>
        <v>0</v>
      </c>
      <c r="H482" s="230"/>
      <c r="I482" s="230">
        <f>SUM(I483:I491)</f>
        <v>0</v>
      </c>
      <c r="J482" s="230"/>
      <c r="K482" s="230">
        <f>SUM(K483:K491)</f>
        <v>0</v>
      </c>
      <c r="L482" s="230"/>
      <c r="M482" s="230">
        <f>SUM(M483:M491)</f>
        <v>0</v>
      </c>
      <c r="N482" s="229"/>
      <c r="O482" s="229">
        <f>SUM(O483:O491)</f>
        <v>0</v>
      </c>
      <c r="P482" s="229"/>
      <c r="Q482" s="229">
        <f>SUM(Q483:Q491)</f>
        <v>0.36</v>
      </c>
      <c r="R482" s="230"/>
      <c r="S482" s="230"/>
      <c r="T482" s="231"/>
      <c r="U482" s="225"/>
      <c r="V482" s="225">
        <f>SUM(V483:V491)</f>
        <v>5.95</v>
      </c>
      <c r="W482" s="225"/>
      <c r="X482" s="225"/>
      <c r="Y482" s="225"/>
      <c r="AG482" t="s">
        <v>222</v>
      </c>
    </row>
    <row r="483" spans="1:60" ht="22.5" outlineLevel="1" x14ac:dyDescent="0.2">
      <c r="A483" s="233">
        <v>62</v>
      </c>
      <c r="B483" s="234" t="s">
        <v>696</v>
      </c>
      <c r="C483" s="245" t="s">
        <v>697</v>
      </c>
      <c r="D483" s="235" t="s">
        <v>225</v>
      </c>
      <c r="E483" s="236">
        <v>8.9550000000000001</v>
      </c>
      <c r="F483" s="237"/>
      <c r="G483" s="238">
        <f>ROUND(E483*F483,2)</f>
        <v>0</v>
      </c>
      <c r="H483" s="237"/>
      <c r="I483" s="238">
        <f>ROUND(E483*H483,2)</f>
        <v>0</v>
      </c>
      <c r="J483" s="237"/>
      <c r="K483" s="238">
        <f>ROUND(E483*J483,2)</f>
        <v>0</v>
      </c>
      <c r="L483" s="238">
        <v>21</v>
      </c>
      <c r="M483" s="238">
        <f>G483*(1+L483/100)</f>
        <v>0</v>
      </c>
      <c r="N483" s="236">
        <v>0</v>
      </c>
      <c r="O483" s="236">
        <f>ROUND(E483*N483,2)</f>
        <v>0</v>
      </c>
      <c r="P483" s="236">
        <v>3.6749999999999998E-2</v>
      </c>
      <c r="Q483" s="236">
        <f>ROUND(E483*P483,2)</f>
        <v>0.33</v>
      </c>
      <c r="R483" s="238" t="s">
        <v>698</v>
      </c>
      <c r="S483" s="238" t="s">
        <v>227</v>
      </c>
      <c r="T483" s="239" t="s">
        <v>227</v>
      </c>
      <c r="U483" s="222">
        <v>0.6</v>
      </c>
      <c r="V483" s="222">
        <f>ROUND(E483*U483,2)</f>
        <v>5.37</v>
      </c>
      <c r="W483" s="222"/>
      <c r="X483" s="222" t="s">
        <v>228</v>
      </c>
      <c r="Y483" s="222" t="s">
        <v>229</v>
      </c>
      <c r="Z483" s="212"/>
      <c r="AA483" s="212"/>
      <c r="AB483" s="212"/>
      <c r="AC483" s="212"/>
      <c r="AD483" s="212"/>
      <c r="AE483" s="212"/>
      <c r="AF483" s="212"/>
      <c r="AG483" s="212" t="s">
        <v>230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2" x14ac:dyDescent="0.2">
      <c r="A484" s="219"/>
      <c r="B484" s="220"/>
      <c r="C484" s="247" t="s">
        <v>233</v>
      </c>
      <c r="D484" s="223"/>
      <c r="E484" s="224"/>
      <c r="F484" s="222"/>
      <c r="G484" s="22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22"/>
      <c r="Z484" s="212"/>
      <c r="AA484" s="212"/>
      <c r="AB484" s="212"/>
      <c r="AC484" s="212"/>
      <c r="AD484" s="212"/>
      <c r="AE484" s="212"/>
      <c r="AF484" s="212"/>
      <c r="AG484" s="212" t="s">
        <v>234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19"/>
      <c r="B485" s="220"/>
      <c r="C485" s="247" t="s">
        <v>699</v>
      </c>
      <c r="D485" s="223"/>
      <c r="E485" s="224">
        <v>6.48</v>
      </c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234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47" t="s">
        <v>700</v>
      </c>
      <c r="D486" s="223"/>
      <c r="E486" s="224">
        <v>0.54</v>
      </c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234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47" t="s">
        <v>701</v>
      </c>
      <c r="D487" s="223"/>
      <c r="E487" s="224">
        <v>1.9350000000000001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234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ht="22.5" outlineLevel="1" x14ac:dyDescent="0.2">
      <c r="A488" s="233">
        <v>63</v>
      </c>
      <c r="B488" s="234" t="s">
        <v>702</v>
      </c>
      <c r="C488" s="245" t="s">
        <v>703</v>
      </c>
      <c r="D488" s="235" t="s">
        <v>258</v>
      </c>
      <c r="E488" s="236">
        <v>14.5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21</v>
      </c>
      <c r="M488" s="238">
        <f>G488*(1+L488/100)</f>
        <v>0</v>
      </c>
      <c r="N488" s="236">
        <v>0</v>
      </c>
      <c r="O488" s="236">
        <f>ROUND(E488*N488,2)</f>
        <v>0</v>
      </c>
      <c r="P488" s="236">
        <v>2E-3</v>
      </c>
      <c r="Q488" s="236">
        <f>ROUND(E488*P488,2)</f>
        <v>0.03</v>
      </c>
      <c r="R488" s="238" t="s">
        <v>698</v>
      </c>
      <c r="S488" s="238" t="s">
        <v>227</v>
      </c>
      <c r="T488" s="239" t="s">
        <v>227</v>
      </c>
      <c r="U488" s="222">
        <v>0.04</v>
      </c>
      <c r="V488" s="222">
        <f>ROUND(E488*U488,2)</f>
        <v>0.57999999999999996</v>
      </c>
      <c r="W488" s="222"/>
      <c r="X488" s="222" t="s">
        <v>228</v>
      </c>
      <c r="Y488" s="222" t="s">
        <v>229</v>
      </c>
      <c r="Z488" s="212"/>
      <c r="AA488" s="212"/>
      <c r="AB488" s="212"/>
      <c r="AC488" s="212"/>
      <c r="AD488" s="212"/>
      <c r="AE488" s="212"/>
      <c r="AF488" s="212"/>
      <c r="AG488" s="212" t="s">
        <v>230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2" x14ac:dyDescent="0.2">
      <c r="A489" s="219"/>
      <c r="B489" s="220"/>
      <c r="C489" s="247" t="s">
        <v>233</v>
      </c>
      <c r="D489" s="223"/>
      <c r="E489" s="224"/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234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19"/>
      <c r="B490" s="220"/>
      <c r="C490" s="247" t="s">
        <v>704</v>
      </c>
      <c r="D490" s="223"/>
      <c r="E490" s="224">
        <v>11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22"/>
      <c r="Z490" s="212"/>
      <c r="AA490" s="212"/>
      <c r="AB490" s="212"/>
      <c r="AC490" s="212"/>
      <c r="AD490" s="212"/>
      <c r="AE490" s="212"/>
      <c r="AF490" s="212"/>
      <c r="AG490" s="212" t="s">
        <v>234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19"/>
      <c r="B491" s="220"/>
      <c r="C491" s="247" t="s">
        <v>705</v>
      </c>
      <c r="D491" s="223"/>
      <c r="E491" s="224">
        <v>3.5</v>
      </c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22"/>
      <c r="Z491" s="212"/>
      <c r="AA491" s="212"/>
      <c r="AB491" s="212"/>
      <c r="AC491" s="212"/>
      <c r="AD491" s="212"/>
      <c r="AE491" s="212"/>
      <c r="AF491" s="212"/>
      <c r="AG491" s="212" t="s">
        <v>234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x14ac:dyDescent="0.2">
      <c r="A492" s="226" t="s">
        <v>221</v>
      </c>
      <c r="B492" s="227" t="s">
        <v>148</v>
      </c>
      <c r="C492" s="244" t="s">
        <v>149</v>
      </c>
      <c r="D492" s="228"/>
      <c r="E492" s="229"/>
      <c r="F492" s="230"/>
      <c r="G492" s="230">
        <f>SUMIF(AG493:AG499,"&lt;&gt;NOR",G493:G499)</f>
        <v>0</v>
      </c>
      <c r="H492" s="230"/>
      <c r="I492" s="230">
        <f>SUM(I493:I499)</f>
        <v>0</v>
      </c>
      <c r="J492" s="230"/>
      <c r="K492" s="230">
        <f>SUM(K493:K499)</f>
        <v>0</v>
      </c>
      <c r="L492" s="230"/>
      <c r="M492" s="230">
        <f>SUM(M493:M499)</f>
        <v>0</v>
      </c>
      <c r="N492" s="229"/>
      <c r="O492" s="229">
        <f>SUM(O493:O499)</f>
        <v>0</v>
      </c>
      <c r="P492" s="229"/>
      <c r="Q492" s="229">
        <f>SUM(Q493:Q499)</f>
        <v>0.25</v>
      </c>
      <c r="R492" s="230"/>
      <c r="S492" s="230"/>
      <c r="T492" s="231"/>
      <c r="U492" s="225"/>
      <c r="V492" s="225">
        <f>SUM(V493:V499)</f>
        <v>6.02</v>
      </c>
      <c r="W492" s="225"/>
      <c r="X492" s="225"/>
      <c r="Y492" s="225"/>
      <c r="AG492" t="s">
        <v>222</v>
      </c>
    </row>
    <row r="493" spans="1:60" outlineLevel="1" x14ac:dyDescent="0.2">
      <c r="A493" s="233">
        <v>64</v>
      </c>
      <c r="B493" s="234" t="s">
        <v>706</v>
      </c>
      <c r="C493" s="245" t="s">
        <v>707</v>
      </c>
      <c r="D493" s="235" t="s">
        <v>320</v>
      </c>
      <c r="E493" s="236">
        <v>12</v>
      </c>
      <c r="F493" s="237"/>
      <c r="G493" s="238">
        <f>ROUND(E493*F493,2)</f>
        <v>0</v>
      </c>
      <c r="H493" s="237"/>
      <c r="I493" s="238">
        <f>ROUND(E493*H493,2)</f>
        <v>0</v>
      </c>
      <c r="J493" s="237"/>
      <c r="K493" s="238">
        <f>ROUND(E493*J493,2)</f>
        <v>0</v>
      </c>
      <c r="L493" s="238">
        <v>21</v>
      </c>
      <c r="M493" s="238">
        <f>G493*(1+L493/100)</f>
        <v>0</v>
      </c>
      <c r="N493" s="236">
        <v>0</v>
      </c>
      <c r="O493" s="236">
        <f>ROUND(E493*N493,2)</f>
        <v>0</v>
      </c>
      <c r="P493" s="236">
        <v>2.0109999999999999E-2</v>
      </c>
      <c r="Q493" s="236">
        <f>ROUND(E493*P493,2)</f>
        <v>0.24</v>
      </c>
      <c r="R493" s="238" t="s">
        <v>708</v>
      </c>
      <c r="S493" s="238" t="s">
        <v>227</v>
      </c>
      <c r="T493" s="239" t="s">
        <v>227</v>
      </c>
      <c r="U493" s="222">
        <v>0.47</v>
      </c>
      <c r="V493" s="222">
        <f>ROUND(E493*U493,2)</f>
        <v>5.64</v>
      </c>
      <c r="W493" s="222"/>
      <c r="X493" s="222" t="s">
        <v>228</v>
      </c>
      <c r="Y493" s="222" t="s">
        <v>229</v>
      </c>
      <c r="Z493" s="212"/>
      <c r="AA493" s="212"/>
      <c r="AB493" s="212"/>
      <c r="AC493" s="212"/>
      <c r="AD493" s="212"/>
      <c r="AE493" s="212"/>
      <c r="AF493" s="212"/>
      <c r="AG493" s="212" t="s">
        <v>230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2" x14ac:dyDescent="0.2">
      <c r="A494" s="219"/>
      <c r="B494" s="220"/>
      <c r="C494" s="247" t="s">
        <v>233</v>
      </c>
      <c r="D494" s="223"/>
      <c r="E494" s="224"/>
      <c r="F494" s="222"/>
      <c r="G494" s="222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22"/>
      <c r="Z494" s="212"/>
      <c r="AA494" s="212"/>
      <c r="AB494" s="212"/>
      <c r="AC494" s="212"/>
      <c r="AD494" s="212"/>
      <c r="AE494" s="212"/>
      <c r="AF494" s="212"/>
      <c r="AG494" s="212" t="s">
        <v>234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47" t="s">
        <v>672</v>
      </c>
      <c r="D495" s="223"/>
      <c r="E495" s="224">
        <v>12</v>
      </c>
      <c r="F495" s="222"/>
      <c r="G495" s="22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22"/>
      <c r="Z495" s="212"/>
      <c r="AA495" s="212"/>
      <c r="AB495" s="212"/>
      <c r="AC495" s="212"/>
      <c r="AD495" s="212"/>
      <c r="AE495" s="212"/>
      <c r="AF495" s="212"/>
      <c r="AG495" s="212" t="s">
        <v>234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33">
        <v>65</v>
      </c>
      <c r="B496" s="234" t="s">
        <v>709</v>
      </c>
      <c r="C496" s="245" t="s">
        <v>710</v>
      </c>
      <c r="D496" s="235" t="s">
        <v>298</v>
      </c>
      <c r="E496" s="236">
        <v>2</v>
      </c>
      <c r="F496" s="237"/>
      <c r="G496" s="238">
        <f>ROUND(E496*F496,2)</f>
        <v>0</v>
      </c>
      <c r="H496" s="237"/>
      <c r="I496" s="238">
        <f>ROUND(E496*H496,2)</f>
        <v>0</v>
      </c>
      <c r="J496" s="237"/>
      <c r="K496" s="238">
        <f>ROUND(E496*J496,2)</f>
        <v>0</v>
      </c>
      <c r="L496" s="238">
        <v>21</v>
      </c>
      <c r="M496" s="238">
        <f>G496*(1+L496/100)</f>
        <v>0</v>
      </c>
      <c r="N496" s="236">
        <v>0</v>
      </c>
      <c r="O496" s="236">
        <f>ROUND(E496*N496,2)</f>
        <v>0</v>
      </c>
      <c r="P496" s="236">
        <v>6.6899999999999998E-3</v>
      </c>
      <c r="Q496" s="236">
        <f>ROUND(E496*P496,2)</f>
        <v>0.01</v>
      </c>
      <c r="R496" s="238" t="s">
        <v>708</v>
      </c>
      <c r="S496" s="238" t="s">
        <v>227</v>
      </c>
      <c r="T496" s="239" t="s">
        <v>227</v>
      </c>
      <c r="U496" s="222">
        <v>0.19</v>
      </c>
      <c r="V496" s="222">
        <f>ROUND(E496*U496,2)</f>
        <v>0.38</v>
      </c>
      <c r="W496" s="222"/>
      <c r="X496" s="222" t="s">
        <v>228</v>
      </c>
      <c r="Y496" s="222" t="s">
        <v>229</v>
      </c>
      <c r="Z496" s="212"/>
      <c r="AA496" s="212"/>
      <c r="AB496" s="212"/>
      <c r="AC496" s="212"/>
      <c r="AD496" s="212"/>
      <c r="AE496" s="212"/>
      <c r="AF496" s="212"/>
      <c r="AG496" s="212" t="s">
        <v>230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2" x14ac:dyDescent="0.2">
      <c r="A497" s="219"/>
      <c r="B497" s="220"/>
      <c r="C497" s="246" t="s">
        <v>711</v>
      </c>
      <c r="D497" s="240"/>
      <c r="E497" s="240"/>
      <c r="F497" s="240"/>
      <c r="G497" s="240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232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2" x14ac:dyDescent="0.2">
      <c r="A498" s="219"/>
      <c r="B498" s="220"/>
      <c r="C498" s="247" t="s">
        <v>233</v>
      </c>
      <c r="D498" s="223"/>
      <c r="E498" s="224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22"/>
      <c r="Z498" s="212"/>
      <c r="AA498" s="212"/>
      <c r="AB498" s="212"/>
      <c r="AC498" s="212"/>
      <c r="AD498" s="212"/>
      <c r="AE498" s="212"/>
      <c r="AF498" s="212"/>
      <c r="AG498" s="212" t="s">
        <v>234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47" t="s">
        <v>712</v>
      </c>
      <c r="D499" s="223"/>
      <c r="E499" s="224">
        <v>2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234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x14ac:dyDescent="0.2">
      <c r="A500" s="226" t="s">
        <v>221</v>
      </c>
      <c r="B500" s="227" t="s">
        <v>151</v>
      </c>
      <c r="C500" s="244" t="s">
        <v>152</v>
      </c>
      <c r="D500" s="228"/>
      <c r="E500" s="229"/>
      <c r="F500" s="230"/>
      <c r="G500" s="230">
        <f>SUMIF(AG501:AG503,"&lt;&gt;NOR",G501:G503)</f>
        <v>0</v>
      </c>
      <c r="H500" s="230"/>
      <c r="I500" s="230">
        <f>SUM(I501:I503)</f>
        <v>0</v>
      </c>
      <c r="J500" s="230"/>
      <c r="K500" s="230">
        <f>SUM(K501:K503)</f>
        <v>0</v>
      </c>
      <c r="L500" s="230"/>
      <c r="M500" s="230">
        <f>SUM(M501:M503)</f>
        <v>0</v>
      </c>
      <c r="N500" s="229"/>
      <c r="O500" s="229">
        <f>SUM(O501:O503)</f>
        <v>0</v>
      </c>
      <c r="P500" s="229"/>
      <c r="Q500" s="229">
        <f>SUM(Q501:Q503)</f>
        <v>0</v>
      </c>
      <c r="R500" s="230"/>
      <c r="S500" s="230"/>
      <c r="T500" s="231"/>
      <c r="U500" s="225"/>
      <c r="V500" s="225">
        <f>SUM(V501:V503)</f>
        <v>1</v>
      </c>
      <c r="W500" s="225"/>
      <c r="X500" s="225"/>
      <c r="Y500" s="225"/>
      <c r="AG500" t="s">
        <v>222</v>
      </c>
    </row>
    <row r="501" spans="1:60" outlineLevel="1" x14ac:dyDescent="0.2">
      <c r="A501" s="233">
        <v>66</v>
      </c>
      <c r="B501" s="234" t="s">
        <v>713</v>
      </c>
      <c r="C501" s="245" t="s">
        <v>714</v>
      </c>
      <c r="D501" s="235" t="s">
        <v>326</v>
      </c>
      <c r="E501" s="236">
        <v>2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6">
        <v>0</v>
      </c>
      <c r="O501" s="236">
        <f>ROUND(E501*N501,2)</f>
        <v>0</v>
      </c>
      <c r="P501" s="236">
        <v>0</v>
      </c>
      <c r="Q501" s="236">
        <f>ROUND(E501*P501,2)</f>
        <v>0</v>
      </c>
      <c r="R501" s="238" t="s">
        <v>708</v>
      </c>
      <c r="S501" s="238" t="s">
        <v>227</v>
      </c>
      <c r="T501" s="239" t="s">
        <v>227</v>
      </c>
      <c r="U501" s="222">
        <v>0.5</v>
      </c>
      <c r="V501" s="222">
        <f>ROUND(E501*U501,2)</f>
        <v>1</v>
      </c>
      <c r="W501" s="222"/>
      <c r="X501" s="222" t="s">
        <v>228</v>
      </c>
      <c r="Y501" s="222" t="s">
        <v>229</v>
      </c>
      <c r="Z501" s="212"/>
      <c r="AA501" s="212"/>
      <c r="AB501" s="212"/>
      <c r="AC501" s="212"/>
      <c r="AD501" s="212"/>
      <c r="AE501" s="212"/>
      <c r="AF501" s="212"/>
      <c r="AG501" s="212" t="s">
        <v>230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2" x14ac:dyDescent="0.2">
      <c r="A502" s="219"/>
      <c r="B502" s="220"/>
      <c r="C502" s="247" t="s">
        <v>233</v>
      </c>
      <c r="D502" s="223"/>
      <c r="E502" s="224"/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234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47" t="s">
        <v>715</v>
      </c>
      <c r="D503" s="223"/>
      <c r="E503" s="224">
        <v>2</v>
      </c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234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x14ac:dyDescent="0.2">
      <c r="A504" s="226" t="s">
        <v>221</v>
      </c>
      <c r="B504" s="227" t="s">
        <v>160</v>
      </c>
      <c r="C504" s="244" t="s">
        <v>161</v>
      </c>
      <c r="D504" s="228"/>
      <c r="E504" s="229"/>
      <c r="F504" s="230"/>
      <c r="G504" s="230">
        <f>SUMIF(AG505:AG507,"&lt;&gt;NOR",G505:G507)</f>
        <v>0</v>
      </c>
      <c r="H504" s="230"/>
      <c r="I504" s="230">
        <f>SUM(I505:I507)</f>
        <v>0</v>
      </c>
      <c r="J504" s="230"/>
      <c r="K504" s="230">
        <f>SUM(K505:K507)</f>
        <v>0</v>
      </c>
      <c r="L504" s="230"/>
      <c r="M504" s="230">
        <f>SUM(M505:M507)</f>
        <v>0</v>
      </c>
      <c r="N504" s="229"/>
      <c r="O504" s="229">
        <f>SUM(O505:O507)</f>
        <v>0</v>
      </c>
      <c r="P504" s="229"/>
      <c r="Q504" s="229">
        <f>SUM(Q505:Q507)</f>
        <v>0.12</v>
      </c>
      <c r="R504" s="230"/>
      <c r="S504" s="230"/>
      <c r="T504" s="231"/>
      <c r="U504" s="225"/>
      <c r="V504" s="225">
        <f>SUM(V505:V507)</f>
        <v>2.4500000000000002</v>
      </c>
      <c r="W504" s="225"/>
      <c r="X504" s="225"/>
      <c r="Y504" s="225"/>
      <c r="AG504" t="s">
        <v>222</v>
      </c>
    </row>
    <row r="505" spans="1:60" outlineLevel="1" x14ac:dyDescent="0.2">
      <c r="A505" s="233">
        <v>67</v>
      </c>
      <c r="B505" s="234" t="s">
        <v>716</v>
      </c>
      <c r="C505" s="245" t="s">
        <v>717</v>
      </c>
      <c r="D505" s="235" t="s">
        <v>298</v>
      </c>
      <c r="E505" s="236">
        <v>3.5</v>
      </c>
      <c r="F505" s="237"/>
      <c r="G505" s="238">
        <f>ROUND(E505*F505,2)</f>
        <v>0</v>
      </c>
      <c r="H505" s="237"/>
      <c r="I505" s="238">
        <f>ROUND(E505*H505,2)</f>
        <v>0</v>
      </c>
      <c r="J505" s="237"/>
      <c r="K505" s="238">
        <f>ROUND(E505*J505,2)</f>
        <v>0</v>
      </c>
      <c r="L505" s="238">
        <v>21</v>
      </c>
      <c r="M505" s="238">
        <f>G505*(1+L505/100)</f>
        <v>0</v>
      </c>
      <c r="N505" s="236">
        <v>0</v>
      </c>
      <c r="O505" s="236">
        <f>ROUND(E505*N505,2)</f>
        <v>0</v>
      </c>
      <c r="P505" s="236">
        <v>3.2870000000000003E-2</v>
      </c>
      <c r="Q505" s="236">
        <f>ROUND(E505*P505,2)</f>
        <v>0.12</v>
      </c>
      <c r="R505" s="238" t="s">
        <v>718</v>
      </c>
      <c r="S505" s="238" t="s">
        <v>227</v>
      </c>
      <c r="T505" s="239" t="s">
        <v>227</v>
      </c>
      <c r="U505" s="222">
        <v>0.7</v>
      </c>
      <c r="V505" s="222">
        <f>ROUND(E505*U505,2)</f>
        <v>2.4500000000000002</v>
      </c>
      <c r="W505" s="222"/>
      <c r="X505" s="222" t="s">
        <v>228</v>
      </c>
      <c r="Y505" s="222" t="s">
        <v>229</v>
      </c>
      <c r="Z505" s="212"/>
      <c r="AA505" s="212"/>
      <c r="AB505" s="212"/>
      <c r="AC505" s="212"/>
      <c r="AD505" s="212"/>
      <c r="AE505" s="212"/>
      <c r="AF505" s="212"/>
      <c r="AG505" s="212" t="s">
        <v>230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2" x14ac:dyDescent="0.2">
      <c r="A506" s="219"/>
      <c r="B506" s="220"/>
      <c r="C506" s="247" t="s">
        <v>233</v>
      </c>
      <c r="D506" s="223"/>
      <c r="E506" s="224"/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234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47" t="s">
        <v>719</v>
      </c>
      <c r="D507" s="223"/>
      <c r="E507" s="224">
        <v>3.5</v>
      </c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22"/>
      <c r="Z507" s="212"/>
      <c r="AA507" s="212"/>
      <c r="AB507" s="212"/>
      <c r="AC507" s="212"/>
      <c r="AD507" s="212"/>
      <c r="AE507" s="212"/>
      <c r="AF507" s="212"/>
      <c r="AG507" s="212" t="s">
        <v>234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x14ac:dyDescent="0.2">
      <c r="A508" s="226" t="s">
        <v>221</v>
      </c>
      <c r="B508" s="227" t="s">
        <v>172</v>
      </c>
      <c r="C508" s="244" t="s">
        <v>173</v>
      </c>
      <c r="D508" s="228"/>
      <c r="E508" s="229"/>
      <c r="F508" s="230"/>
      <c r="G508" s="230">
        <f>SUMIF(AG509:AG524,"&lt;&gt;NOR",G509:G524)</f>
        <v>0</v>
      </c>
      <c r="H508" s="230"/>
      <c r="I508" s="230">
        <f>SUM(I509:I524)</f>
        <v>0</v>
      </c>
      <c r="J508" s="230"/>
      <c r="K508" s="230">
        <f>SUM(K509:K524)</f>
        <v>0</v>
      </c>
      <c r="L508" s="230"/>
      <c r="M508" s="230">
        <f>SUM(M509:M524)</f>
        <v>0</v>
      </c>
      <c r="N508" s="229"/>
      <c r="O508" s="229">
        <f>SUM(O509:O524)</f>
        <v>0</v>
      </c>
      <c r="P508" s="229"/>
      <c r="Q508" s="229">
        <f>SUM(Q509:Q524)</f>
        <v>1.9899999999999998</v>
      </c>
      <c r="R508" s="230"/>
      <c r="S508" s="230"/>
      <c r="T508" s="231"/>
      <c r="U508" s="225"/>
      <c r="V508" s="225">
        <f>SUM(V509:V524)</f>
        <v>21.450000000000003</v>
      </c>
      <c r="W508" s="225"/>
      <c r="X508" s="225"/>
      <c r="Y508" s="225"/>
      <c r="AG508" t="s">
        <v>222</v>
      </c>
    </row>
    <row r="509" spans="1:60" outlineLevel="1" x14ac:dyDescent="0.2">
      <c r="A509" s="233">
        <v>68</v>
      </c>
      <c r="B509" s="234" t="s">
        <v>720</v>
      </c>
      <c r="C509" s="245" t="s">
        <v>721</v>
      </c>
      <c r="D509" s="235" t="s">
        <v>320</v>
      </c>
      <c r="E509" s="236">
        <v>45</v>
      </c>
      <c r="F509" s="237"/>
      <c r="G509" s="238">
        <f>ROUND(E509*F509,2)</f>
        <v>0</v>
      </c>
      <c r="H509" s="237"/>
      <c r="I509" s="238">
        <f>ROUND(E509*H509,2)</f>
        <v>0</v>
      </c>
      <c r="J509" s="237"/>
      <c r="K509" s="238">
        <f>ROUND(E509*J509,2)</f>
        <v>0</v>
      </c>
      <c r="L509" s="238">
        <v>21</v>
      </c>
      <c r="M509" s="238">
        <f>G509*(1+L509/100)</f>
        <v>0</v>
      </c>
      <c r="N509" s="236">
        <v>0</v>
      </c>
      <c r="O509" s="236">
        <f>ROUND(E509*N509,2)</f>
        <v>0</v>
      </c>
      <c r="P509" s="236">
        <v>1.8E-3</v>
      </c>
      <c r="Q509" s="236">
        <f>ROUND(E509*P509,2)</f>
        <v>0.08</v>
      </c>
      <c r="R509" s="238" t="s">
        <v>722</v>
      </c>
      <c r="S509" s="238" t="s">
        <v>227</v>
      </c>
      <c r="T509" s="239" t="s">
        <v>227</v>
      </c>
      <c r="U509" s="222">
        <v>0.11</v>
      </c>
      <c r="V509" s="222">
        <f>ROUND(E509*U509,2)</f>
        <v>4.95</v>
      </c>
      <c r="W509" s="222"/>
      <c r="X509" s="222" t="s">
        <v>228</v>
      </c>
      <c r="Y509" s="222" t="s">
        <v>229</v>
      </c>
      <c r="Z509" s="212"/>
      <c r="AA509" s="212"/>
      <c r="AB509" s="212"/>
      <c r="AC509" s="212"/>
      <c r="AD509" s="212"/>
      <c r="AE509" s="212"/>
      <c r="AF509" s="212"/>
      <c r="AG509" s="212" t="s">
        <v>230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2" x14ac:dyDescent="0.2">
      <c r="A510" s="219"/>
      <c r="B510" s="220"/>
      <c r="C510" s="247" t="s">
        <v>233</v>
      </c>
      <c r="D510" s="223"/>
      <c r="E510" s="224"/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234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47" t="s">
        <v>723</v>
      </c>
      <c r="D511" s="223"/>
      <c r="E511" s="224">
        <v>45</v>
      </c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234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33">
        <v>69</v>
      </c>
      <c r="B512" s="234" t="s">
        <v>724</v>
      </c>
      <c r="C512" s="245" t="s">
        <v>725</v>
      </c>
      <c r="D512" s="235" t="s">
        <v>320</v>
      </c>
      <c r="E512" s="236">
        <v>1</v>
      </c>
      <c r="F512" s="237"/>
      <c r="G512" s="238">
        <f>ROUND(E512*F512,2)</f>
        <v>0</v>
      </c>
      <c r="H512" s="237"/>
      <c r="I512" s="238">
        <f>ROUND(E512*H512,2)</f>
        <v>0</v>
      </c>
      <c r="J512" s="237"/>
      <c r="K512" s="238">
        <f>ROUND(E512*J512,2)</f>
        <v>0</v>
      </c>
      <c r="L512" s="238">
        <v>21</v>
      </c>
      <c r="M512" s="238">
        <f>G512*(1+L512/100)</f>
        <v>0</v>
      </c>
      <c r="N512" s="236">
        <v>0</v>
      </c>
      <c r="O512" s="236">
        <f>ROUND(E512*N512,2)</f>
        <v>0</v>
      </c>
      <c r="P512" s="236">
        <v>2.2300000000000002E-3</v>
      </c>
      <c r="Q512" s="236">
        <f>ROUND(E512*P512,2)</f>
        <v>0</v>
      </c>
      <c r="R512" s="238" t="s">
        <v>722</v>
      </c>
      <c r="S512" s="238" t="s">
        <v>227</v>
      </c>
      <c r="T512" s="239" t="s">
        <v>227</v>
      </c>
      <c r="U512" s="222">
        <v>0.15</v>
      </c>
      <c r="V512" s="222">
        <f>ROUND(E512*U512,2)</f>
        <v>0.15</v>
      </c>
      <c r="W512" s="222"/>
      <c r="X512" s="222" t="s">
        <v>228</v>
      </c>
      <c r="Y512" s="222" t="s">
        <v>229</v>
      </c>
      <c r="Z512" s="212"/>
      <c r="AA512" s="212"/>
      <c r="AB512" s="212"/>
      <c r="AC512" s="212"/>
      <c r="AD512" s="212"/>
      <c r="AE512" s="212"/>
      <c r="AF512" s="212"/>
      <c r="AG512" s="212" t="s">
        <v>230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2" x14ac:dyDescent="0.2">
      <c r="A513" s="219"/>
      <c r="B513" s="220"/>
      <c r="C513" s="247" t="s">
        <v>233</v>
      </c>
      <c r="D513" s="223"/>
      <c r="E513" s="224"/>
      <c r="F513" s="222"/>
      <c r="G513" s="222"/>
      <c r="H513" s="222"/>
      <c r="I513" s="222"/>
      <c r="J513" s="222"/>
      <c r="K513" s="222"/>
      <c r="L513" s="222"/>
      <c r="M513" s="222"/>
      <c r="N513" s="221"/>
      <c r="O513" s="221"/>
      <c r="P513" s="221"/>
      <c r="Q513" s="221"/>
      <c r="R513" s="222"/>
      <c r="S513" s="222"/>
      <c r="T513" s="222"/>
      <c r="U513" s="222"/>
      <c r="V513" s="222"/>
      <c r="W513" s="222"/>
      <c r="X513" s="222"/>
      <c r="Y513" s="222"/>
      <c r="Z513" s="212"/>
      <c r="AA513" s="212"/>
      <c r="AB513" s="212"/>
      <c r="AC513" s="212"/>
      <c r="AD513" s="212"/>
      <c r="AE513" s="212"/>
      <c r="AF513" s="212"/>
      <c r="AG513" s="212" t="s">
        <v>234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">
      <c r="A514" s="219"/>
      <c r="B514" s="220"/>
      <c r="C514" s="247" t="s">
        <v>103</v>
      </c>
      <c r="D514" s="223"/>
      <c r="E514" s="224">
        <v>1</v>
      </c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234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33">
        <v>70</v>
      </c>
      <c r="B515" s="234" t="s">
        <v>726</v>
      </c>
      <c r="C515" s="245" t="s">
        <v>727</v>
      </c>
      <c r="D515" s="235" t="s">
        <v>258</v>
      </c>
      <c r="E515" s="236">
        <v>58.384</v>
      </c>
      <c r="F515" s="237"/>
      <c r="G515" s="238">
        <f>ROUND(E515*F515,2)</f>
        <v>0</v>
      </c>
      <c r="H515" s="237"/>
      <c r="I515" s="238">
        <f>ROUND(E515*H515,2)</f>
        <v>0</v>
      </c>
      <c r="J515" s="237"/>
      <c r="K515" s="238">
        <f>ROUND(E515*J515,2)</f>
        <v>0</v>
      </c>
      <c r="L515" s="238">
        <v>21</v>
      </c>
      <c r="M515" s="238">
        <f>G515*(1+L515/100)</f>
        <v>0</v>
      </c>
      <c r="N515" s="236">
        <v>0</v>
      </c>
      <c r="O515" s="236">
        <f>ROUND(E515*N515,2)</f>
        <v>0</v>
      </c>
      <c r="P515" s="236">
        <v>8.0000000000000002E-3</v>
      </c>
      <c r="Q515" s="236">
        <f>ROUND(E515*P515,2)</f>
        <v>0.47</v>
      </c>
      <c r="R515" s="238" t="s">
        <v>722</v>
      </c>
      <c r="S515" s="238" t="s">
        <v>227</v>
      </c>
      <c r="T515" s="239" t="s">
        <v>227</v>
      </c>
      <c r="U515" s="222">
        <v>7.0000000000000007E-2</v>
      </c>
      <c r="V515" s="222">
        <f>ROUND(E515*U515,2)</f>
        <v>4.09</v>
      </c>
      <c r="W515" s="222"/>
      <c r="X515" s="222" t="s">
        <v>228</v>
      </c>
      <c r="Y515" s="222" t="s">
        <v>229</v>
      </c>
      <c r="Z515" s="212"/>
      <c r="AA515" s="212"/>
      <c r="AB515" s="212"/>
      <c r="AC515" s="212"/>
      <c r="AD515" s="212"/>
      <c r="AE515" s="212"/>
      <c r="AF515" s="212"/>
      <c r="AG515" s="212" t="s">
        <v>230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2" x14ac:dyDescent="0.2">
      <c r="A516" s="219"/>
      <c r="B516" s="220"/>
      <c r="C516" s="247" t="s">
        <v>728</v>
      </c>
      <c r="D516" s="223"/>
      <c r="E516" s="224">
        <v>58.384</v>
      </c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234</v>
      </c>
      <c r="AH516" s="212">
        <v>5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33">
        <v>71</v>
      </c>
      <c r="B517" s="234" t="s">
        <v>729</v>
      </c>
      <c r="C517" s="245" t="s">
        <v>730</v>
      </c>
      <c r="D517" s="235" t="s">
        <v>258</v>
      </c>
      <c r="E517" s="236">
        <v>58.384</v>
      </c>
      <c r="F517" s="237"/>
      <c r="G517" s="238">
        <f>ROUND(E517*F517,2)</f>
        <v>0</v>
      </c>
      <c r="H517" s="237"/>
      <c r="I517" s="238">
        <f>ROUND(E517*H517,2)</f>
        <v>0</v>
      </c>
      <c r="J517" s="237"/>
      <c r="K517" s="238">
        <f>ROUND(E517*J517,2)</f>
        <v>0</v>
      </c>
      <c r="L517" s="238">
        <v>21</v>
      </c>
      <c r="M517" s="238">
        <f>G517*(1+L517/100)</f>
        <v>0</v>
      </c>
      <c r="N517" s="236">
        <v>0</v>
      </c>
      <c r="O517" s="236">
        <f>ROUND(E517*N517,2)</f>
        <v>0</v>
      </c>
      <c r="P517" s="236">
        <v>2.4649999999999998E-2</v>
      </c>
      <c r="Q517" s="236">
        <f>ROUND(E517*P517,2)</f>
        <v>1.44</v>
      </c>
      <c r="R517" s="238" t="s">
        <v>722</v>
      </c>
      <c r="S517" s="238" t="s">
        <v>227</v>
      </c>
      <c r="T517" s="239" t="s">
        <v>227</v>
      </c>
      <c r="U517" s="222">
        <v>0.21</v>
      </c>
      <c r="V517" s="222">
        <f>ROUND(E517*U517,2)</f>
        <v>12.26</v>
      </c>
      <c r="W517" s="222"/>
      <c r="X517" s="222" t="s">
        <v>228</v>
      </c>
      <c r="Y517" s="222" t="s">
        <v>229</v>
      </c>
      <c r="Z517" s="212"/>
      <c r="AA517" s="212"/>
      <c r="AB517" s="212"/>
      <c r="AC517" s="212"/>
      <c r="AD517" s="212"/>
      <c r="AE517" s="212"/>
      <c r="AF517" s="212"/>
      <c r="AG517" s="212" t="s">
        <v>230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2" x14ac:dyDescent="0.2">
      <c r="A518" s="219"/>
      <c r="B518" s="220"/>
      <c r="C518" s="247" t="s">
        <v>233</v>
      </c>
      <c r="D518" s="223"/>
      <c r="E518" s="224"/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234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47" t="s">
        <v>731</v>
      </c>
      <c r="D519" s="223"/>
      <c r="E519" s="224">
        <v>10.5</v>
      </c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234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47" t="s">
        <v>732</v>
      </c>
      <c r="D520" s="223"/>
      <c r="E520" s="224">
        <v>7.9320000000000004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234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47" t="s">
        <v>733</v>
      </c>
      <c r="D521" s="223"/>
      <c r="E521" s="224">
        <v>17.681999999999999</v>
      </c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22"/>
      <c r="Z521" s="212"/>
      <c r="AA521" s="212"/>
      <c r="AB521" s="212"/>
      <c r="AC521" s="212"/>
      <c r="AD521" s="212"/>
      <c r="AE521" s="212"/>
      <c r="AF521" s="212"/>
      <c r="AG521" s="212" t="s">
        <v>234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47" t="s">
        <v>734</v>
      </c>
      <c r="D522" s="223"/>
      <c r="E522" s="224">
        <v>9.75</v>
      </c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234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47" t="s">
        <v>735</v>
      </c>
      <c r="D523" s="223"/>
      <c r="E523" s="224">
        <v>2.02</v>
      </c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234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47" t="s">
        <v>736</v>
      </c>
      <c r="D524" s="223"/>
      <c r="E524" s="224">
        <v>10.5</v>
      </c>
      <c r="F524" s="222"/>
      <c r="G524" s="222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234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x14ac:dyDescent="0.2">
      <c r="A525" s="226" t="s">
        <v>221</v>
      </c>
      <c r="B525" s="227" t="s">
        <v>174</v>
      </c>
      <c r="C525" s="244" t="s">
        <v>175</v>
      </c>
      <c r="D525" s="228"/>
      <c r="E525" s="229"/>
      <c r="F525" s="230"/>
      <c r="G525" s="230">
        <f>SUMIF(AG526:AG537,"&lt;&gt;NOR",G526:G537)</f>
        <v>0</v>
      </c>
      <c r="H525" s="230"/>
      <c r="I525" s="230">
        <f>SUM(I526:I537)</f>
        <v>0</v>
      </c>
      <c r="J525" s="230"/>
      <c r="K525" s="230">
        <f>SUM(K526:K537)</f>
        <v>0</v>
      </c>
      <c r="L525" s="230"/>
      <c r="M525" s="230">
        <f>SUM(M526:M537)</f>
        <v>0</v>
      </c>
      <c r="N525" s="229"/>
      <c r="O525" s="229">
        <f>SUM(O526:O537)</f>
        <v>0.03</v>
      </c>
      <c r="P525" s="229"/>
      <c r="Q525" s="229">
        <f>SUM(Q526:Q537)</f>
        <v>1.3800000000000001</v>
      </c>
      <c r="R525" s="230"/>
      <c r="S525" s="230"/>
      <c r="T525" s="231"/>
      <c r="U525" s="225"/>
      <c r="V525" s="225">
        <f>SUM(V526:V537)</f>
        <v>75.13</v>
      </c>
      <c r="W525" s="225"/>
      <c r="X525" s="225"/>
      <c r="Y525" s="225"/>
      <c r="AG525" t="s">
        <v>222</v>
      </c>
    </row>
    <row r="526" spans="1:60" outlineLevel="1" x14ac:dyDescent="0.2">
      <c r="A526" s="233">
        <v>72</v>
      </c>
      <c r="B526" s="234" t="s">
        <v>737</v>
      </c>
      <c r="C526" s="245" t="s">
        <v>738</v>
      </c>
      <c r="D526" s="235" t="s">
        <v>258</v>
      </c>
      <c r="E526" s="236">
        <v>6.5</v>
      </c>
      <c r="F526" s="237"/>
      <c r="G526" s="238">
        <f>ROUND(E526*F526,2)</f>
        <v>0</v>
      </c>
      <c r="H526" s="237"/>
      <c r="I526" s="238">
        <f>ROUND(E526*H526,2)</f>
        <v>0</v>
      </c>
      <c r="J526" s="237"/>
      <c r="K526" s="238">
        <f>ROUND(E526*J526,2)</f>
        <v>0</v>
      </c>
      <c r="L526" s="238">
        <v>21</v>
      </c>
      <c r="M526" s="238">
        <f>G526*(1+L526/100)</f>
        <v>0</v>
      </c>
      <c r="N526" s="236">
        <v>0</v>
      </c>
      <c r="O526" s="236">
        <f>ROUND(E526*N526,2)</f>
        <v>0</v>
      </c>
      <c r="P526" s="236">
        <v>0.02</v>
      </c>
      <c r="Q526" s="236">
        <f>ROUND(E526*P526,2)</f>
        <v>0.13</v>
      </c>
      <c r="R526" s="238" t="s">
        <v>739</v>
      </c>
      <c r="S526" s="238" t="s">
        <v>227</v>
      </c>
      <c r="T526" s="239" t="s">
        <v>227</v>
      </c>
      <c r="U526" s="222">
        <v>0.93</v>
      </c>
      <c r="V526" s="222">
        <f>ROUND(E526*U526,2)</f>
        <v>6.05</v>
      </c>
      <c r="W526" s="222"/>
      <c r="X526" s="222" t="s">
        <v>228</v>
      </c>
      <c r="Y526" s="222" t="s">
        <v>229</v>
      </c>
      <c r="Z526" s="212"/>
      <c r="AA526" s="212"/>
      <c r="AB526" s="212"/>
      <c r="AC526" s="212"/>
      <c r="AD526" s="212"/>
      <c r="AE526" s="212"/>
      <c r="AF526" s="212"/>
      <c r="AG526" s="212" t="s">
        <v>230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2" x14ac:dyDescent="0.2">
      <c r="A527" s="219"/>
      <c r="B527" s="220"/>
      <c r="C527" s="247" t="s">
        <v>233</v>
      </c>
      <c r="D527" s="223"/>
      <c r="E527" s="224"/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22"/>
      <c r="Z527" s="212"/>
      <c r="AA527" s="212"/>
      <c r="AB527" s="212"/>
      <c r="AC527" s="212"/>
      <c r="AD527" s="212"/>
      <c r="AE527" s="212"/>
      <c r="AF527" s="212"/>
      <c r="AG527" s="212" t="s">
        <v>234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47" t="s">
        <v>740</v>
      </c>
      <c r="D528" s="223"/>
      <c r="E528" s="224">
        <v>6.5</v>
      </c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234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33">
        <v>73</v>
      </c>
      <c r="B529" s="234" t="s">
        <v>741</v>
      </c>
      <c r="C529" s="245" t="s">
        <v>742</v>
      </c>
      <c r="D529" s="235" t="s">
        <v>258</v>
      </c>
      <c r="E529" s="236">
        <v>6.5</v>
      </c>
      <c r="F529" s="237"/>
      <c r="G529" s="238">
        <f>ROUND(E529*F529,2)</f>
        <v>0</v>
      </c>
      <c r="H529" s="237"/>
      <c r="I529" s="238">
        <f>ROUND(E529*H529,2)</f>
        <v>0</v>
      </c>
      <c r="J529" s="237"/>
      <c r="K529" s="238">
        <f>ROUND(E529*J529,2)</f>
        <v>0</v>
      </c>
      <c r="L529" s="238">
        <v>21</v>
      </c>
      <c r="M529" s="238">
        <f>G529*(1+L529/100)</f>
        <v>0</v>
      </c>
      <c r="N529" s="236">
        <v>0</v>
      </c>
      <c r="O529" s="236">
        <f>ROUND(E529*N529,2)</f>
        <v>0</v>
      </c>
      <c r="P529" s="236">
        <v>0.01</v>
      </c>
      <c r="Q529" s="236">
        <f>ROUND(E529*P529,2)</f>
        <v>7.0000000000000007E-2</v>
      </c>
      <c r="R529" s="238" t="s">
        <v>739</v>
      </c>
      <c r="S529" s="238" t="s">
        <v>227</v>
      </c>
      <c r="T529" s="239" t="s">
        <v>227</v>
      </c>
      <c r="U529" s="222">
        <v>0.12</v>
      </c>
      <c r="V529" s="222">
        <f>ROUND(E529*U529,2)</f>
        <v>0.78</v>
      </c>
      <c r="W529" s="222"/>
      <c r="X529" s="222" t="s">
        <v>228</v>
      </c>
      <c r="Y529" s="222" t="s">
        <v>229</v>
      </c>
      <c r="Z529" s="212"/>
      <c r="AA529" s="212"/>
      <c r="AB529" s="212"/>
      <c r="AC529" s="212"/>
      <c r="AD529" s="212"/>
      <c r="AE529" s="212"/>
      <c r="AF529" s="212"/>
      <c r="AG529" s="212" t="s">
        <v>230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2" x14ac:dyDescent="0.2">
      <c r="A530" s="219"/>
      <c r="B530" s="220"/>
      <c r="C530" s="247" t="s">
        <v>743</v>
      </c>
      <c r="D530" s="223"/>
      <c r="E530" s="224">
        <v>6.5</v>
      </c>
      <c r="F530" s="222"/>
      <c r="G530" s="222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22"/>
      <c r="Z530" s="212"/>
      <c r="AA530" s="212"/>
      <c r="AB530" s="212"/>
      <c r="AC530" s="212"/>
      <c r="AD530" s="212"/>
      <c r="AE530" s="212"/>
      <c r="AF530" s="212"/>
      <c r="AG530" s="212" t="s">
        <v>234</v>
      </c>
      <c r="AH530" s="212">
        <v>5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33">
        <v>74</v>
      </c>
      <c r="B531" s="234" t="s">
        <v>744</v>
      </c>
      <c r="C531" s="245" t="s">
        <v>745</v>
      </c>
      <c r="D531" s="235" t="s">
        <v>258</v>
      </c>
      <c r="E531" s="236">
        <v>30</v>
      </c>
      <c r="F531" s="237"/>
      <c r="G531" s="238">
        <f>ROUND(E531*F531,2)</f>
        <v>0</v>
      </c>
      <c r="H531" s="237"/>
      <c r="I531" s="238">
        <f>ROUND(E531*H531,2)</f>
        <v>0</v>
      </c>
      <c r="J531" s="237"/>
      <c r="K531" s="238">
        <f>ROUND(E531*J531,2)</f>
        <v>0</v>
      </c>
      <c r="L531" s="238">
        <v>21</v>
      </c>
      <c r="M531" s="238">
        <f>G531*(1+L531/100)</f>
        <v>0</v>
      </c>
      <c r="N531" s="236">
        <v>0</v>
      </c>
      <c r="O531" s="236">
        <f>ROUND(E531*N531,2)</f>
        <v>0</v>
      </c>
      <c r="P531" s="236">
        <v>2.1000000000000001E-2</v>
      </c>
      <c r="Q531" s="236">
        <f>ROUND(E531*P531,2)</f>
        <v>0.63</v>
      </c>
      <c r="R531" s="238" t="s">
        <v>739</v>
      </c>
      <c r="S531" s="238" t="s">
        <v>227</v>
      </c>
      <c r="T531" s="239" t="s">
        <v>227</v>
      </c>
      <c r="U531" s="222">
        <v>0.45</v>
      </c>
      <c r="V531" s="222">
        <f>ROUND(E531*U531,2)</f>
        <v>13.5</v>
      </c>
      <c r="W531" s="222"/>
      <c r="X531" s="222" t="s">
        <v>228</v>
      </c>
      <c r="Y531" s="222" t="s">
        <v>229</v>
      </c>
      <c r="Z531" s="212"/>
      <c r="AA531" s="212"/>
      <c r="AB531" s="212"/>
      <c r="AC531" s="212"/>
      <c r="AD531" s="212"/>
      <c r="AE531" s="212"/>
      <c r="AF531" s="212"/>
      <c r="AG531" s="212" t="s">
        <v>230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2" x14ac:dyDescent="0.2">
      <c r="A532" s="219"/>
      <c r="B532" s="220"/>
      <c r="C532" s="247" t="s">
        <v>233</v>
      </c>
      <c r="D532" s="223"/>
      <c r="E532" s="224"/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22"/>
      <c r="Z532" s="212"/>
      <c r="AA532" s="212"/>
      <c r="AB532" s="212"/>
      <c r="AC532" s="212"/>
      <c r="AD532" s="212"/>
      <c r="AE532" s="212"/>
      <c r="AF532" s="212"/>
      <c r="AG532" s="212" t="s">
        <v>234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47" t="s">
        <v>746</v>
      </c>
      <c r="D533" s="223"/>
      <c r="E533" s="224">
        <v>30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234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ht="22.5" outlineLevel="1" x14ac:dyDescent="0.2">
      <c r="A534" s="233">
        <v>75</v>
      </c>
      <c r="B534" s="234" t="s">
        <v>747</v>
      </c>
      <c r="C534" s="245" t="s">
        <v>748</v>
      </c>
      <c r="D534" s="235" t="s">
        <v>749</v>
      </c>
      <c r="E534" s="236">
        <v>548</v>
      </c>
      <c r="F534" s="237"/>
      <c r="G534" s="238">
        <f>ROUND(E534*F534,2)</f>
        <v>0</v>
      </c>
      <c r="H534" s="237"/>
      <c r="I534" s="238">
        <f>ROUND(E534*H534,2)</f>
        <v>0</v>
      </c>
      <c r="J534" s="237"/>
      <c r="K534" s="238">
        <f>ROUND(E534*J534,2)</f>
        <v>0</v>
      </c>
      <c r="L534" s="238">
        <v>21</v>
      </c>
      <c r="M534" s="238">
        <f>G534*(1+L534/100)</f>
        <v>0</v>
      </c>
      <c r="N534" s="236">
        <v>5.0000000000000002E-5</v>
      </c>
      <c r="O534" s="236">
        <f>ROUND(E534*N534,2)</f>
        <v>0.03</v>
      </c>
      <c r="P534" s="236">
        <v>1E-3</v>
      </c>
      <c r="Q534" s="236">
        <f>ROUND(E534*P534,2)</f>
        <v>0.55000000000000004</v>
      </c>
      <c r="R534" s="238"/>
      <c r="S534" s="238" t="s">
        <v>274</v>
      </c>
      <c r="T534" s="239" t="s">
        <v>275</v>
      </c>
      <c r="U534" s="222">
        <v>0.1</v>
      </c>
      <c r="V534" s="222">
        <f>ROUND(E534*U534,2)</f>
        <v>54.8</v>
      </c>
      <c r="W534" s="222"/>
      <c r="X534" s="222" t="s">
        <v>228</v>
      </c>
      <c r="Y534" s="222" t="s">
        <v>229</v>
      </c>
      <c r="Z534" s="212"/>
      <c r="AA534" s="212"/>
      <c r="AB534" s="212"/>
      <c r="AC534" s="212"/>
      <c r="AD534" s="212"/>
      <c r="AE534" s="212"/>
      <c r="AF534" s="212"/>
      <c r="AG534" s="212" t="s">
        <v>230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2" x14ac:dyDescent="0.2">
      <c r="A535" s="219"/>
      <c r="B535" s="220"/>
      <c r="C535" s="247" t="s">
        <v>233</v>
      </c>
      <c r="D535" s="223"/>
      <c r="E535" s="224"/>
      <c r="F535" s="222"/>
      <c r="G535" s="222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22"/>
      <c r="Z535" s="212"/>
      <c r="AA535" s="212"/>
      <c r="AB535" s="212"/>
      <c r="AC535" s="212"/>
      <c r="AD535" s="212"/>
      <c r="AE535" s="212"/>
      <c r="AF535" s="212"/>
      <c r="AG535" s="212" t="s">
        <v>234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47" t="s">
        <v>750</v>
      </c>
      <c r="D536" s="223"/>
      <c r="E536" s="224">
        <v>472.75</v>
      </c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234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47" t="s">
        <v>751</v>
      </c>
      <c r="D537" s="223"/>
      <c r="E537" s="224">
        <v>75.25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234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x14ac:dyDescent="0.2">
      <c r="A538" s="226" t="s">
        <v>221</v>
      </c>
      <c r="B538" s="227" t="s">
        <v>178</v>
      </c>
      <c r="C538" s="244" t="s">
        <v>179</v>
      </c>
      <c r="D538" s="228"/>
      <c r="E538" s="229"/>
      <c r="F538" s="230"/>
      <c r="G538" s="230">
        <f>SUMIF(AG539:AG552,"&lt;&gt;NOR",G539:G552)</f>
        <v>0</v>
      </c>
      <c r="H538" s="230"/>
      <c r="I538" s="230">
        <f>SUM(I539:I552)</f>
        <v>0</v>
      </c>
      <c r="J538" s="230"/>
      <c r="K538" s="230">
        <f>SUM(K539:K552)</f>
        <v>0</v>
      </c>
      <c r="L538" s="230"/>
      <c r="M538" s="230">
        <f>SUM(M539:M552)</f>
        <v>0</v>
      </c>
      <c r="N538" s="229"/>
      <c r="O538" s="229">
        <f>SUM(O539:O552)</f>
        <v>0</v>
      </c>
      <c r="P538" s="229"/>
      <c r="Q538" s="229">
        <f>SUM(Q539:Q552)</f>
        <v>0.04</v>
      </c>
      <c r="R538" s="230"/>
      <c r="S538" s="230"/>
      <c r="T538" s="231"/>
      <c r="U538" s="225"/>
      <c r="V538" s="225">
        <f>SUM(V539:V552)</f>
        <v>9.9700000000000006</v>
      </c>
      <c r="W538" s="225"/>
      <c r="X538" s="225"/>
      <c r="Y538" s="225"/>
      <c r="AG538" t="s">
        <v>222</v>
      </c>
    </row>
    <row r="539" spans="1:60" ht="22.5" outlineLevel="1" x14ac:dyDescent="0.2">
      <c r="A539" s="233">
        <v>76</v>
      </c>
      <c r="B539" s="234" t="s">
        <v>752</v>
      </c>
      <c r="C539" s="245" t="s">
        <v>753</v>
      </c>
      <c r="D539" s="235" t="s">
        <v>258</v>
      </c>
      <c r="E539" s="236">
        <v>16.2</v>
      </c>
      <c r="F539" s="237"/>
      <c r="G539" s="238">
        <f>ROUND(E539*F539,2)</f>
        <v>0</v>
      </c>
      <c r="H539" s="237"/>
      <c r="I539" s="238">
        <f>ROUND(E539*H539,2)</f>
        <v>0</v>
      </c>
      <c r="J539" s="237"/>
      <c r="K539" s="238">
        <f>ROUND(E539*J539,2)</f>
        <v>0</v>
      </c>
      <c r="L539" s="238">
        <v>21</v>
      </c>
      <c r="M539" s="238">
        <f>G539*(1+L539/100)</f>
        <v>0</v>
      </c>
      <c r="N539" s="236">
        <v>0</v>
      </c>
      <c r="O539" s="236">
        <f>ROUND(E539*N539,2)</f>
        <v>0</v>
      </c>
      <c r="P539" s="236">
        <v>1E-3</v>
      </c>
      <c r="Q539" s="236">
        <f>ROUND(E539*P539,2)</f>
        <v>0.02</v>
      </c>
      <c r="R539" s="238" t="s">
        <v>754</v>
      </c>
      <c r="S539" s="238" t="s">
        <v>227</v>
      </c>
      <c r="T539" s="239" t="s">
        <v>227</v>
      </c>
      <c r="U539" s="222">
        <v>0.27</v>
      </c>
      <c r="V539" s="222">
        <f>ROUND(E539*U539,2)</f>
        <v>4.37</v>
      </c>
      <c r="W539" s="222"/>
      <c r="X539" s="222" t="s">
        <v>228</v>
      </c>
      <c r="Y539" s="222" t="s">
        <v>229</v>
      </c>
      <c r="Z539" s="212"/>
      <c r="AA539" s="212"/>
      <c r="AB539" s="212"/>
      <c r="AC539" s="212"/>
      <c r="AD539" s="212"/>
      <c r="AE539" s="212"/>
      <c r="AF539" s="212"/>
      <c r="AG539" s="212" t="s">
        <v>230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2" x14ac:dyDescent="0.2">
      <c r="A540" s="219"/>
      <c r="B540" s="220"/>
      <c r="C540" s="247" t="s">
        <v>233</v>
      </c>
      <c r="D540" s="223"/>
      <c r="E540" s="224"/>
      <c r="F540" s="222"/>
      <c r="G540" s="222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22"/>
      <c r="Z540" s="212"/>
      <c r="AA540" s="212"/>
      <c r="AB540" s="212"/>
      <c r="AC540" s="212"/>
      <c r="AD540" s="212"/>
      <c r="AE540" s="212"/>
      <c r="AF540" s="212"/>
      <c r="AG540" s="212" t="s">
        <v>234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19"/>
      <c r="B541" s="220"/>
      <c r="C541" s="247" t="s">
        <v>755</v>
      </c>
      <c r="D541" s="223"/>
      <c r="E541" s="224"/>
      <c r="F541" s="222"/>
      <c r="G541" s="222"/>
      <c r="H541" s="222"/>
      <c r="I541" s="222"/>
      <c r="J541" s="222"/>
      <c r="K541" s="222"/>
      <c r="L541" s="222"/>
      <c r="M541" s="222"/>
      <c r="N541" s="221"/>
      <c r="O541" s="221"/>
      <c r="P541" s="221"/>
      <c r="Q541" s="221"/>
      <c r="R541" s="222"/>
      <c r="S541" s="222"/>
      <c r="T541" s="222"/>
      <c r="U541" s="222"/>
      <c r="V541" s="222"/>
      <c r="W541" s="222"/>
      <c r="X541" s="222"/>
      <c r="Y541" s="222"/>
      <c r="Z541" s="212"/>
      <c r="AA541" s="212"/>
      <c r="AB541" s="212"/>
      <c r="AC541" s="212"/>
      <c r="AD541" s="212"/>
      <c r="AE541" s="212"/>
      <c r="AF541" s="212"/>
      <c r="AG541" s="212" t="s">
        <v>234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19"/>
      <c r="B542" s="220"/>
      <c r="C542" s="247" t="s">
        <v>756</v>
      </c>
      <c r="D542" s="223"/>
      <c r="E542" s="224">
        <v>16.2</v>
      </c>
      <c r="F542" s="222"/>
      <c r="G542" s="222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22"/>
      <c r="Z542" s="212"/>
      <c r="AA542" s="212"/>
      <c r="AB542" s="212"/>
      <c r="AC542" s="212"/>
      <c r="AD542" s="212"/>
      <c r="AE542" s="212"/>
      <c r="AF542" s="212"/>
      <c r="AG542" s="212" t="s">
        <v>234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ht="22.5" outlineLevel="1" x14ac:dyDescent="0.2">
      <c r="A543" s="233">
        <v>77</v>
      </c>
      <c r="B543" s="234" t="s">
        <v>757</v>
      </c>
      <c r="C543" s="245" t="s">
        <v>758</v>
      </c>
      <c r="D543" s="235" t="s">
        <v>258</v>
      </c>
      <c r="E543" s="236">
        <v>15</v>
      </c>
      <c r="F543" s="237"/>
      <c r="G543" s="238">
        <f>ROUND(E543*F543,2)</f>
        <v>0</v>
      </c>
      <c r="H543" s="237"/>
      <c r="I543" s="238">
        <f>ROUND(E543*H543,2)</f>
        <v>0</v>
      </c>
      <c r="J543" s="237"/>
      <c r="K543" s="238">
        <f>ROUND(E543*J543,2)</f>
        <v>0</v>
      </c>
      <c r="L543" s="238">
        <v>21</v>
      </c>
      <c r="M543" s="238">
        <f>G543*(1+L543/100)</f>
        <v>0</v>
      </c>
      <c r="N543" s="236">
        <v>0</v>
      </c>
      <c r="O543" s="236">
        <f>ROUND(E543*N543,2)</f>
        <v>0</v>
      </c>
      <c r="P543" s="236">
        <v>1E-3</v>
      </c>
      <c r="Q543" s="236">
        <f>ROUND(E543*P543,2)</f>
        <v>0.02</v>
      </c>
      <c r="R543" s="238" t="s">
        <v>754</v>
      </c>
      <c r="S543" s="238" t="s">
        <v>227</v>
      </c>
      <c r="T543" s="239" t="s">
        <v>227</v>
      </c>
      <c r="U543" s="222">
        <v>0.28000000000000003</v>
      </c>
      <c r="V543" s="222">
        <f>ROUND(E543*U543,2)</f>
        <v>4.2</v>
      </c>
      <c r="W543" s="222"/>
      <c r="X543" s="222" t="s">
        <v>228</v>
      </c>
      <c r="Y543" s="222" t="s">
        <v>229</v>
      </c>
      <c r="Z543" s="212"/>
      <c r="AA543" s="212"/>
      <c r="AB543" s="212"/>
      <c r="AC543" s="212"/>
      <c r="AD543" s="212"/>
      <c r="AE543" s="212"/>
      <c r="AF543" s="212"/>
      <c r="AG543" s="212" t="s">
        <v>230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2" x14ac:dyDescent="0.2">
      <c r="A544" s="219"/>
      <c r="B544" s="220"/>
      <c r="C544" s="247" t="s">
        <v>233</v>
      </c>
      <c r="D544" s="223"/>
      <c r="E544" s="224"/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22"/>
      <c r="Z544" s="212"/>
      <c r="AA544" s="212"/>
      <c r="AB544" s="212"/>
      <c r="AC544" s="212"/>
      <c r="AD544" s="212"/>
      <c r="AE544" s="212"/>
      <c r="AF544" s="212"/>
      <c r="AG544" s="212" t="s">
        <v>234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47" t="s">
        <v>755</v>
      </c>
      <c r="D545" s="223"/>
      <c r="E545" s="224"/>
      <c r="F545" s="222"/>
      <c r="G545" s="222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22"/>
      <c r="Z545" s="212"/>
      <c r="AA545" s="212"/>
      <c r="AB545" s="212"/>
      <c r="AC545" s="212"/>
      <c r="AD545" s="212"/>
      <c r="AE545" s="212"/>
      <c r="AF545" s="212"/>
      <c r="AG545" s="212" t="s">
        <v>234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19"/>
      <c r="B546" s="220"/>
      <c r="C546" s="247" t="s">
        <v>759</v>
      </c>
      <c r="D546" s="223"/>
      <c r="E546" s="224">
        <v>5.4</v>
      </c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22"/>
      <c r="Z546" s="212"/>
      <c r="AA546" s="212"/>
      <c r="AB546" s="212"/>
      <c r="AC546" s="212"/>
      <c r="AD546" s="212"/>
      <c r="AE546" s="212"/>
      <c r="AF546" s="212"/>
      <c r="AG546" s="212" t="s">
        <v>234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47" t="s">
        <v>760</v>
      </c>
      <c r="D547" s="223"/>
      <c r="E547" s="224">
        <v>9.6</v>
      </c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22"/>
      <c r="Z547" s="212"/>
      <c r="AA547" s="212"/>
      <c r="AB547" s="212"/>
      <c r="AC547" s="212"/>
      <c r="AD547" s="212"/>
      <c r="AE547" s="212"/>
      <c r="AF547" s="212"/>
      <c r="AG547" s="212" t="s">
        <v>234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33">
        <v>78</v>
      </c>
      <c r="B548" s="234" t="s">
        <v>761</v>
      </c>
      <c r="C548" s="245" t="s">
        <v>762</v>
      </c>
      <c r="D548" s="235" t="s">
        <v>298</v>
      </c>
      <c r="E548" s="236">
        <v>34.9</v>
      </c>
      <c r="F548" s="237"/>
      <c r="G548" s="238">
        <f>ROUND(E548*F548,2)</f>
        <v>0</v>
      </c>
      <c r="H548" s="237"/>
      <c r="I548" s="238">
        <f>ROUND(E548*H548,2)</f>
        <v>0</v>
      </c>
      <c r="J548" s="237"/>
      <c r="K548" s="238">
        <f>ROUND(E548*J548,2)</f>
        <v>0</v>
      </c>
      <c r="L548" s="238">
        <v>21</v>
      </c>
      <c r="M548" s="238">
        <f>G548*(1+L548/100)</f>
        <v>0</v>
      </c>
      <c r="N548" s="236">
        <v>0</v>
      </c>
      <c r="O548" s="236">
        <f>ROUND(E548*N548,2)</f>
        <v>0</v>
      </c>
      <c r="P548" s="236">
        <v>8.0000000000000007E-5</v>
      </c>
      <c r="Q548" s="236">
        <f>ROUND(E548*P548,2)</f>
        <v>0</v>
      </c>
      <c r="R548" s="238" t="s">
        <v>754</v>
      </c>
      <c r="S548" s="238" t="s">
        <v>227</v>
      </c>
      <c r="T548" s="239" t="s">
        <v>227</v>
      </c>
      <c r="U548" s="222">
        <v>0.04</v>
      </c>
      <c r="V548" s="222">
        <f>ROUND(E548*U548,2)</f>
        <v>1.4</v>
      </c>
      <c r="W548" s="222"/>
      <c r="X548" s="222" t="s">
        <v>228</v>
      </c>
      <c r="Y548" s="222" t="s">
        <v>229</v>
      </c>
      <c r="Z548" s="212"/>
      <c r="AA548" s="212"/>
      <c r="AB548" s="212"/>
      <c r="AC548" s="212"/>
      <c r="AD548" s="212"/>
      <c r="AE548" s="212"/>
      <c r="AF548" s="212"/>
      <c r="AG548" s="212" t="s">
        <v>230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2" x14ac:dyDescent="0.2">
      <c r="A549" s="219"/>
      <c r="B549" s="220"/>
      <c r="C549" s="247" t="s">
        <v>233</v>
      </c>
      <c r="D549" s="223"/>
      <c r="E549" s="224"/>
      <c r="F549" s="222"/>
      <c r="G549" s="222"/>
      <c r="H549" s="222"/>
      <c r="I549" s="222"/>
      <c r="J549" s="222"/>
      <c r="K549" s="222"/>
      <c r="L549" s="222"/>
      <c r="M549" s="222"/>
      <c r="N549" s="221"/>
      <c r="O549" s="221"/>
      <c r="P549" s="221"/>
      <c r="Q549" s="221"/>
      <c r="R549" s="222"/>
      <c r="S549" s="222"/>
      <c r="T549" s="222"/>
      <c r="U549" s="222"/>
      <c r="V549" s="222"/>
      <c r="W549" s="222"/>
      <c r="X549" s="222"/>
      <c r="Y549" s="222"/>
      <c r="Z549" s="212"/>
      <c r="AA549" s="212"/>
      <c r="AB549" s="212"/>
      <c r="AC549" s="212"/>
      <c r="AD549" s="212"/>
      <c r="AE549" s="212"/>
      <c r="AF549" s="212"/>
      <c r="AG549" s="212" t="s">
        <v>234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19"/>
      <c r="B550" s="220"/>
      <c r="C550" s="247" t="s">
        <v>763</v>
      </c>
      <c r="D550" s="223"/>
      <c r="E550" s="224">
        <v>8.5</v>
      </c>
      <c r="F550" s="222"/>
      <c r="G550" s="222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22"/>
      <c r="Z550" s="212"/>
      <c r="AA550" s="212"/>
      <c r="AB550" s="212"/>
      <c r="AC550" s="212"/>
      <c r="AD550" s="212"/>
      <c r="AE550" s="212"/>
      <c r="AF550" s="212"/>
      <c r="AG550" s="212" t="s">
        <v>234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">
      <c r="A551" s="219"/>
      <c r="B551" s="220"/>
      <c r="C551" s="247" t="s">
        <v>764</v>
      </c>
      <c r="D551" s="223"/>
      <c r="E551" s="224">
        <v>14.7</v>
      </c>
      <c r="F551" s="222"/>
      <c r="G551" s="222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22"/>
      <c r="Z551" s="212"/>
      <c r="AA551" s="212"/>
      <c r="AB551" s="212"/>
      <c r="AC551" s="212"/>
      <c r="AD551" s="212"/>
      <c r="AE551" s="212"/>
      <c r="AF551" s="212"/>
      <c r="AG551" s="212" t="s">
        <v>234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3" x14ac:dyDescent="0.2">
      <c r="A552" s="219"/>
      <c r="B552" s="220"/>
      <c r="C552" s="247" t="s">
        <v>765</v>
      </c>
      <c r="D552" s="223"/>
      <c r="E552" s="224">
        <v>11.7</v>
      </c>
      <c r="F552" s="222"/>
      <c r="G552" s="22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22"/>
      <c r="Z552" s="212"/>
      <c r="AA552" s="212"/>
      <c r="AB552" s="212"/>
      <c r="AC552" s="212"/>
      <c r="AD552" s="212"/>
      <c r="AE552" s="212"/>
      <c r="AF552" s="212"/>
      <c r="AG552" s="212" t="s">
        <v>234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x14ac:dyDescent="0.2">
      <c r="A553" s="226" t="s">
        <v>221</v>
      </c>
      <c r="B553" s="227" t="s">
        <v>184</v>
      </c>
      <c r="C553" s="244" t="s">
        <v>186</v>
      </c>
      <c r="D553" s="228"/>
      <c r="E553" s="229"/>
      <c r="F553" s="230"/>
      <c r="G553" s="230">
        <f>SUMIF(AG554:AG563,"&lt;&gt;NOR",G554:G563)</f>
        <v>0</v>
      </c>
      <c r="H553" s="230"/>
      <c r="I553" s="230">
        <f>SUM(I554:I563)</f>
        <v>0</v>
      </c>
      <c r="J553" s="230"/>
      <c r="K553" s="230">
        <f>SUM(K554:K563)</f>
        <v>0</v>
      </c>
      <c r="L553" s="230"/>
      <c r="M553" s="230">
        <f>SUM(M554:M563)</f>
        <v>0</v>
      </c>
      <c r="N553" s="229"/>
      <c r="O553" s="229">
        <f>SUM(O554:O563)</f>
        <v>0</v>
      </c>
      <c r="P553" s="229"/>
      <c r="Q553" s="229">
        <f>SUM(Q554:Q563)</f>
        <v>0</v>
      </c>
      <c r="R553" s="230"/>
      <c r="S553" s="230"/>
      <c r="T553" s="231"/>
      <c r="U553" s="225"/>
      <c r="V553" s="225">
        <f>SUM(V554:V563)</f>
        <v>26.7</v>
      </c>
      <c r="W553" s="225"/>
      <c r="X553" s="225"/>
      <c r="Y553" s="225"/>
      <c r="AG553" t="s">
        <v>222</v>
      </c>
    </row>
    <row r="554" spans="1:60" outlineLevel="1" x14ac:dyDescent="0.2">
      <c r="A554" s="233">
        <v>79</v>
      </c>
      <c r="B554" s="234" t="s">
        <v>766</v>
      </c>
      <c r="C554" s="245" t="s">
        <v>767</v>
      </c>
      <c r="D554" s="235" t="s">
        <v>258</v>
      </c>
      <c r="E554" s="236">
        <v>72</v>
      </c>
      <c r="F554" s="237"/>
      <c r="G554" s="238">
        <f>ROUND(E554*F554,2)</f>
        <v>0</v>
      </c>
      <c r="H554" s="237"/>
      <c r="I554" s="238">
        <f>ROUND(E554*H554,2)</f>
        <v>0</v>
      </c>
      <c r="J554" s="237"/>
      <c r="K554" s="238">
        <f>ROUND(E554*J554,2)</f>
        <v>0</v>
      </c>
      <c r="L554" s="238">
        <v>21</v>
      </c>
      <c r="M554" s="238">
        <f>G554*(1+L554/100)</f>
        <v>0</v>
      </c>
      <c r="N554" s="236">
        <v>0</v>
      </c>
      <c r="O554" s="236">
        <f>ROUND(E554*N554,2)</f>
        <v>0</v>
      </c>
      <c r="P554" s="236">
        <v>0</v>
      </c>
      <c r="Q554" s="236">
        <f>ROUND(E554*P554,2)</f>
        <v>0</v>
      </c>
      <c r="R554" s="238"/>
      <c r="S554" s="238" t="s">
        <v>274</v>
      </c>
      <c r="T554" s="239" t="s">
        <v>275</v>
      </c>
      <c r="U554" s="222">
        <v>0.23</v>
      </c>
      <c r="V554" s="222">
        <f>ROUND(E554*U554,2)</f>
        <v>16.559999999999999</v>
      </c>
      <c r="W554" s="222"/>
      <c r="X554" s="222" t="s">
        <v>228</v>
      </c>
      <c r="Y554" s="222" t="s">
        <v>229</v>
      </c>
      <c r="Z554" s="212"/>
      <c r="AA554" s="212"/>
      <c r="AB554" s="212"/>
      <c r="AC554" s="212"/>
      <c r="AD554" s="212"/>
      <c r="AE554" s="212"/>
      <c r="AF554" s="212"/>
      <c r="AG554" s="212" t="s">
        <v>230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2" x14ac:dyDescent="0.2">
      <c r="A555" s="219"/>
      <c r="B555" s="220"/>
      <c r="C555" s="247" t="s">
        <v>233</v>
      </c>
      <c r="D555" s="223"/>
      <c r="E555" s="224"/>
      <c r="F555" s="222"/>
      <c r="G555" s="222"/>
      <c r="H555" s="222"/>
      <c r="I555" s="222"/>
      <c r="J555" s="222"/>
      <c r="K555" s="222"/>
      <c r="L555" s="222"/>
      <c r="M555" s="222"/>
      <c r="N555" s="221"/>
      <c r="O555" s="221"/>
      <c r="P555" s="221"/>
      <c r="Q555" s="221"/>
      <c r="R555" s="222"/>
      <c r="S555" s="222"/>
      <c r="T555" s="222"/>
      <c r="U555" s="222"/>
      <c r="V555" s="222"/>
      <c r="W555" s="222"/>
      <c r="X555" s="222"/>
      <c r="Y555" s="222"/>
      <c r="Z555" s="212"/>
      <c r="AA555" s="212"/>
      <c r="AB555" s="212"/>
      <c r="AC555" s="212"/>
      <c r="AD555" s="212"/>
      <c r="AE555" s="212"/>
      <c r="AF555" s="212"/>
      <c r="AG555" s="212" t="s">
        <v>234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3" x14ac:dyDescent="0.2">
      <c r="A556" s="219"/>
      <c r="B556" s="220"/>
      <c r="C556" s="247" t="s">
        <v>768</v>
      </c>
      <c r="D556" s="223"/>
      <c r="E556" s="224">
        <v>72</v>
      </c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234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33">
        <v>80</v>
      </c>
      <c r="B557" s="234" t="s">
        <v>769</v>
      </c>
      <c r="C557" s="245" t="s">
        <v>770</v>
      </c>
      <c r="D557" s="235" t="s">
        <v>258</v>
      </c>
      <c r="E557" s="236">
        <v>149.12</v>
      </c>
      <c r="F557" s="237"/>
      <c r="G557" s="238">
        <f>ROUND(E557*F557,2)</f>
        <v>0</v>
      </c>
      <c r="H557" s="237"/>
      <c r="I557" s="238">
        <f>ROUND(E557*H557,2)</f>
        <v>0</v>
      </c>
      <c r="J557" s="237"/>
      <c r="K557" s="238">
        <f>ROUND(E557*J557,2)</f>
        <v>0</v>
      </c>
      <c r="L557" s="238">
        <v>21</v>
      </c>
      <c r="M557" s="238">
        <f>G557*(1+L557/100)</f>
        <v>0</v>
      </c>
      <c r="N557" s="236">
        <v>1.0000000000000001E-5</v>
      </c>
      <c r="O557" s="236">
        <f>ROUND(E557*N557,2)</f>
        <v>0</v>
      </c>
      <c r="P557" s="236">
        <v>0</v>
      </c>
      <c r="Q557" s="236">
        <f>ROUND(E557*P557,2)</f>
        <v>0</v>
      </c>
      <c r="R557" s="238" t="s">
        <v>771</v>
      </c>
      <c r="S557" s="238" t="s">
        <v>227</v>
      </c>
      <c r="T557" s="239" t="s">
        <v>227</v>
      </c>
      <c r="U557" s="222">
        <v>6.8000000000000005E-2</v>
      </c>
      <c r="V557" s="222">
        <f>ROUND(E557*U557,2)</f>
        <v>10.14</v>
      </c>
      <c r="W557" s="222"/>
      <c r="X557" s="222" t="s">
        <v>228</v>
      </c>
      <c r="Y557" s="222" t="s">
        <v>229</v>
      </c>
      <c r="Z557" s="212"/>
      <c r="AA557" s="212"/>
      <c r="AB557" s="212"/>
      <c r="AC557" s="212"/>
      <c r="AD557" s="212"/>
      <c r="AE557" s="212"/>
      <c r="AF557" s="212"/>
      <c r="AG557" s="212" t="s">
        <v>230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2" x14ac:dyDescent="0.2">
      <c r="A558" s="219"/>
      <c r="B558" s="220"/>
      <c r="C558" s="247" t="s">
        <v>233</v>
      </c>
      <c r="D558" s="223"/>
      <c r="E558" s="224"/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234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19"/>
      <c r="B559" s="220"/>
      <c r="C559" s="247" t="s">
        <v>772</v>
      </c>
      <c r="D559" s="223"/>
      <c r="E559" s="224"/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234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19"/>
      <c r="B560" s="220"/>
      <c r="C560" s="247" t="s">
        <v>773</v>
      </c>
      <c r="D560" s="223"/>
      <c r="E560" s="224">
        <v>100.48</v>
      </c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22"/>
      <c r="Z560" s="212"/>
      <c r="AA560" s="212"/>
      <c r="AB560" s="212"/>
      <c r="AC560" s="212"/>
      <c r="AD560" s="212"/>
      <c r="AE560" s="212"/>
      <c r="AF560" s="212"/>
      <c r="AG560" s="212" t="s">
        <v>234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">
      <c r="A561" s="219"/>
      <c r="B561" s="220"/>
      <c r="C561" s="247" t="s">
        <v>774</v>
      </c>
      <c r="D561" s="223"/>
      <c r="E561" s="224">
        <v>23.2</v>
      </c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22"/>
      <c r="Z561" s="212"/>
      <c r="AA561" s="212"/>
      <c r="AB561" s="212"/>
      <c r="AC561" s="212"/>
      <c r="AD561" s="212"/>
      <c r="AE561" s="212"/>
      <c r="AF561" s="212"/>
      <c r="AG561" s="212" t="s">
        <v>234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">
      <c r="A562" s="219"/>
      <c r="B562" s="220"/>
      <c r="C562" s="247" t="s">
        <v>775</v>
      </c>
      <c r="D562" s="223"/>
      <c r="E562" s="224">
        <v>8.8000000000000007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22"/>
      <c r="Z562" s="212"/>
      <c r="AA562" s="212"/>
      <c r="AB562" s="212"/>
      <c r="AC562" s="212"/>
      <c r="AD562" s="212"/>
      <c r="AE562" s="212"/>
      <c r="AF562" s="212"/>
      <c r="AG562" s="212" t="s">
        <v>234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">
      <c r="A563" s="219"/>
      <c r="B563" s="220"/>
      <c r="C563" s="247" t="s">
        <v>776</v>
      </c>
      <c r="D563" s="223"/>
      <c r="E563" s="224">
        <v>16.64</v>
      </c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22"/>
      <c r="Z563" s="212"/>
      <c r="AA563" s="212"/>
      <c r="AB563" s="212"/>
      <c r="AC563" s="212"/>
      <c r="AD563" s="212"/>
      <c r="AE563" s="212"/>
      <c r="AF563" s="212"/>
      <c r="AG563" s="212" t="s">
        <v>234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x14ac:dyDescent="0.2">
      <c r="A564" s="226" t="s">
        <v>221</v>
      </c>
      <c r="B564" s="227" t="s">
        <v>189</v>
      </c>
      <c r="C564" s="244" t="s">
        <v>190</v>
      </c>
      <c r="D564" s="228"/>
      <c r="E564" s="229"/>
      <c r="F564" s="230"/>
      <c r="G564" s="230">
        <f>SUMIF(AG565:AG662,"&lt;&gt;NOR",G565:G662)</f>
        <v>0</v>
      </c>
      <c r="H564" s="230"/>
      <c r="I564" s="230">
        <f>SUM(I565:I662)</f>
        <v>0</v>
      </c>
      <c r="J564" s="230"/>
      <c r="K564" s="230">
        <f>SUM(K565:K662)</f>
        <v>0</v>
      </c>
      <c r="L564" s="230"/>
      <c r="M564" s="230">
        <f>SUM(M565:M662)</f>
        <v>0</v>
      </c>
      <c r="N564" s="229"/>
      <c r="O564" s="229">
        <f>SUM(O565:O662)</f>
        <v>0</v>
      </c>
      <c r="P564" s="229"/>
      <c r="Q564" s="229">
        <f>SUM(Q565:Q662)</f>
        <v>0</v>
      </c>
      <c r="R564" s="230"/>
      <c r="S564" s="230"/>
      <c r="T564" s="231"/>
      <c r="U564" s="225"/>
      <c r="V564" s="225">
        <f>SUM(V565:V662)</f>
        <v>1164.8799999999999</v>
      </c>
      <c r="W564" s="225"/>
      <c r="X564" s="225"/>
      <c r="Y564" s="225"/>
      <c r="AG564" t="s">
        <v>222</v>
      </c>
    </row>
    <row r="565" spans="1:60" ht="22.5" outlineLevel="1" x14ac:dyDescent="0.2">
      <c r="A565" s="233">
        <v>81</v>
      </c>
      <c r="B565" s="234" t="s">
        <v>777</v>
      </c>
      <c r="C565" s="245" t="s">
        <v>778</v>
      </c>
      <c r="D565" s="235" t="s">
        <v>294</v>
      </c>
      <c r="E565" s="236">
        <v>1.2558</v>
      </c>
      <c r="F565" s="237"/>
      <c r="G565" s="238">
        <f>ROUND(E565*F565,2)</f>
        <v>0</v>
      </c>
      <c r="H565" s="237"/>
      <c r="I565" s="238">
        <f>ROUND(E565*H565,2)</f>
        <v>0</v>
      </c>
      <c r="J565" s="237"/>
      <c r="K565" s="238">
        <f>ROUND(E565*J565,2)</f>
        <v>0</v>
      </c>
      <c r="L565" s="238">
        <v>21</v>
      </c>
      <c r="M565" s="238">
        <f>G565*(1+L565/100)</f>
        <v>0</v>
      </c>
      <c r="N565" s="236">
        <v>0</v>
      </c>
      <c r="O565" s="236">
        <f>ROUND(E565*N565,2)</f>
        <v>0</v>
      </c>
      <c r="P565" s="236">
        <v>0</v>
      </c>
      <c r="Q565" s="236">
        <f>ROUND(E565*P565,2)</f>
        <v>0</v>
      </c>
      <c r="R565" s="238" t="s">
        <v>779</v>
      </c>
      <c r="S565" s="238" t="s">
        <v>227</v>
      </c>
      <c r="T565" s="239" t="s">
        <v>227</v>
      </c>
      <c r="U565" s="222">
        <v>0</v>
      </c>
      <c r="V565" s="222">
        <f>ROUND(E565*U565,2)</f>
        <v>0</v>
      </c>
      <c r="W565" s="222"/>
      <c r="X565" s="222" t="s">
        <v>228</v>
      </c>
      <c r="Y565" s="222" t="s">
        <v>229</v>
      </c>
      <c r="Z565" s="212"/>
      <c r="AA565" s="212"/>
      <c r="AB565" s="212"/>
      <c r="AC565" s="212"/>
      <c r="AD565" s="212"/>
      <c r="AE565" s="212"/>
      <c r="AF565" s="212"/>
      <c r="AG565" s="212" t="s">
        <v>230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">
      <c r="A566" s="219"/>
      <c r="B566" s="220"/>
      <c r="C566" s="246" t="s">
        <v>780</v>
      </c>
      <c r="D566" s="240"/>
      <c r="E566" s="240"/>
      <c r="F566" s="240"/>
      <c r="G566" s="240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232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2" x14ac:dyDescent="0.2">
      <c r="A567" s="219"/>
      <c r="B567" s="220"/>
      <c r="C567" s="249" t="s">
        <v>781</v>
      </c>
      <c r="D567" s="243"/>
      <c r="E567" s="243"/>
      <c r="F567" s="243"/>
      <c r="G567" s="243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22"/>
      <c r="Z567" s="212"/>
      <c r="AA567" s="212"/>
      <c r="AB567" s="212"/>
      <c r="AC567" s="212"/>
      <c r="AD567" s="212"/>
      <c r="AE567" s="212"/>
      <c r="AF567" s="212"/>
      <c r="AG567" s="212" t="s">
        <v>314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3" x14ac:dyDescent="0.2">
      <c r="A568" s="219"/>
      <c r="B568" s="220"/>
      <c r="C568" s="249" t="s">
        <v>782</v>
      </c>
      <c r="D568" s="243"/>
      <c r="E568" s="243"/>
      <c r="F568" s="243"/>
      <c r="G568" s="243"/>
      <c r="H568" s="222"/>
      <c r="I568" s="222"/>
      <c r="J568" s="222"/>
      <c r="K568" s="222"/>
      <c r="L568" s="222"/>
      <c r="M568" s="222"/>
      <c r="N568" s="221"/>
      <c r="O568" s="221"/>
      <c r="P568" s="221"/>
      <c r="Q568" s="221"/>
      <c r="R568" s="222"/>
      <c r="S568" s="222"/>
      <c r="T568" s="222"/>
      <c r="U568" s="222"/>
      <c r="V568" s="222"/>
      <c r="W568" s="222"/>
      <c r="X568" s="222"/>
      <c r="Y568" s="222"/>
      <c r="Z568" s="212"/>
      <c r="AA568" s="212"/>
      <c r="AB568" s="212"/>
      <c r="AC568" s="212"/>
      <c r="AD568" s="212"/>
      <c r="AE568" s="212"/>
      <c r="AF568" s="212"/>
      <c r="AG568" s="212" t="s">
        <v>314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ht="22.5" outlineLevel="3" x14ac:dyDescent="0.2">
      <c r="A569" s="219"/>
      <c r="B569" s="220"/>
      <c r="C569" s="249" t="s">
        <v>783</v>
      </c>
      <c r="D569" s="243"/>
      <c r="E569" s="243"/>
      <c r="F569" s="243"/>
      <c r="G569" s="243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22"/>
      <c r="Z569" s="212"/>
      <c r="AA569" s="212"/>
      <c r="AB569" s="212"/>
      <c r="AC569" s="212"/>
      <c r="AD569" s="212"/>
      <c r="AE569" s="212"/>
      <c r="AF569" s="212"/>
      <c r="AG569" s="212" t="s">
        <v>314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41" t="str">
        <f>C569</f>
        <v>- při vodorovné dopravě po vodě : vyložení na hromady na suchu nebo na přeložení na dopravní prostředek na suchu do 15 m vodorovně a současně do 4 m svisle,</v>
      </c>
      <c r="BB569" s="212"/>
      <c r="BC569" s="212"/>
      <c r="BD569" s="212"/>
      <c r="BE569" s="212"/>
      <c r="BF569" s="212"/>
      <c r="BG569" s="212"/>
      <c r="BH569" s="212"/>
    </row>
    <row r="570" spans="1:60" outlineLevel="3" x14ac:dyDescent="0.2">
      <c r="A570" s="219"/>
      <c r="B570" s="220"/>
      <c r="C570" s="249" t="s">
        <v>784</v>
      </c>
      <c r="D570" s="243"/>
      <c r="E570" s="243"/>
      <c r="F570" s="243"/>
      <c r="G570" s="243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22"/>
      <c r="Z570" s="212"/>
      <c r="AA570" s="212"/>
      <c r="AB570" s="212"/>
      <c r="AC570" s="212"/>
      <c r="AD570" s="212"/>
      <c r="AE570" s="212"/>
      <c r="AF570" s="212"/>
      <c r="AG570" s="212" t="s">
        <v>314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2" x14ac:dyDescent="0.2">
      <c r="A571" s="219"/>
      <c r="B571" s="220"/>
      <c r="C571" s="247" t="s">
        <v>785</v>
      </c>
      <c r="D571" s="223"/>
      <c r="E571" s="224"/>
      <c r="F571" s="222"/>
      <c r="G571" s="222"/>
      <c r="H571" s="222"/>
      <c r="I571" s="222"/>
      <c r="J571" s="222"/>
      <c r="K571" s="222"/>
      <c r="L571" s="222"/>
      <c r="M571" s="222"/>
      <c r="N571" s="221"/>
      <c r="O571" s="221"/>
      <c r="P571" s="221"/>
      <c r="Q571" s="221"/>
      <c r="R571" s="222"/>
      <c r="S571" s="222"/>
      <c r="T571" s="222"/>
      <c r="U571" s="222"/>
      <c r="V571" s="222"/>
      <c r="W571" s="222"/>
      <c r="X571" s="222"/>
      <c r="Y571" s="222"/>
      <c r="Z571" s="212"/>
      <c r="AA571" s="212"/>
      <c r="AB571" s="212"/>
      <c r="AC571" s="212"/>
      <c r="AD571" s="212"/>
      <c r="AE571" s="212"/>
      <c r="AF571" s="212"/>
      <c r="AG571" s="212" t="s">
        <v>234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 x14ac:dyDescent="0.2">
      <c r="A572" s="219"/>
      <c r="B572" s="220"/>
      <c r="C572" s="247" t="s">
        <v>786</v>
      </c>
      <c r="D572" s="223"/>
      <c r="E572" s="224"/>
      <c r="F572" s="222"/>
      <c r="G572" s="222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22"/>
      <c r="Z572" s="212"/>
      <c r="AA572" s="212"/>
      <c r="AB572" s="212"/>
      <c r="AC572" s="212"/>
      <c r="AD572" s="212"/>
      <c r="AE572" s="212"/>
      <c r="AF572" s="212"/>
      <c r="AG572" s="212" t="s">
        <v>234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3" x14ac:dyDescent="0.2">
      <c r="A573" s="219"/>
      <c r="B573" s="220"/>
      <c r="C573" s="247" t="s">
        <v>787</v>
      </c>
      <c r="D573" s="223"/>
      <c r="E573" s="224">
        <v>1.2558</v>
      </c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234</v>
      </c>
      <c r="AH573" s="212">
        <v>7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33">
        <v>82</v>
      </c>
      <c r="B574" s="234" t="s">
        <v>788</v>
      </c>
      <c r="C574" s="245" t="s">
        <v>789</v>
      </c>
      <c r="D574" s="235" t="s">
        <v>294</v>
      </c>
      <c r="E574" s="236">
        <v>626.27901999999995</v>
      </c>
      <c r="F574" s="237"/>
      <c r="G574" s="238">
        <f>ROUND(E574*F574,2)</f>
        <v>0</v>
      </c>
      <c r="H574" s="237"/>
      <c r="I574" s="238">
        <f>ROUND(E574*H574,2)</f>
        <v>0</v>
      </c>
      <c r="J574" s="237"/>
      <c r="K574" s="238">
        <f>ROUND(E574*J574,2)</f>
        <v>0</v>
      </c>
      <c r="L574" s="238">
        <v>21</v>
      </c>
      <c r="M574" s="238">
        <f>G574*(1+L574/100)</f>
        <v>0</v>
      </c>
      <c r="N574" s="236">
        <v>0</v>
      </c>
      <c r="O574" s="236">
        <f>ROUND(E574*N574,2)</f>
        <v>0</v>
      </c>
      <c r="P574" s="236">
        <v>0</v>
      </c>
      <c r="Q574" s="236">
        <f>ROUND(E574*P574,2)</f>
        <v>0</v>
      </c>
      <c r="R574" s="238" t="s">
        <v>335</v>
      </c>
      <c r="S574" s="238" t="s">
        <v>227</v>
      </c>
      <c r="T574" s="239" t="s">
        <v>227</v>
      </c>
      <c r="U574" s="222">
        <v>0.94</v>
      </c>
      <c r="V574" s="222">
        <f>ROUND(E574*U574,2)</f>
        <v>588.70000000000005</v>
      </c>
      <c r="W574" s="222"/>
      <c r="X574" s="222" t="s">
        <v>228</v>
      </c>
      <c r="Y574" s="222" t="s">
        <v>229</v>
      </c>
      <c r="Z574" s="212"/>
      <c r="AA574" s="212"/>
      <c r="AB574" s="212"/>
      <c r="AC574" s="212"/>
      <c r="AD574" s="212"/>
      <c r="AE574" s="212"/>
      <c r="AF574" s="212"/>
      <c r="AG574" s="212" t="s">
        <v>230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2" x14ac:dyDescent="0.2">
      <c r="A575" s="219"/>
      <c r="B575" s="220"/>
      <c r="C575" s="247" t="s">
        <v>790</v>
      </c>
      <c r="D575" s="223"/>
      <c r="E575" s="224">
        <v>268.69914999999997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234</v>
      </c>
      <c r="AH575" s="212">
        <v>5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47" t="s">
        <v>791</v>
      </c>
      <c r="D576" s="223"/>
      <c r="E576" s="224">
        <v>0.875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234</v>
      </c>
      <c r="AH576" s="212">
        <v>5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47" t="s">
        <v>792</v>
      </c>
      <c r="D577" s="223"/>
      <c r="E577" s="224">
        <v>1.9894700000000001</v>
      </c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22"/>
      <c r="Z577" s="212"/>
      <c r="AA577" s="212"/>
      <c r="AB577" s="212"/>
      <c r="AC577" s="212"/>
      <c r="AD577" s="212"/>
      <c r="AE577" s="212"/>
      <c r="AF577" s="212"/>
      <c r="AG577" s="212" t="s">
        <v>234</v>
      </c>
      <c r="AH577" s="212">
        <v>5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47" t="s">
        <v>793</v>
      </c>
      <c r="D578" s="223"/>
      <c r="E578" s="224">
        <v>40.704599999999999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234</v>
      </c>
      <c r="AH578" s="212">
        <v>5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47" t="s">
        <v>794</v>
      </c>
      <c r="D579" s="223"/>
      <c r="E579" s="224">
        <v>71.865840000000006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234</v>
      </c>
      <c r="AH579" s="212">
        <v>5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19"/>
      <c r="B580" s="220"/>
      <c r="C580" s="247" t="s">
        <v>795</v>
      </c>
      <c r="D580" s="223"/>
      <c r="E580" s="224">
        <v>2.9000000000000001E-2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22"/>
      <c r="Z580" s="212"/>
      <c r="AA580" s="212"/>
      <c r="AB580" s="212"/>
      <c r="AC580" s="212"/>
      <c r="AD580" s="212"/>
      <c r="AE580" s="212"/>
      <c r="AF580" s="212"/>
      <c r="AG580" s="212" t="s">
        <v>234</v>
      </c>
      <c r="AH580" s="212">
        <v>5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">
      <c r="A581" s="219"/>
      <c r="B581" s="220"/>
      <c r="C581" s="247" t="s">
        <v>796</v>
      </c>
      <c r="D581" s="223"/>
      <c r="E581" s="224">
        <v>0.34214</v>
      </c>
      <c r="F581" s="222"/>
      <c r="G581" s="222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22"/>
      <c r="Z581" s="212"/>
      <c r="AA581" s="212"/>
      <c r="AB581" s="212"/>
      <c r="AC581" s="212"/>
      <c r="AD581" s="212"/>
      <c r="AE581" s="212"/>
      <c r="AF581" s="212"/>
      <c r="AG581" s="212" t="s">
        <v>234</v>
      </c>
      <c r="AH581" s="212">
        <v>5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">
      <c r="A582" s="219"/>
      <c r="B582" s="220"/>
      <c r="C582" s="247" t="s">
        <v>797</v>
      </c>
      <c r="D582" s="223"/>
      <c r="E582" s="224">
        <v>5.8789999999999996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234</v>
      </c>
      <c r="AH582" s="212">
        <v>5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47" t="s">
        <v>798</v>
      </c>
      <c r="D583" s="223"/>
      <c r="E583" s="224">
        <v>0.19877</v>
      </c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234</v>
      </c>
      <c r="AH583" s="212">
        <v>5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19"/>
      <c r="B584" s="220"/>
      <c r="C584" s="247" t="s">
        <v>799</v>
      </c>
      <c r="D584" s="223"/>
      <c r="E584" s="224">
        <v>3.3989999999999999E-2</v>
      </c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22"/>
      <c r="Z584" s="212"/>
      <c r="AA584" s="212"/>
      <c r="AB584" s="212"/>
      <c r="AC584" s="212"/>
      <c r="AD584" s="212"/>
      <c r="AE584" s="212"/>
      <c r="AF584" s="212"/>
      <c r="AG584" s="212" t="s">
        <v>234</v>
      </c>
      <c r="AH584" s="212">
        <v>5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19"/>
      <c r="B585" s="220"/>
      <c r="C585" s="247" t="s">
        <v>800</v>
      </c>
      <c r="D585" s="223"/>
      <c r="E585" s="224">
        <v>0.87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22"/>
      <c r="Z585" s="212"/>
      <c r="AA585" s="212"/>
      <c r="AB585" s="212"/>
      <c r="AC585" s="212"/>
      <c r="AD585" s="212"/>
      <c r="AE585" s="212"/>
      <c r="AF585" s="212"/>
      <c r="AG585" s="212" t="s">
        <v>234</v>
      </c>
      <c r="AH585" s="212">
        <v>5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47" t="s">
        <v>801</v>
      </c>
      <c r="D586" s="223"/>
      <c r="E586" s="224">
        <v>234.79204999999999</v>
      </c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234</v>
      </c>
      <c r="AH586" s="212">
        <v>5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ht="22.5" outlineLevel="1" x14ac:dyDescent="0.2">
      <c r="A587" s="233">
        <v>83</v>
      </c>
      <c r="B587" s="234" t="s">
        <v>802</v>
      </c>
      <c r="C587" s="245" t="s">
        <v>803</v>
      </c>
      <c r="D587" s="235" t="s">
        <v>294</v>
      </c>
      <c r="E587" s="236">
        <v>5010.2321400000001</v>
      </c>
      <c r="F587" s="237"/>
      <c r="G587" s="238">
        <f>ROUND(E587*F587,2)</f>
        <v>0</v>
      </c>
      <c r="H587" s="237"/>
      <c r="I587" s="238">
        <f>ROUND(E587*H587,2)</f>
        <v>0</v>
      </c>
      <c r="J587" s="237"/>
      <c r="K587" s="238">
        <f>ROUND(E587*J587,2)</f>
        <v>0</v>
      </c>
      <c r="L587" s="238">
        <v>21</v>
      </c>
      <c r="M587" s="238">
        <f>G587*(1+L587/100)</f>
        <v>0</v>
      </c>
      <c r="N587" s="236">
        <v>0</v>
      </c>
      <c r="O587" s="236">
        <f>ROUND(E587*N587,2)</f>
        <v>0</v>
      </c>
      <c r="P587" s="236">
        <v>0</v>
      </c>
      <c r="Q587" s="236">
        <f>ROUND(E587*P587,2)</f>
        <v>0</v>
      </c>
      <c r="R587" s="238" t="s">
        <v>335</v>
      </c>
      <c r="S587" s="238" t="s">
        <v>227</v>
      </c>
      <c r="T587" s="239" t="s">
        <v>227</v>
      </c>
      <c r="U587" s="222">
        <v>0.11</v>
      </c>
      <c r="V587" s="222">
        <f>ROUND(E587*U587,2)</f>
        <v>551.13</v>
      </c>
      <c r="W587" s="222"/>
      <c r="X587" s="222" t="s">
        <v>228</v>
      </c>
      <c r="Y587" s="222" t="s">
        <v>229</v>
      </c>
      <c r="Z587" s="212"/>
      <c r="AA587" s="212"/>
      <c r="AB587" s="212"/>
      <c r="AC587" s="212"/>
      <c r="AD587" s="212"/>
      <c r="AE587" s="212"/>
      <c r="AF587" s="212"/>
      <c r="AG587" s="212" t="s">
        <v>230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2" x14ac:dyDescent="0.2">
      <c r="A588" s="219"/>
      <c r="B588" s="220"/>
      <c r="C588" s="247" t="s">
        <v>804</v>
      </c>
      <c r="D588" s="223"/>
      <c r="E588" s="224">
        <v>5010.2321400000001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234</v>
      </c>
      <c r="AH588" s="212">
        <v>5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33">
        <v>84</v>
      </c>
      <c r="B589" s="234" t="s">
        <v>805</v>
      </c>
      <c r="C589" s="245" t="s">
        <v>806</v>
      </c>
      <c r="D589" s="235" t="s">
        <v>294</v>
      </c>
      <c r="E589" s="236">
        <v>626.27901999999995</v>
      </c>
      <c r="F589" s="237"/>
      <c r="G589" s="238">
        <f>ROUND(E589*F589,2)</f>
        <v>0</v>
      </c>
      <c r="H589" s="237"/>
      <c r="I589" s="238">
        <f>ROUND(E589*H589,2)</f>
        <v>0</v>
      </c>
      <c r="J589" s="237"/>
      <c r="K589" s="238">
        <f>ROUND(E589*J589,2)</f>
        <v>0</v>
      </c>
      <c r="L589" s="238">
        <v>21</v>
      </c>
      <c r="M589" s="238">
        <f>G589*(1+L589/100)</f>
        <v>0</v>
      </c>
      <c r="N589" s="236">
        <v>0</v>
      </c>
      <c r="O589" s="236">
        <f>ROUND(E589*N589,2)</f>
        <v>0</v>
      </c>
      <c r="P589" s="236">
        <v>0</v>
      </c>
      <c r="Q589" s="236">
        <f>ROUND(E589*P589,2)</f>
        <v>0</v>
      </c>
      <c r="R589" s="238" t="s">
        <v>807</v>
      </c>
      <c r="S589" s="238" t="s">
        <v>227</v>
      </c>
      <c r="T589" s="239" t="s">
        <v>227</v>
      </c>
      <c r="U589" s="222">
        <v>0.04</v>
      </c>
      <c r="V589" s="222">
        <f>ROUND(E589*U589,2)</f>
        <v>25.05</v>
      </c>
      <c r="W589" s="222"/>
      <c r="X589" s="222" t="s">
        <v>228</v>
      </c>
      <c r="Y589" s="222" t="s">
        <v>229</v>
      </c>
      <c r="Z589" s="212"/>
      <c r="AA589" s="212"/>
      <c r="AB589" s="212"/>
      <c r="AC589" s="212"/>
      <c r="AD589" s="212"/>
      <c r="AE589" s="212"/>
      <c r="AF589" s="212"/>
      <c r="AG589" s="212" t="s">
        <v>230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2" x14ac:dyDescent="0.2">
      <c r="A590" s="219"/>
      <c r="B590" s="220"/>
      <c r="C590" s="246" t="s">
        <v>808</v>
      </c>
      <c r="D590" s="240"/>
      <c r="E590" s="240"/>
      <c r="F590" s="240"/>
      <c r="G590" s="240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22"/>
      <c r="Z590" s="212"/>
      <c r="AA590" s="212"/>
      <c r="AB590" s="212"/>
      <c r="AC590" s="212"/>
      <c r="AD590" s="212"/>
      <c r="AE590" s="212"/>
      <c r="AF590" s="212"/>
      <c r="AG590" s="212" t="s">
        <v>232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2" x14ac:dyDescent="0.2">
      <c r="A591" s="219"/>
      <c r="B591" s="220"/>
      <c r="C591" s="247" t="s">
        <v>809</v>
      </c>
      <c r="D591" s="223"/>
      <c r="E591" s="224">
        <v>626.27901999999995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22"/>
      <c r="Z591" s="212"/>
      <c r="AA591" s="212"/>
      <c r="AB591" s="212"/>
      <c r="AC591" s="212"/>
      <c r="AD591" s="212"/>
      <c r="AE591" s="212"/>
      <c r="AF591" s="212"/>
      <c r="AG591" s="212" t="s">
        <v>234</v>
      </c>
      <c r="AH591" s="212">
        <v>5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33">
        <v>85</v>
      </c>
      <c r="B592" s="234" t="s">
        <v>810</v>
      </c>
      <c r="C592" s="245" t="s">
        <v>811</v>
      </c>
      <c r="D592" s="235" t="s">
        <v>294</v>
      </c>
      <c r="E592" s="236">
        <v>15030.69641</v>
      </c>
      <c r="F592" s="237"/>
      <c r="G592" s="238">
        <f>ROUND(E592*F592,2)</f>
        <v>0</v>
      </c>
      <c r="H592" s="237"/>
      <c r="I592" s="238">
        <f>ROUND(E592*H592,2)</f>
        <v>0</v>
      </c>
      <c r="J592" s="237"/>
      <c r="K592" s="238">
        <f>ROUND(E592*J592,2)</f>
        <v>0</v>
      </c>
      <c r="L592" s="238">
        <v>21</v>
      </c>
      <c r="M592" s="238">
        <f>G592*(1+L592/100)</f>
        <v>0</v>
      </c>
      <c r="N592" s="236">
        <v>0</v>
      </c>
      <c r="O592" s="236">
        <f>ROUND(E592*N592,2)</f>
        <v>0</v>
      </c>
      <c r="P592" s="236">
        <v>0</v>
      </c>
      <c r="Q592" s="236">
        <f>ROUND(E592*P592,2)</f>
        <v>0</v>
      </c>
      <c r="R592" s="238" t="s">
        <v>335</v>
      </c>
      <c r="S592" s="238" t="s">
        <v>227</v>
      </c>
      <c r="T592" s="239" t="s">
        <v>227</v>
      </c>
      <c r="U592" s="222">
        <v>0</v>
      </c>
      <c r="V592" s="222">
        <f>ROUND(E592*U592,2)</f>
        <v>0</v>
      </c>
      <c r="W592" s="222"/>
      <c r="X592" s="222" t="s">
        <v>228</v>
      </c>
      <c r="Y592" s="222" t="s">
        <v>229</v>
      </c>
      <c r="Z592" s="212"/>
      <c r="AA592" s="212"/>
      <c r="AB592" s="212"/>
      <c r="AC592" s="212"/>
      <c r="AD592" s="212"/>
      <c r="AE592" s="212"/>
      <c r="AF592" s="212"/>
      <c r="AG592" s="212" t="s">
        <v>230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">
      <c r="A593" s="219"/>
      <c r="B593" s="220"/>
      <c r="C593" s="247" t="s">
        <v>812</v>
      </c>
      <c r="D593" s="223"/>
      <c r="E593" s="224"/>
      <c r="F593" s="222"/>
      <c r="G593" s="22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234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 x14ac:dyDescent="0.2">
      <c r="A594" s="219"/>
      <c r="B594" s="220"/>
      <c r="C594" s="247" t="s">
        <v>813</v>
      </c>
      <c r="D594" s="223"/>
      <c r="E594" s="224">
        <v>15030.69641</v>
      </c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22"/>
      <c r="Z594" s="212"/>
      <c r="AA594" s="212"/>
      <c r="AB594" s="212"/>
      <c r="AC594" s="212"/>
      <c r="AD594" s="212"/>
      <c r="AE594" s="212"/>
      <c r="AF594" s="212"/>
      <c r="AG594" s="212" t="s">
        <v>234</v>
      </c>
      <c r="AH594" s="212">
        <v>5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ht="22.5" outlineLevel="1" x14ac:dyDescent="0.2">
      <c r="A595" s="233">
        <v>86</v>
      </c>
      <c r="B595" s="234" t="s">
        <v>814</v>
      </c>
      <c r="C595" s="245" t="s">
        <v>815</v>
      </c>
      <c r="D595" s="235" t="s">
        <v>294</v>
      </c>
      <c r="E595" s="236">
        <v>268.69914999999997</v>
      </c>
      <c r="F595" s="237"/>
      <c r="G595" s="238">
        <f>ROUND(E595*F595,2)</f>
        <v>0</v>
      </c>
      <c r="H595" s="237"/>
      <c r="I595" s="238">
        <f>ROUND(E595*H595,2)</f>
        <v>0</v>
      </c>
      <c r="J595" s="237"/>
      <c r="K595" s="238">
        <f>ROUND(E595*J595,2)</f>
        <v>0</v>
      </c>
      <c r="L595" s="238">
        <v>21</v>
      </c>
      <c r="M595" s="238">
        <f>G595*(1+L595/100)</f>
        <v>0</v>
      </c>
      <c r="N595" s="236">
        <v>0</v>
      </c>
      <c r="O595" s="236">
        <f>ROUND(E595*N595,2)</f>
        <v>0</v>
      </c>
      <c r="P595" s="236">
        <v>0</v>
      </c>
      <c r="Q595" s="236">
        <f>ROUND(E595*P595,2)</f>
        <v>0</v>
      </c>
      <c r="R595" s="238" t="s">
        <v>335</v>
      </c>
      <c r="S595" s="238" t="s">
        <v>227</v>
      </c>
      <c r="T595" s="239" t="s">
        <v>227</v>
      </c>
      <c r="U595" s="222">
        <v>0</v>
      </c>
      <c r="V595" s="222">
        <f>ROUND(E595*U595,2)</f>
        <v>0</v>
      </c>
      <c r="W595" s="222"/>
      <c r="X595" s="222" t="s">
        <v>228</v>
      </c>
      <c r="Y595" s="222" t="s">
        <v>229</v>
      </c>
      <c r="Z595" s="212"/>
      <c r="AA595" s="212"/>
      <c r="AB595" s="212"/>
      <c r="AC595" s="212"/>
      <c r="AD595" s="212"/>
      <c r="AE595" s="212"/>
      <c r="AF595" s="212"/>
      <c r="AG595" s="212" t="s">
        <v>230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19"/>
      <c r="B596" s="220"/>
      <c r="C596" s="247" t="s">
        <v>816</v>
      </c>
      <c r="D596" s="223"/>
      <c r="E596" s="224">
        <v>1.21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234</v>
      </c>
      <c r="AH596" s="212">
        <v>7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">
      <c r="A597" s="219"/>
      <c r="B597" s="220"/>
      <c r="C597" s="247" t="s">
        <v>817</v>
      </c>
      <c r="D597" s="223"/>
      <c r="E597" s="224">
        <v>210.98638</v>
      </c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22"/>
      <c r="Z597" s="212"/>
      <c r="AA597" s="212"/>
      <c r="AB597" s="212"/>
      <c r="AC597" s="212"/>
      <c r="AD597" s="212"/>
      <c r="AE597" s="212"/>
      <c r="AF597" s="212"/>
      <c r="AG597" s="212" t="s">
        <v>234</v>
      </c>
      <c r="AH597" s="212">
        <v>7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19"/>
      <c r="B598" s="220"/>
      <c r="C598" s="247" t="s">
        <v>818</v>
      </c>
      <c r="D598" s="223"/>
      <c r="E598" s="224">
        <v>0.23100000000000001</v>
      </c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234</v>
      </c>
      <c r="AH598" s="212">
        <v>7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47" t="s">
        <v>819</v>
      </c>
      <c r="D599" s="223"/>
      <c r="E599" s="224">
        <v>1.8889199999999999</v>
      </c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234</v>
      </c>
      <c r="AH599" s="212">
        <v>7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47" t="s">
        <v>820</v>
      </c>
      <c r="D600" s="223"/>
      <c r="E600" s="224">
        <v>39.715200000000003</v>
      </c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22"/>
      <c r="Z600" s="212"/>
      <c r="AA600" s="212"/>
      <c r="AB600" s="212"/>
      <c r="AC600" s="212"/>
      <c r="AD600" s="212"/>
      <c r="AE600" s="212"/>
      <c r="AF600" s="212"/>
      <c r="AG600" s="212" t="s">
        <v>234</v>
      </c>
      <c r="AH600" s="212">
        <v>7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47" t="s">
        <v>821</v>
      </c>
      <c r="D601" s="223"/>
      <c r="E601" s="224">
        <v>14.13245</v>
      </c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22"/>
      <c r="Z601" s="212"/>
      <c r="AA601" s="212"/>
      <c r="AB601" s="212"/>
      <c r="AC601" s="212"/>
      <c r="AD601" s="212"/>
      <c r="AE601" s="212"/>
      <c r="AF601" s="212"/>
      <c r="AG601" s="212" t="s">
        <v>234</v>
      </c>
      <c r="AH601" s="212">
        <v>7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47" t="s">
        <v>822</v>
      </c>
      <c r="D602" s="223"/>
      <c r="E602" s="224">
        <v>5.8299999999999998E-2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234</v>
      </c>
      <c r="AH602" s="212">
        <v>7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47" t="s">
        <v>823</v>
      </c>
      <c r="D603" s="223"/>
      <c r="E603" s="224">
        <v>0.47689999999999999</v>
      </c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22"/>
      <c r="Z603" s="212"/>
      <c r="AA603" s="212"/>
      <c r="AB603" s="212"/>
      <c r="AC603" s="212"/>
      <c r="AD603" s="212"/>
      <c r="AE603" s="212"/>
      <c r="AF603" s="212"/>
      <c r="AG603" s="212" t="s">
        <v>234</v>
      </c>
      <c r="AH603" s="212">
        <v>7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ht="22.5" outlineLevel="1" x14ac:dyDescent="0.2">
      <c r="A604" s="233">
        <v>87</v>
      </c>
      <c r="B604" s="234" t="s">
        <v>824</v>
      </c>
      <c r="C604" s="245" t="s">
        <v>825</v>
      </c>
      <c r="D604" s="235" t="s">
        <v>294</v>
      </c>
      <c r="E604" s="236">
        <v>0.875</v>
      </c>
      <c r="F604" s="237"/>
      <c r="G604" s="238">
        <f>ROUND(E604*F604,2)</f>
        <v>0</v>
      </c>
      <c r="H604" s="237"/>
      <c r="I604" s="238">
        <f>ROUND(E604*H604,2)</f>
        <v>0</v>
      </c>
      <c r="J604" s="237"/>
      <c r="K604" s="238">
        <f>ROUND(E604*J604,2)</f>
        <v>0</v>
      </c>
      <c r="L604" s="238">
        <v>21</v>
      </c>
      <c r="M604" s="238">
        <f>G604*(1+L604/100)</f>
        <v>0</v>
      </c>
      <c r="N604" s="236">
        <v>0</v>
      </c>
      <c r="O604" s="236">
        <f>ROUND(E604*N604,2)</f>
        <v>0</v>
      </c>
      <c r="P604" s="236">
        <v>0</v>
      </c>
      <c r="Q604" s="236">
        <f>ROUND(E604*P604,2)</f>
        <v>0</v>
      </c>
      <c r="R604" s="238" t="s">
        <v>335</v>
      </c>
      <c r="S604" s="238" t="s">
        <v>227</v>
      </c>
      <c r="T604" s="239" t="s">
        <v>227</v>
      </c>
      <c r="U604" s="222">
        <v>0</v>
      </c>
      <c r="V604" s="222">
        <f>ROUND(E604*U604,2)</f>
        <v>0</v>
      </c>
      <c r="W604" s="222"/>
      <c r="X604" s="222" t="s">
        <v>228</v>
      </c>
      <c r="Y604" s="222" t="s">
        <v>229</v>
      </c>
      <c r="Z604" s="212"/>
      <c r="AA604" s="212"/>
      <c r="AB604" s="212"/>
      <c r="AC604" s="212"/>
      <c r="AD604" s="212"/>
      <c r="AE604" s="212"/>
      <c r="AF604" s="212"/>
      <c r="AG604" s="212" t="s">
        <v>230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2" x14ac:dyDescent="0.2">
      <c r="A605" s="219"/>
      <c r="B605" s="220"/>
      <c r="C605" s="247" t="s">
        <v>826</v>
      </c>
      <c r="D605" s="223"/>
      <c r="E605" s="224">
        <v>0.875</v>
      </c>
      <c r="F605" s="222"/>
      <c r="G605" s="222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22"/>
      <c r="Z605" s="212"/>
      <c r="AA605" s="212"/>
      <c r="AB605" s="212"/>
      <c r="AC605" s="212"/>
      <c r="AD605" s="212"/>
      <c r="AE605" s="212"/>
      <c r="AF605" s="212"/>
      <c r="AG605" s="212" t="s">
        <v>234</v>
      </c>
      <c r="AH605" s="212">
        <v>7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33">
        <v>88</v>
      </c>
      <c r="B606" s="234" t="s">
        <v>827</v>
      </c>
      <c r="C606" s="245" t="s">
        <v>828</v>
      </c>
      <c r="D606" s="235" t="s">
        <v>294</v>
      </c>
      <c r="E606" s="236">
        <v>1.9894700000000001</v>
      </c>
      <c r="F606" s="237"/>
      <c r="G606" s="238">
        <f>ROUND(E606*F606,2)</f>
        <v>0</v>
      </c>
      <c r="H606" s="237"/>
      <c r="I606" s="238">
        <f>ROUND(E606*H606,2)</f>
        <v>0</v>
      </c>
      <c r="J606" s="237"/>
      <c r="K606" s="238">
        <f>ROUND(E606*J606,2)</f>
        <v>0</v>
      </c>
      <c r="L606" s="238">
        <v>21</v>
      </c>
      <c r="M606" s="238">
        <f>G606*(1+L606/100)</f>
        <v>0</v>
      </c>
      <c r="N606" s="236">
        <v>0</v>
      </c>
      <c r="O606" s="236">
        <f>ROUND(E606*N606,2)</f>
        <v>0</v>
      </c>
      <c r="P606" s="236">
        <v>0</v>
      </c>
      <c r="Q606" s="236">
        <f>ROUND(E606*P606,2)</f>
        <v>0</v>
      </c>
      <c r="R606" s="238" t="s">
        <v>335</v>
      </c>
      <c r="S606" s="238" t="s">
        <v>227</v>
      </c>
      <c r="T606" s="239" t="s">
        <v>227</v>
      </c>
      <c r="U606" s="222">
        <v>0</v>
      </c>
      <c r="V606" s="222">
        <f>ROUND(E606*U606,2)</f>
        <v>0</v>
      </c>
      <c r="W606" s="222"/>
      <c r="X606" s="222" t="s">
        <v>228</v>
      </c>
      <c r="Y606" s="222" t="s">
        <v>229</v>
      </c>
      <c r="Z606" s="212"/>
      <c r="AA606" s="212"/>
      <c r="AB606" s="212"/>
      <c r="AC606" s="212"/>
      <c r="AD606" s="212"/>
      <c r="AE606" s="212"/>
      <c r="AF606" s="212"/>
      <c r="AG606" s="212" t="s">
        <v>230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2" x14ac:dyDescent="0.2">
      <c r="A607" s="219"/>
      <c r="B607" s="220"/>
      <c r="C607" s="247" t="s">
        <v>829</v>
      </c>
      <c r="D607" s="223"/>
      <c r="E607" s="224">
        <v>8.1000000000000003E-2</v>
      </c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22"/>
      <c r="Z607" s="212"/>
      <c r="AA607" s="212"/>
      <c r="AB607" s="212"/>
      <c r="AC607" s="212"/>
      <c r="AD607" s="212"/>
      <c r="AE607" s="212"/>
      <c r="AF607" s="212"/>
      <c r="AG607" s="212" t="s">
        <v>234</v>
      </c>
      <c r="AH607" s="212">
        <v>7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19"/>
      <c r="B608" s="220"/>
      <c r="C608" s="247" t="s">
        <v>830</v>
      </c>
      <c r="D608" s="223"/>
      <c r="E608" s="224">
        <v>2.2300000000000002E-3</v>
      </c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22"/>
      <c r="Z608" s="212"/>
      <c r="AA608" s="212"/>
      <c r="AB608" s="212"/>
      <c r="AC608" s="212"/>
      <c r="AD608" s="212"/>
      <c r="AE608" s="212"/>
      <c r="AF608" s="212"/>
      <c r="AG608" s="212" t="s">
        <v>234</v>
      </c>
      <c r="AH608" s="212">
        <v>7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47" t="s">
        <v>831</v>
      </c>
      <c r="D609" s="223"/>
      <c r="E609" s="224">
        <v>0.46706999999999999</v>
      </c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234</v>
      </c>
      <c r="AH609" s="212">
        <v>7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47" t="s">
        <v>832</v>
      </c>
      <c r="D610" s="223"/>
      <c r="E610" s="224">
        <v>1.4391700000000001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234</v>
      </c>
      <c r="AH610" s="212">
        <v>7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ht="22.5" outlineLevel="1" x14ac:dyDescent="0.2">
      <c r="A611" s="233">
        <v>89</v>
      </c>
      <c r="B611" s="234" t="s">
        <v>833</v>
      </c>
      <c r="C611" s="245" t="s">
        <v>834</v>
      </c>
      <c r="D611" s="235" t="s">
        <v>294</v>
      </c>
      <c r="E611" s="236">
        <v>40.704599999999999</v>
      </c>
      <c r="F611" s="237"/>
      <c r="G611" s="238">
        <f>ROUND(E611*F611,2)</f>
        <v>0</v>
      </c>
      <c r="H611" s="237"/>
      <c r="I611" s="238">
        <f>ROUND(E611*H611,2)</f>
        <v>0</v>
      </c>
      <c r="J611" s="237"/>
      <c r="K611" s="238">
        <f>ROUND(E611*J611,2)</f>
        <v>0</v>
      </c>
      <c r="L611" s="238">
        <v>21</v>
      </c>
      <c r="M611" s="238">
        <f>G611*(1+L611/100)</f>
        <v>0</v>
      </c>
      <c r="N611" s="236">
        <v>0</v>
      </c>
      <c r="O611" s="236">
        <f>ROUND(E611*N611,2)</f>
        <v>0</v>
      </c>
      <c r="P611" s="236">
        <v>0</v>
      </c>
      <c r="Q611" s="236">
        <f>ROUND(E611*P611,2)</f>
        <v>0</v>
      </c>
      <c r="R611" s="238" t="s">
        <v>335</v>
      </c>
      <c r="S611" s="238" t="s">
        <v>227</v>
      </c>
      <c r="T611" s="239" t="s">
        <v>227</v>
      </c>
      <c r="U611" s="222">
        <v>0</v>
      </c>
      <c r="V611" s="222">
        <f>ROUND(E611*U611,2)</f>
        <v>0</v>
      </c>
      <c r="W611" s="222"/>
      <c r="X611" s="222" t="s">
        <v>228</v>
      </c>
      <c r="Y611" s="222" t="s">
        <v>229</v>
      </c>
      <c r="Z611" s="212"/>
      <c r="AA611" s="212"/>
      <c r="AB611" s="212"/>
      <c r="AC611" s="212"/>
      <c r="AD611" s="212"/>
      <c r="AE611" s="212"/>
      <c r="AF611" s="212"/>
      <c r="AG611" s="212" t="s">
        <v>230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2" x14ac:dyDescent="0.2">
      <c r="A612" s="219"/>
      <c r="B612" s="220"/>
      <c r="C612" s="247" t="s">
        <v>835</v>
      </c>
      <c r="D612" s="223"/>
      <c r="E612" s="224">
        <v>6.2599999999999999E-3</v>
      </c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234</v>
      </c>
      <c r="AH612" s="212">
        <v>7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47" t="s">
        <v>836</v>
      </c>
      <c r="D613" s="223"/>
      <c r="E613" s="224">
        <v>4.7210000000000002E-2</v>
      </c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22"/>
      <c r="Z613" s="212"/>
      <c r="AA613" s="212"/>
      <c r="AB613" s="212"/>
      <c r="AC613" s="212"/>
      <c r="AD613" s="212"/>
      <c r="AE613" s="212"/>
      <c r="AF613" s="212"/>
      <c r="AG613" s="212" t="s">
        <v>234</v>
      </c>
      <c r="AH613" s="212">
        <v>7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47" t="s">
        <v>837</v>
      </c>
      <c r="D614" s="223"/>
      <c r="E614" s="224">
        <v>10.241619999999999</v>
      </c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22"/>
      <c r="Z614" s="212"/>
      <c r="AA614" s="212"/>
      <c r="AB614" s="212"/>
      <c r="AC614" s="212"/>
      <c r="AD614" s="212"/>
      <c r="AE614" s="212"/>
      <c r="AF614" s="212"/>
      <c r="AG614" s="212" t="s">
        <v>234</v>
      </c>
      <c r="AH614" s="212">
        <v>7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47" t="s">
        <v>838</v>
      </c>
      <c r="D615" s="223"/>
      <c r="E615" s="224">
        <v>15.827349999999999</v>
      </c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234</v>
      </c>
      <c r="AH615" s="212">
        <v>7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47" t="s">
        <v>839</v>
      </c>
      <c r="D616" s="223"/>
      <c r="E616" s="224">
        <v>0.18215999999999999</v>
      </c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234</v>
      </c>
      <c r="AH616" s="212">
        <v>7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19"/>
      <c r="B617" s="220"/>
      <c r="C617" s="247" t="s">
        <v>840</v>
      </c>
      <c r="D617" s="223"/>
      <c r="E617" s="224">
        <v>14.4</v>
      </c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22"/>
      <c r="Z617" s="212"/>
      <c r="AA617" s="212"/>
      <c r="AB617" s="212"/>
      <c r="AC617" s="212"/>
      <c r="AD617" s="212"/>
      <c r="AE617" s="212"/>
      <c r="AF617" s="212"/>
      <c r="AG617" s="212" t="s">
        <v>234</v>
      </c>
      <c r="AH617" s="212">
        <v>7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ht="22.5" outlineLevel="1" x14ac:dyDescent="0.2">
      <c r="A618" s="233">
        <v>90</v>
      </c>
      <c r="B618" s="234" t="s">
        <v>841</v>
      </c>
      <c r="C618" s="245" t="s">
        <v>842</v>
      </c>
      <c r="D618" s="235" t="s">
        <v>294</v>
      </c>
      <c r="E618" s="236">
        <v>71.865840000000006</v>
      </c>
      <c r="F618" s="237"/>
      <c r="G618" s="238">
        <f>ROUND(E618*F618,2)</f>
        <v>0</v>
      </c>
      <c r="H618" s="237"/>
      <c r="I618" s="238">
        <f>ROUND(E618*H618,2)</f>
        <v>0</v>
      </c>
      <c r="J618" s="237"/>
      <c r="K618" s="238">
        <f>ROUND(E618*J618,2)</f>
        <v>0</v>
      </c>
      <c r="L618" s="238">
        <v>21</v>
      </c>
      <c r="M618" s="238">
        <f>G618*(1+L618/100)</f>
        <v>0</v>
      </c>
      <c r="N618" s="236">
        <v>0</v>
      </c>
      <c r="O618" s="236">
        <f>ROUND(E618*N618,2)</f>
        <v>0</v>
      </c>
      <c r="P618" s="236">
        <v>0</v>
      </c>
      <c r="Q618" s="236">
        <f>ROUND(E618*P618,2)</f>
        <v>0</v>
      </c>
      <c r="R618" s="238" t="s">
        <v>335</v>
      </c>
      <c r="S618" s="238" t="s">
        <v>227</v>
      </c>
      <c r="T618" s="239" t="s">
        <v>227</v>
      </c>
      <c r="U618" s="222">
        <v>0</v>
      </c>
      <c r="V618" s="222">
        <f>ROUND(E618*U618,2)</f>
        <v>0</v>
      </c>
      <c r="W618" s="222"/>
      <c r="X618" s="222" t="s">
        <v>228</v>
      </c>
      <c r="Y618" s="222" t="s">
        <v>229</v>
      </c>
      <c r="Z618" s="212"/>
      <c r="AA618" s="212"/>
      <c r="AB618" s="212"/>
      <c r="AC618" s="212"/>
      <c r="AD618" s="212"/>
      <c r="AE618" s="212"/>
      <c r="AF618" s="212"/>
      <c r="AG618" s="212" t="s">
        <v>230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2" x14ac:dyDescent="0.2">
      <c r="A619" s="219"/>
      <c r="B619" s="220"/>
      <c r="C619" s="247" t="s">
        <v>843</v>
      </c>
      <c r="D619" s="223"/>
      <c r="E619" s="224">
        <v>22.728000000000002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234</v>
      </c>
      <c r="AH619" s="212">
        <v>7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19"/>
      <c r="B620" s="220"/>
      <c r="C620" s="247" t="s">
        <v>844</v>
      </c>
      <c r="D620" s="223"/>
      <c r="E620" s="224">
        <v>49.079540000000001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22"/>
      <c r="Z620" s="212"/>
      <c r="AA620" s="212"/>
      <c r="AB620" s="212"/>
      <c r="AC620" s="212"/>
      <c r="AD620" s="212"/>
      <c r="AE620" s="212"/>
      <c r="AF620" s="212"/>
      <c r="AG620" s="212" t="s">
        <v>234</v>
      </c>
      <c r="AH620" s="212">
        <v>7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">
      <c r="A621" s="219"/>
      <c r="B621" s="220"/>
      <c r="C621" s="247" t="s">
        <v>845</v>
      </c>
      <c r="D621" s="223"/>
      <c r="E621" s="224">
        <v>5.8299999999999998E-2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22"/>
      <c r="Z621" s="212"/>
      <c r="AA621" s="212"/>
      <c r="AB621" s="212"/>
      <c r="AC621" s="212"/>
      <c r="AD621" s="212"/>
      <c r="AE621" s="212"/>
      <c r="AF621" s="212"/>
      <c r="AG621" s="212" t="s">
        <v>234</v>
      </c>
      <c r="AH621" s="212">
        <v>7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ht="22.5" outlineLevel="1" x14ac:dyDescent="0.2">
      <c r="A622" s="233">
        <v>91</v>
      </c>
      <c r="B622" s="234" t="s">
        <v>846</v>
      </c>
      <c r="C622" s="245" t="s">
        <v>847</v>
      </c>
      <c r="D622" s="235" t="s">
        <v>294</v>
      </c>
      <c r="E622" s="236">
        <v>2.9000000000000001E-2</v>
      </c>
      <c r="F622" s="237"/>
      <c r="G622" s="238">
        <f>ROUND(E622*F622,2)</f>
        <v>0</v>
      </c>
      <c r="H622" s="237"/>
      <c r="I622" s="238">
        <f>ROUND(E622*H622,2)</f>
        <v>0</v>
      </c>
      <c r="J622" s="237"/>
      <c r="K622" s="238">
        <f>ROUND(E622*J622,2)</f>
        <v>0</v>
      </c>
      <c r="L622" s="238">
        <v>21</v>
      </c>
      <c r="M622" s="238">
        <f>G622*(1+L622/100)</f>
        <v>0</v>
      </c>
      <c r="N622" s="236">
        <v>0</v>
      </c>
      <c r="O622" s="236">
        <f>ROUND(E622*N622,2)</f>
        <v>0</v>
      </c>
      <c r="P622" s="236">
        <v>0</v>
      </c>
      <c r="Q622" s="236">
        <f>ROUND(E622*P622,2)</f>
        <v>0</v>
      </c>
      <c r="R622" s="238" t="s">
        <v>335</v>
      </c>
      <c r="S622" s="238" t="s">
        <v>227</v>
      </c>
      <c r="T622" s="239" t="s">
        <v>227</v>
      </c>
      <c r="U622" s="222">
        <v>0</v>
      </c>
      <c r="V622" s="222">
        <f>ROUND(E622*U622,2)</f>
        <v>0</v>
      </c>
      <c r="W622" s="222"/>
      <c r="X622" s="222" t="s">
        <v>228</v>
      </c>
      <c r="Y622" s="222" t="s">
        <v>229</v>
      </c>
      <c r="Z622" s="212"/>
      <c r="AA622" s="212"/>
      <c r="AB622" s="212"/>
      <c r="AC622" s="212"/>
      <c r="AD622" s="212"/>
      <c r="AE622" s="212"/>
      <c r="AF622" s="212"/>
      <c r="AG622" s="212" t="s">
        <v>230</v>
      </c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2" x14ac:dyDescent="0.2">
      <c r="A623" s="219"/>
      <c r="B623" s="220"/>
      <c r="C623" s="247" t="s">
        <v>848</v>
      </c>
      <c r="D623" s="223"/>
      <c r="E623" s="224">
        <v>2.9000000000000001E-2</v>
      </c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22"/>
      <c r="Z623" s="212"/>
      <c r="AA623" s="212"/>
      <c r="AB623" s="212"/>
      <c r="AC623" s="212"/>
      <c r="AD623" s="212"/>
      <c r="AE623" s="212"/>
      <c r="AF623" s="212"/>
      <c r="AG623" s="212" t="s">
        <v>234</v>
      </c>
      <c r="AH623" s="212">
        <v>7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33">
        <v>92</v>
      </c>
      <c r="B624" s="234" t="s">
        <v>849</v>
      </c>
      <c r="C624" s="245" t="s">
        <v>850</v>
      </c>
      <c r="D624" s="235" t="s">
        <v>294</v>
      </c>
      <c r="E624" s="236">
        <v>0.34214</v>
      </c>
      <c r="F624" s="237"/>
      <c r="G624" s="238">
        <f>ROUND(E624*F624,2)</f>
        <v>0</v>
      </c>
      <c r="H624" s="237"/>
      <c r="I624" s="238">
        <f>ROUND(E624*H624,2)</f>
        <v>0</v>
      </c>
      <c r="J624" s="237"/>
      <c r="K624" s="238">
        <f>ROUND(E624*J624,2)</f>
        <v>0</v>
      </c>
      <c r="L624" s="238">
        <v>21</v>
      </c>
      <c r="M624" s="238">
        <f>G624*(1+L624/100)</f>
        <v>0</v>
      </c>
      <c r="N624" s="236">
        <v>0</v>
      </c>
      <c r="O624" s="236">
        <f>ROUND(E624*N624,2)</f>
        <v>0</v>
      </c>
      <c r="P624" s="236">
        <v>0</v>
      </c>
      <c r="Q624" s="236">
        <f>ROUND(E624*P624,2)</f>
        <v>0</v>
      </c>
      <c r="R624" s="238" t="s">
        <v>335</v>
      </c>
      <c r="S624" s="238" t="s">
        <v>227</v>
      </c>
      <c r="T624" s="239" t="s">
        <v>227</v>
      </c>
      <c r="U624" s="222">
        <v>0</v>
      </c>
      <c r="V624" s="222">
        <f>ROUND(E624*U624,2)</f>
        <v>0</v>
      </c>
      <c r="W624" s="222"/>
      <c r="X624" s="222" t="s">
        <v>228</v>
      </c>
      <c r="Y624" s="222" t="s">
        <v>229</v>
      </c>
      <c r="Z624" s="212"/>
      <c r="AA624" s="212"/>
      <c r="AB624" s="212"/>
      <c r="AC624" s="212"/>
      <c r="AD624" s="212"/>
      <c r="AE624" s="212"/>
      <c r="AF624" s="212"/>
      <c r="AG624" s="212" t="s">
        <v>230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2" x14ac:dyDescent="0.2">
      <c r="A625" s="219"/>
      <c r="B625" s="220"/>
      <c r="C625" s="248" t="s">
        <v>851</v>
      </c>
      <c r="D625" s="242"/>
      <c r="E625" s="242"/>
      <c r="F625" s="242"/>
      <c r="G625" s="24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314</v>
      </c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2" x14ac:dyDescent="0.2">
      <c r="A626" s="219"/>
      <c r="B626" s="220"/>
      <c r="C626" s="247" t="s">
        <v>852</v>
      </c>
      <c r="D626" s="223"/>
      <c r="E626" s="224">
        <v>0.34214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234</v>
      </c>
      <c r="AH626" s="212">
        <v>7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33">
        <v>93</v>
      </c>
      <c r="B627" s="234" t="s">
        <v>853</v>
      </c>
      <c r="C627" s="245" t="s">
        <v>854</v>
      </c>
      <c r="D627" s="235" t="s">
        <v>294</v>
      </c>
      <c r="E627" s="236">
        <v>5.8789999999999996</v>
      </c>
      <c r="F627" s="237"/>
      <c r="G627" s="238">
        <f>ROUND(E627*F627,2)</f>
        <v>0</v>
      </c>
      <c r="H627" s="237"/>
      <c r="I627" s="238">
        <f>ROUND(E627*H627,2)</f>
        <v>0</v>
      </c>
      <c r="J627" s="237"/>
      <c r="K627" s="238">
        <f>ROUND(E627*J627,2)</f>
        <v>0</v>
      </c>
      <c r="L627" s="238">
        <v>21</v>
      </c>
      <c r="M627" s="238">
        <f>G627*(1+L627/100)</f>
        <v>0</v>
      </c>
      <c r="N627" s="236">
        <v>0</v>
      </c>
      <c r="O627" s="236">
        <f>ROUND(E627*N627,2)</f>
        <v>0</v>
      </c>
      <c r="P627" s="236">
        <v>0</v>
      </c>
      <c r="Q627" s="236">
        <f>ROUND(E627*P627,2)</f>
        <v>0</v>
      </c>
      <c r="R627" s="238" t="s">
        <v>335</v>
      </c>
      <c r="S627" s="238" t="s">
        <v>227</v>
      </c>
      <c r="T627" s="239" t="s">
        <v>227</v>
      </c>
      <c r="U627" s="222">
        <v>0</v>
      </c>
      <c r="V627" s="222">
        <f>ROUND(E627*U627,2)</f>
        <v>0</v>
      </c>
      <c r="W627" s="222"/>
      <c r="X627" s="222" t="s">
        <v>228</v>
      </c>
      <c r="Y627" s="222" t="s">
        <v>229</v>
      </c>
      <c r="Z627" s="212"/>
      <c r="AA627" s="212"/>
      <c r="AB627" s="212"/>
      <c r="AC627" s="212"/>
      <c r="AD627" s="212"/>
      <c r="AE627" s="212"/>
      <c r="AF627" s="212"/>
      <c r="AG627" s="212" t="s">
        <v>230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2" x14ac:dyDescent="0.2">
      <c r="A628" s="219"/>
      <c r="B628" s="220"/>
      <c r="C628" s="247" t="s">
        <v>855</v>
      </c>
      <c r="D628" s="223"/>
      <c r="E628" s="224">
        <v>5.8440000000000003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234</v>
      </c>
      <c r="AH628" s="212">
        <v>7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">
      <c r="A629" s="219"/>
      <c r="B629" s="220"/>
      <c r="C629" s="247" t="s">
        <v>856</v>
      </c>
      <c r="D629" s="223"/>
      <c r="E629" s="224">
        <v>3.5000000000000003E-2</v>
      </c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22"/>
      <c r="Z629" s="212"/>
      <c r="AA629" s="212"/>
      <c r="AB629" s="212"/>
      <c r="AC629" s="212"/>
      <c r="AD629" s="212"/>
      <c r="AE629" s="212"/>
      <c r="AF629" s="212"/>
      <c r="AG629" s="212" t="s">
        <v>234</v>
      </c>
      <c r="AH629" s="212">
        <v>7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33">
        <v>94</v>
      </c>
      <c r="B630" s="234" t="s">
        <v>857</v>
      </c>
      <c r="C630" s="245" t="s">
        <v>858</v>
      </c>
      <c r="D630" s="235" t="s">
        <v>294</v>
      </c>
      <c r="E630" s="236">
        <v>0.19877</v>
      </c>
      <c r="F630" s="237"/>
      <c r="G630" s="238">
        <f>ROUND(E630*F630,2)</f>
        <v>0</v>
      </c>
      <c r="H630" s="237"/>
      <c r="I630" s="238">
        <f>ROUND(E630*H630,2)</f>
        <v>0</v>
      </c>
      <c r="J630" s="237"/>
      <c r="K630" s="238">
        <f>ROUND(E630*J630,2)</f>
        <v>0</v>
      </c>
      <c r="L630" s="238">
        <v>21</v>
      </c>
      <c r="M630" s="238">
        <f>G630*(1+L630/100)</f>
        <v>0</v>
      </c>
      <c r="N630" s="236">
        <v>0</v>
      </c>
      <c r="O630" s="236">
        <f>ROUND(E630*N630,2)</f>
        <v>0</v>
      </c>
      <c r="P630" s="236">
        <v>0</v>
      </c>
      <c r="Q630" s="236">
        <f>ROUND(E630*P630,2)</f>
        <v>0</v>
      </c>
      <c r="R630" s="238" t="s">
        <v>335</v>
      </c>
      <c r="S630" s="238" t="s">
        <v>227</v>
      </c>
      <c r="T630" s="239" t="s">
        <v>227</v>
      </c>
      <c r="U630" s="222">
        <v>0</v>
      </c>
      <c r="V630" s="222">
        <f>ROUND(E630*U630,2)</f>
        <v>0</v>
      </c>
      <c r="W630" s="222"/>
      <c r="X630" s="222" t="s">
        <v>228</v>
      </c>
      <c r="Y630" s="222" t="s">
        <v>229</v>
      </c>
      <c r="Z630" s="212"/>
      <c r="AA630" s="212"/>
      <c r="AB630" s="212"/>
      <c r="AC630" s="212"/>
      <c r="AD630" s="212"/>
      <c r="AE630" s="212"/>
      <c r="AF630" s="212"/>
      <c r="AG630" s="212" t="s">
        <v>230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2" x14ac:dyDescent="0.2">
      <c r="A631" s="219"/>
      <c r="B631" s="220"/>
      <c r="C631" s="247" t="s">
        <v>859</v>
      </c>
      <c r="D631" s="223"/>
      <c r="E631" s="224">
        <v>0.19877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234</v>
      </c>
      <c r="AH631" s="212">
        <v>7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33">
        <v>95</v>
      </c>
      <c r="B632" s="234" t="s">
        <v>860</v>
      </c>
      <c r="C632" s="245" t="s">
        <v>861</v>
      </c>
      <c r="D632" s="235" t="s">
        <v>294</v>
      </c>
      <c r="E632" s="236">
        <v>3.3989999999999999E-2</v>
      </c>
      <c r="F632" s="237"/>
      <c r="G632" s="238">
        <f>ROUND(E632*F632,2)</f>
        <v>0</v>
      </c>
      <c r="H632" s="237"/>
      <c r="I632" s="238">
        <f>ROUND(E632*H632,2)</f>
        <v>0</v>
      </c>
      <c r="J632" s="237"/>
      <c r="K632" s="238">
        <f>ROUND(E632*J632,2)</f>
        <v>0</v>
      </c>
      <c r="L632" s="238">
        <v>21</v>
      </c>
      <c r="M632" s="238">
        <f>G632*(1+L632/100)</f>
        <v>0</v>
      </c>
      <c r="N632" s="236">
        <v>0</v>
      </c>
      <c r="O632" s="236">
        <f>ROUND(E632*N632,2)</f>
        <v>0</v>
      </c>
      <c r="P632" s="236">
        <v>0</v>
      </c>
      <c r="Q632" s="236">
        <f>ROUND(E632*P632,2)</f>
        <v>0</v>
      </c>
      <c r="R632" s="238" t="s">
        <v>335</v>
      </c>
      <c r="S632" s="238" t="s">
        <v>227</v>
      </c>
      <c r="T632" s="239" t="s">
        <v>227</v>
      </c>
      <c r="U632" s="222">
        <v>0</v>
      </c>
      <c r="V632" s="222">
        <f>ROUND(E632*U632,2)</f>
        <v>0</v>
      </c>
      <c r="W632" s="222"/>
      <c r="X632" s="222" t="s">
        <v>228</v>
      </c>
      <c r="Y632" s="222" t="s">
        <v>229</v>
      </c>
      <c r="Z632" s="212"/>
      <c r="AA632" s="212"/>
      <c r="AB632" s="212"/>
      <c r="AC632" s="212"/>
      <c r="AD632" s="212"/>
      <c r="AE632" s="212"/>
      <c r="AF632" s="212"/>
      <c r="AG632" s="212" t="s">
        <v>230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2" x14ac:dyDescent="0.2">
      <c r="A633" s="219"/>
      <c r="B633" s="220"/>
      <c r="C633" s="247" t="s">
        <v>862</v>
      </c>
      <c r="D633" s="223"/>
      <c r="E633" s="224">
        <v>1.6199999999999999E-2</v>
      </c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22"/>
      <c r="Z633" s="212"/>
      <c r="AA633" s="212"/>
      <c r="AB633" s="212"/>
      <c r="AC633" s="212"/>
      <c r="AD633" s="212"/>
      <c r="AE633" s="212"/>
      <c r="AF633" s="212"/>
      <c r="AG633" s="212" t="s">
        <v>234</v>
      </c>
      <c r="AH633" s="212">
        <v>7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47" t="s">
        <v>863</v>
      </c>
      <c r="D634" s="223"/>
      <c r="E634" s="224">
        <v>1.4999999999999999E-2</v>
      </c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234</v>
      </c>
      <c r="AH634" s="212">
        <v>7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47" t="s">
        <v>864</v>
      </c>
      <c r="D635" s="223"/>
      <c r="E635" s="224">
        <v>2.7899999999999999E-3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22"/>
      <c r="Z635" s="212"/>
      <c r="AA635" s="212"/>
      <c r="AB635" s="212"/>
      <c r="AC635" s="212"/>
      <c r="AD635" s="212"/>
      <c r="AE635" s="212"/>
      <c r="AF635" s="212"/>
      <c r="AG635" s="212" t="s">
        <v>234</v>
      </c>
      <c r="AH635" s="212">
        <v>7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33">
        <v>96</v>
      </c>
      <c r="B636" s="234" t="s">
        <v>865</v>
      </c>
      <c r="C636" s="245" t="s">
        <v>866</v>
      </c>
      <c r="D636" s="235" t="s">
        <v>294</v>
      </c>
      <c r="E636" s="236">
        <v>0.87</v>
      </c>
      <c r="F636" s="237"/>
      <c r="G636" s="238">
        <f>ROUND(E636*F636,2)</f>
        <v>0</v>
      </c>
      <c r="H636" s="237"/>
      <c r="I636" s="238">
        <f>ROUND(E636*H636,2)</f>
        <v>0</v>
      </c>
      <c r="J636" s="237"/>
      <c r="K636" s="238">
        <f>ROUND(E636*J636,2)</f>
        <v>0</v>
      </c>
      <c r="L636" s="238">
        <v>21</v>
      </c>
      <c r="M636" s="238">
        <f>G636*(1+L636/100)</f>
        <v>0</v>
      </c>
      <c r="N636" s="236">
        <v>0</v>
      </c>
      <c r="O636" s="236">
        <f>ROUND(E636*N636,2)</f>
        <v>0</v>
      </c>
      <c r="P636" s="236">
        <v>0</v>
      </c>
      <c r="Q636" s="236">
        <f>ROUND(E636*P636,2)</f>
        <v>0</v>
      </c>
      <c r="R636" s="238" t="s">
        <v>335</v>
      </c>
      <c r="S636" s="238" t="s">
        <v>227</v>
      </c>
      <c r="T636" s="239" t="s">
        <v>227</v>
      </c>
      <c r="U636" s="222">
        <v>0</v>
      </c>
      <c r="V636" s="222">
        <f>ROUND(E636*U636,2)</f>
        <v>0</v>
      </c>
      <c r="W636" s="222"/>
      <c r="X636" s="222" t="s">
        <v>228</v>
      </c>
      <c r="Y636" s="222" t="s">
        <v>229</v>
      </c>
      <c r="Z636" s="212"/>
      <c r="AA636" s="212"/>
      <c r="AB636" s="212"/>
      <c r="AC636" s="212"/>
      <c r="AD636" s="212"/>
      <c r="AE636" s="212"/>
      <c r="AF636" s="212"/>
      <c r="AG636" s="212" t="s">
        <v>230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2" x14ac:dyDescent="0.2">
      <c r="A637" s="219"/>
      <c r="B637" s="220"/>
      <c r="C637" s="247" t="s">
        <v>867</v>
      </c>
      <c r="D637" s="223"/>
      <c r="E637" s="224">
        <v>0.87</v>
      </c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22"/>
      <c r="Z637" s="212"/>
      <c r="AA637" s="212"/>
      <c r="AB637" s="212"/>
      <c r="AC637" s="212"/>
      <c r="AD637" s="212"/>
      <c r="AE637" s="212"/>
      <c r="AF637" s="212"/>
      <c r="AG637" s="212" t="s">
        <v>234</v>
      </c>
      <c r="AH637" s="212">
        <v>5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33">
        <v>97</v>
      </c>
      <c r="B638" s="234" t="s">
        <v>868</v>
      </c>
      <c r="C638" s="245" t="s">
        <v>869</v>
      </c>
      <c r="D638" s="235" t="s">
        <v>294</v>
      </c>
      <c r="E638" s="236">
        <v>234.79204999999999</v>
      </c>
      <c r="F638" s="237"/>
      <c r="G638" s="238">
        <f>ROUND(E638*F638,2)</f>
        <v>0</v>
      </c>
      <c r="H638" s="237"/>
      <c r="I638" s="238">
        <f>ROUND(E638*H638,2)</f>
        <v>0</v>
      </c>
      <c r="J638" s="237"/>
      <c r="K638" s="238">
        <f>ROUND(E638*J638,2)</f>
        <v>0</v>
      </c>
      <c r="L638" s="238">
        <v>21</v>
      </c>
      <c r="M638" s="238">
        <f>G638*(1+L638/100)</f>
        <v>0</v>
      </c>
      <c r="N638" s="236">
        <v>0</v>
      </c>
      <c r="O638" s="236">
        <f>ROUND(E638*N638,2)</f>
        <v>0</v>
      </c>
      <c r="P638" s="236">
        <v>0</v>
      </c>
      <c r="Q638" s="236">
        <f>ROUND(E638*P638,2)</f>
        <v>0</v>
      </c>
      <c r="R638" s="238"/>
      <c r="S638" s="238" t="s">
        <v>274</v>
      </c>
      <c r="T638" s="239" t="s">
        <v>275</v>
      </c>
      <c r="U638" s="222">
        <v>0</v>
      </c>
      <c r="V638" s="222">
        <f>ROUND(E638*U638,2)</f>
        <v>0</v>
      </c>
      <c r="W638" s="222"/>
      <c r="X638" s="222" t="s">
        <v>228</v>
      </c>
      <c r="Y638" s="222" t="s">
        <v>229</v>
      </c>
      <c r="Z638" s="212"/>
      <c r="AA638" s="212"/>
      <c r="AB638" s="212"/>
      <c r="AC638" s="212"/>
      <c r="AD638" s="212"/>
      <c r="AE638" s="212"/>
      <c r="AF638" s="212"/>
      <c r="AG638" s="212" t="s">
        <v>230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2" x14ac:dyDescent="0.2">
      <c r="A639" s="219"/>
      <c r="B639" s="220"/>
      <c r="C639" s="248" t="s">
        <v>870</v>
      </c>
      <c r="D639" s="242"/>
      <c r="E639" s="242"/>
      <c r="F639" s="242"/>
      <c r="G639" s="24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22"/>
      <c r="Z639" s="212"/>
      <c r="AA639" s="212"/>
      <c r="AB639" s="212"/>
      <c r="AC639" s="212"/>
      <c r="AD639" s="212"/>
      <c r="AE639" s="212"/>
      <c r="AF639" s="212"/>
      <c r="AG639" s="212" t="s">
        <v>314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2" x14ac:dyDescent="0.2">
      <c r="A640" s="219"/>
      <c r="B640" s="220"/>
      <c r="C640" s="247" t="s">
        <v>871</v>
      </c>
      <c r="D640" s="223"/>
      <c r="E640" s="224">
        <v>4.0039999999999996</v>
      </c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234</v>
      </c>
      <c r="AH640" s="212">
        <v>7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19"/>
      <c r="B641" s="220"/>
      <c r="C641" s="247" t="s">
        <v>872</v>
      </c>
      <c r="D641" s="223"/>
      <c r="E641" s="224">
        <v>152.18</v>
      </c>
      <c r="F641" s="222"/>
      <c r="G641" s="222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22"/>
      <c r="Z641" s="212"/>
      <c r="AA641" s="212"/>
      <c r="AB641" s="212"/>
      <c r="AC641" s="212"/>
      <c r="AD641" s="212"/>
      <c r="AE641" s="212"/>
      <c r="AF641" s="212"/>
      <c r="AG641" s="212" t="s">
        <v>234</v>
      </c>
      <c r="AH641" s="212">
        <v>7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">
      <c r="A642" s="219"/>
      <c r="B642" s="220"/>
      <c r="C642" s="247" t="s">
        <v>873</v>
      </c>
      <c r="D642" s="223"/>
      <c r="E642" s="224">
        <v>0.39200000000000002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234</v>
      </c>
      <c r="AH642" s="212">
        <v>7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">
      <c r="A643" s="219"/>
      <c r="B643" s="220"/>
      <c r="C643" s="247" t="s">
        <v>874</v>
      </c>
      <c r="D643" s="223"/>
      <c r="E643" s="224">
        <v>3.363E-2</v>
      </c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234</v>
      </c>
      <c r="AH643" s="212">
        <v>7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47" t="s">
        <v>875</v>
      </c>
      <c r="D644" s="223"/>
      <c r="E644" s="224">
        <v>0.21</v>
      </c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234</v>
      </c>
      <c r="AH644" s="212">
        <v>5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47" t="s">
        <v>876</v>
      </c>
      <c r="D645" s="223"/>
      <c r="E645" s="224">
        <v>0.54722000000000004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234</v>
      </c>
      <c r="AH645" s="212">
        <v>7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19"/>
      <c r="B646" s="220"/>
      <c r="C646" s="247" t="s">
        <v>877</v>
      </c>
      <c r="D646" s="223"/>
      <c r="E646" s="224">
        <v>6.5552999999999999</v>
      </c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234</v>
      </c>
      <c r="AH646" s="212">
        <v>7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47" t="s">
        <v>878</v>
      </c>
      <c r="D647" s="223"/>
      <c r="E647" s="224">
        <v>7.66967</v>
      </c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22"/>
      <c r="Z647" s="212"/>
      <c r="AA647" s="212"/>
      <c r="AB647" s="212"/>
      <c r="AC647" s="212"/>
      <c r="AD647" s="212"/>
      <c r="AE647" s="212"/>
      <c r="AF647" s="212"/>
      <c r="AG647" s="212" t="s">
        <v>234</v>
      </c>
      <c r="AH647" s="212">
        <v>7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47" t="s">
        <v>879</v>
      </c>
      <c r="D648" s="223"/>
      <c r="E648" s="224">
        <v>4.7129300000000001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234</v>
      </c>
      <c r="AH648" s="212">
        <v>7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47" t="s">
        <v>880</v>
      </c>
      <c r="D649" s="223"/>
      <c r="E649" s="224">
        <v>55.715000000000003</v>
      </c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234</v>
      </c>
      <c r="AH649" s="212">
        <v>7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">
      <c r="A650" s="219"/>
      <c r="B650" s="220"/>
      <c r="C650" s="247" t="s">
        <v>881</v>
      </c>
      <c r="D650" s="223"/>
      <c r="E650" s="224">
        <v>0.54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22"/>
      <c r="Z650" s="212"/>
      <c r="AA650" s="212"/>
      <c r="AB650" s="212"/>
      <c r="AC650" s="212"/>
      <c r="AD650" s="212"/>
      <c r="AE650" s="212"/>
      <c r="AF650" s="212"/>
      <c r="AG650" s="212" t="s">
        <v>234</v>
      </c>
      <c r="AH650" s="212">
        <v>7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">
      <c r="A651" s="219"/>
      <c r="B651" s="220"/>
      <c r="C651" s="247" t="s">
        <v>882</v>
      </c>
      <c r="D651" s="223"/>
      <c r="E651" s="224">
        <v>0.108</v>
      </c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234</v>
      </c>
      <c r="AH651" s="212">
        <v>7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47" t="s">
        <v>883</v>
      </c>
      <c r="D652" s="223"/>
      <c r="E652" s="224">
        <v>3.1460000000000002E-2</v>
      </c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234</v>
      </c>
      <c r="AH652" s="212">
        <v>7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47" t="s">
        <v>884</v>
      </c>
      <c r="D653" s="223"/>
      <c r="E653" s="224">
        <v>2.1000000000000001E-2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234</v>
      </c>
      <c r="AH653" s="212">
        <v>7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47" t="s">
        <v>885</v>
      </c>
      <c r="D654" s="223"/>
      <c r="E654" s="224">
        <v>0.3291</v>
      </c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234</v>
      </c>
      <c r="AH654" s="212">
        <v>7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47" t="s">
        <v>886</v>
      </c>
      <c r="D655" s="223"/>
      <c r="E655" s="224">
        <v>0.13</v>
      </c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234</v>
      </c>
      <c r="AH655" s="212">
        <v>7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47" t="s">
        <v>887</v>
      </c>
      <c r="D656" s="223"/>
      <c r="E656" s="224">
        <v>0.24132000000000001</v>
      </c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234</v>
      </c>
      <c r="AH656" s="212">
        <v>7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47" t="s">
        <v>888</v>
      </c>
      <c r="D657" s="223"/>
      <c r="E657" s="224">
        <v>1.338E-2</v>
      </c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22"/>
      <c r="Z657" s="212"/>
      <c r="AA657" s="212"/>
      <c r="AB657" s="212"/>
      <c r="AC657" s="212"/>
      <c r="AD657" s="212"/>
      <c r="AE657" s="212"/>
      <c r="AF657" s="212"/>
      <c r="AG657" s="212" t="s">
        <v>234</v>
      </c>
      <c r="AH657" s="212">
        <v>7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">
      <c r="A658" s="219"/>
      <c r="B658" s="220"/>
      <c r="C658" s="247" t="s">
        <v>889</v>
      </c>
      <c r="D658" s="223"/>
      <c r="E658" s="224"/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22"/>
      <c r="Z658" s="212"/>
      <c r="AA658" s="212"/>
      <c r="AB658" s="212"/>
      <c r="AC658" s="212"/>
      <c r="AD658" s="212"/>
      <c r="AE658" s="212"/>
      <c r="AF658" s="212"/>
      <c r="AG658" s="212" t="s">
        <v>234</v>
      </c>
      <c r="AH658" s="212">
        <v>7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3" x14ac:dyDescent="0.2">
      <c r="A659" s="219"/>
      <c r="B659" s="220"/>
      <c r="C659" s="247" t="s">
        <v>890</v>
      </c>
      <c r="D659" s="223"/>
      <c r="E659" s="224">
        <v>0.11505</v>
      </c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234</v>
      </c>
      <c r="AH659" s="212">
        <v>7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47" t="s">
        <v>891</v>
      </c>
      <c r="D660" s="223"/>
      <c r="E660" s="224">
        <v>6.5000000000000002E-2</v>
      </c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234</v>
      </c>
      <c r="AH660" s="212">
        <v>7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47" t="s">
        <v>892</v>
      </c>
      <c r="D661" s="223"/>
      <c r="E661" s="224">
        <v>0.63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234</v>
      </c>
      <c r="AH661" s="212">
        <v>7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47" t="s">
        <v>893</v>
      </c>
      <c r="D662" s="223"/>
      <c r="E662" s="224">
        <v>0.54800000000000004</v>
      </c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22"/>
      <c r="Z662" s="212"/>
      <c r="AA662" s="212"/>
      <c r="AB662" s="212"/>
      <c r="AC662" s="212"/>
      <c r="AD662" s="212"/>
      <c r="AE662" s="212"/>
      <c r="AF662" s="212"/>
      <c r="AG662" s="212" t="s">
        <v>234</v>
      </c>
      <c r="AH662" s="212">
        <v>7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x14ac:dyDescent="0.2">
      <c r="A663" s="3"/>
      <c r="B663" s="4"/>
      <c r="C663" s="250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AE663">
        <v>15</v>
      </c>
      <c r="AF663">
        <v>21</v>
      </c>
      <c r="AG663" t="s">
        <v>207</v>
      </c>
    </row>
    <row r="664" spans="1:60" x14ac:dyDescent="0.2">
      <c r="A664" s="215"/>
      <c r="B664" s="216" t="s">
        <v>29</v>
      </c>
      <c r="C664" s="251"/>
      <c r="D664" s="217"/>
      <c r="E664" s="218"/>
      <c r="F664" s="218"/>
      <c r="G664" s="232">
        <f>G8+G76+G92+G95+G466+G475+G482+G492+G500+G504+G508+G525+G538+G553+G564</f>
        <v>0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AE664">
        <f>SUMIF(L7:L662,AE663,G7:G662)</f>
        <v>0</v>
      </c>
      <c r="AF664">
        <f>SUMIF(L7:L662,AF663,G7:G662)</f>
        <v>0</v>
      </c>
      <c r="AG664" t="s">
        <v>894</v>
      </c>
    </row>
    <row r="665" spans="1:60" x14ac:dyDescent="0.2">
      <c r="C665" s="252"/>
      <c r="D665" s="10"/>
      <c r="AG665" t="s">
        <v>895</v>
      </c>
    </row>
    <row r="666" spans="1:60" x14ac:dyDescent="0.2">
      <c r="D666" s="10"/>
    </row>
    <row r="667" spans="1:60" x14ac:dyDescent="0.2">
      <c r="D667" s="10"/>
    </row>
    <row r="668" spans="1:60" x14ac:dyDescent="0.2">
      <c r="D668" s="10"/>
    </row>
    <row r="669" spans="1:60" x14ac:dyDescent="0.2">
      <c r="D669" s="10"/>
    </row>
    <row r="670" spans="1:60" x14ac:dyDescent="0.2">
      <c r="D670" s="10"/>
    </row>
    <row r="671" spans="1:60" x14ac:dyDescent="0.2">
      <c r="D671" s="10"/>
    </row>
    <row r="672" spans="1:60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Fj7p0tXFTlzDSTcwQLT/ZgrVgp7YcPxgZymFACbUHM/MZnYEspJH7WEDOpQvTvhOL+0ZfNtUjU2pge44hZ4eA==" saltValue="JSy7enGdTAOMhrSN0GXBIw==" spinCount="100000" sheet="1" formatRows="0"/>
  <mergeCells count="47">
    <mergeCell ref="C569:G569"/>
    <mergeCell ref="C570:G570"/>
    <mergeCell ref="C590:G590"/>
    <mergeCell ref="C625:G625"/>
    <mergeCell ref="C639:G639"/>
    <mergeCell ref="C388:G388"/>
    <mergeCell ref="C420:G420"/>
    <mergeCell ref="C497:G497"/>
    <mergeCell ref="C566:G566"/>
    <mergeCell ref="C567:G567"/>
    <mergeCell ref="C568:G568"/>
    <mergeCell ref="C312:G312"/>
    <mergeCell ref="C318:G318"/>
    <mergeCell ref="C330:G330"/>
    <mergeCell ref="C351:G351"/>
    <mergeCell ref="C358:G358"/>
    <mergeCell ref="C378:G378"/>
    <mergeCell ref="C281:G281"/>
    <mergeCell ref="C287:G287"/>
    <mergeCell ref="C288:G288"/>
    <mergeCell ref="C294:G294"/>
    <mergeCell ref="C302:G302"/>
    <mergeCell ref="C303:G303"/>
    <mergeCell ref="C85:G85"/>
    <mergeCell ref="C89:G89"/>
    <mergeCell ref="C105:G105"/>
    <mergeCell ref="C136:G136"/>
    <mergeCell ref="C233:G233"/>
    <mergeCell ref="C270:G270"/>
    <mergeCell ref="C60:G60"/>
    <mergeCell ref="C65:G65"/>
    <mergeCell ref="C69:G69"/>
    <mergeCell ref="C78:G78"/>
    <mergeCell ref="C79:G79"/>
    <mergeCell ref="C84:G84"/>
    <mergeCell ref="C29:G29"/>
    <mergeCell ref="C33:G33"/>
    <mergeCell ref="C44:G44"/>
    <mergeCell ref="C49:G49"/>
    <mergeCell ref="C54:G54"/>
    <mergeCell ref="C57:G57"/>
    <mergeCell ref="A1:G1"/>
    <mergeCell ref="C2:G2"/>
    <mergeCell ref="C3:G3"/>
    <mergeCell ref="C4:G4"/>
    <mergeCell ref="C10:G1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51</v>
      </c>
      <c r="C4" s="204" t="s">
        <v>52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103</v>
      </c>
      <c r="C8" s="244" t="s">
        <v>104</v>
      </c>
      <c r="D8" s="228"/>
      <c r="E8" s="229"/>
      <c r="F8" s="230"/>
      <c r="G8" s="230">
        <f>SUMIF(AG9:AG60,"&lt;&gt;NOR",G9:G60)</f>
        <v>0</v>
      </c>
      <c r="H8" s="230"/>
      <c r="I8" s="230">
        <f>SUM(I9:I60)</f>
        <v>0</v>
      </c>
      <c r="J8" s="230"/>
      <c r="K8" s="230">
        <f>SUM(K9:K60)</f>
        <v>0</v>
      </c>
      <c r="L8" s="230"/>
      <c r="M8" s="230">
        <f>SUM(M9:M60)</f>
        <v>0</v>
      </c>
      <c r="N8" s="229"/>
      <c r="O8" s="229">
        <f>SUM(O9:O60)</f>
        <v>889.69</v>
      </c>
      <c r="P8" s="229"/>
      <c r="Q8" s="229">
        <f>SUM(Q9:Q60)</f>
        <v>0</v>
      </c>
      <c r="R8" s="230"/>
      <c r="S8" s="230"/>
      <c r="T8" s="231"/>
      <c r="U8" s="225"/>
      <c r="V8" s="225">
        <f>SUM(V9:V60)</f>
        <v>517.96</v>
      </c>
      <c r="W8" s="225"/>
      <c r="X8" s="225"/>
      <c r="Y8" s="225"/>
      <c r="AG8" t="s">
        <v>222</v>
      </c>
    </row>
    <row r="9" spans="1:60" ht="22.5" outlineLevel="1" x14ac:dyDescent="0.2">
      <c r="A9" s="233">
        <v>1</v>
      </c>
      <c r="B9" s="234" t="s">
        <v>896</v>
      </c>
      <c r="C9" s="245" t="s">
        <v>897</v>
      </c>
      <c r="D9" s="235" t="s">
        <v>225</v>
      </c>
      <c r="E9" s="236">
        <v>449.04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226</v>
      </c>
      <c r="S9" s="238" t="s">
        <v>227</v>
      </c>
      <c r="T9" s="239" t="s">
        <v>227</v>
      </c>
      <c r="U9" s="222">
        <v>1.1499999999999999</v>
      </c>
      <c r="V9" s="222">
        <f>ROUND(E9*U9,2)</f>
        <v>516.4</v>
      </c>
      <c r="W9" s="222"/>
      <c r="X9" s="222" t="s">
        <v>228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230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6" t="s">
        <v>898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232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47" t="s">
        <v>233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234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47" t="s">
        <v>899</v>
      </c>
      <c r="D12" s="223"/>
      <c r="E12" s="224">
        <v>13.38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47" t="s">
        <v>236</v>
      </c>
      <c r="D13" s="223"/>
      <c r="E13" s="224">
        <v>46.05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234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47" t="s">
        <v>237</v>
      </c>
      <c r="D14" s="223"/>
      <c r="E14" s="224">
        <v>18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234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47" t="s">
        <v>238</v>
      </c>
      <c r="D15" s="223"/>
      <c r="E15" s="224">
        <v>36.4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47" t="s">
        <v>239</v>
      </c>
      <c r="D16" s="223"/>
      <c r="E16" s="224">
        <v>26.4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234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47" t="s">
        <v>240</v>
      </c>
      <c r="D17" s="223"/>
      <c r="E17" s="224">
        <v>12.1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234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47" t="s">
        <v>241</v>
      </c>
      <c r="D18" s="223"/>
      <c r="E18" s="224">
        <v>9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234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47" t="s">
        <v>242</v>
      </c>
      <c r="D19" s="223"/>
      <c r="E19" s="224">
        <v>78.8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47" t="s">
        <v>243</v>
      </c>
      <c r="D20" s="223"/>
      <c r="E20" s="224">
        <v>154.80000000000001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234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47" t="s">
        <v>244</v>
      </c>
      <c r="D21" s="223"/>
      <c r="E21" s="224">
        <v>19.559999999999999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234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47" t="s">
        <v>248</v>
      </c>
      <c r="D22" s="223"/>
      <c r="E22" s="224">
        <v>5.5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234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47" t="s">
        <v>249</v>
      </c>
      <c r="D23" s="223"/>
      <c r="E23" s="224">
        <v>8.5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234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47" t="s">
        <v>250</v>
      </c>
      <c r="D24" s="223"/>
      <c r="E24" s="224">
        <v>17.850000000000001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47" t="s">
        <v>900</v>
      </c>
      <c r="D25" s="223"/>
      <c r="E25" s="224">
        <v>1.65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47" t="s">
        <v>901</v>
      </c>
      <c r="D26" s="223"/>
      <c r="E26" s="224">
        <v>1.05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234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2</v>
      </c>
      <c r="B27" s="234" t="s">
        <v>902</v>
      </c>
      <c r="C27" s="245" t="s">
        <v>903</v>
      </c>
      <c r="D27" s="235" t="s">
        <v>294</v>
      </c>
      <c r="E27" s="236">
        <v>883.75319999999999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1</v>
      </c>
      <c r="O27" s="236">
        <f>ROUND(E27*N27,2)</f>
        <v>883.75</v>
      </c>
      <c r="P27" s="236">
        <v>0</v>
      </c>
      <c r="Q27" s="236">
        <f>ROUND(E27*P27,2)</f>
        <v>0</v>
      </c>
      <c r="R27" s="238" t="s">
        <v>904</v>
      </c>
      <c r="S27" s="238" t="s">
        <v>227</v>
      </c>
      <c r="T27" s="239" t="s">
        <v>227</v>
      </c>
      <c r="U27" s="222">
        <v>0</v>
      </c>
      <c r="V27" s="222">
        <f>ROUND(E27*U27,2)</f>
        <v>0</v>
      </c>
      <c r="W27" s="222"/>
      <c r="X27" s="222" t="s">
        <v>905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906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47" t="s">
        <v>233</v>
      </c>
      <c r="D28" s="223"/>
      <c r="E28" s="224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47" t="s">
        <v>907</v>
      </c>
      <c r="D29" s="223"/>
      <c r="E29" s="224">
        <v>24.084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234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47" t="s">
        <v>908</v>
      </c>
      <c r="D30" s="223"/>
      <c r="E30" s="224">
        <v>82.89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234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47" t="s">
        <v>909</v>
      </c>
      <c r="D31" s="223"/>
      <c r="E31" s="224">
        <v>32.4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234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47" t="s">
        <v>910</v>
      </c>
      <c r="D32" s="223"/>
      <c r="E32" s="224">
        <v>65.52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234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47" t="s">
        <v>911</v>
      </c>
      <c r="D33" s="223"/>
      <c r="E33" s="224">
        <v>47.52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234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47" t="s">
        <v>912</v>
      </c>
      <c r="D34" s="223"/>
      <c r="E34" s="224">
        <v>21.78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234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47" t="s">
        <v>913</v>
      </c>
      <c r="D35" s="223"/>
      <c r="E35" s="224">
        <v>16.2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234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47" t="s">
        <v>914</v>
      </c>
      <c r="D36" s="223"/>
      <c r="E36" s="224">
        <v>141.84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234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47" t="s">
        <v>915</v>
      </c>
      <c r="D37" s="223"/>
      <c r="E37" s="224">
        <v>278.64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234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47" t="s">
        <v>916</v>
      </c>
      <c r="D38" s="223"/>
      <c r="E38" s="224">
        <v>35.207999999999998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234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47" t="s">
        <v>917</v>
      </c>
      <c r="D39" s="223"/>
      <c r="E39" s="224">
        <v>9.9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234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47" t="s">
        <v>918</v>
      </c>
      <c r="D40" s="223"/>
      <c r="E40" s="224">
        <v>15.3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234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47" t="s">
        <v>919</v>
      </c>
      <c r="D41" s="223"/>
      <c r="E41" s="224">
        <v>32.130000000000003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234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64" t="s">
        <v>920</v>
      </c>
      <c r="D42" s="253"/>
      <c r="E42" s="254">
        <v>80.341200000000001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234</v>
      </c>
      <c r="AH42" s="212">
        <v>4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3">
        <v>3</v>
      </c>
      <c r="B43" s="234" t="s">
        <v>921</v>
      </c>
      <c r="C43" s="245" t="s">
        <v>922</v>
      </c>
      <c r="D43" s="235" t="s">
        <v>294</v>
      </c>
      <c r="E43" s="236">
        <v>5.94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1</v>
      </c>
      <c r="O43" s="236">
        <f>ROUND(E43*N43,2)</f>
        <v>5.94</v>
      </c>
      <c r="P43" s="236">
        <v>0</v>
      </c>
      <c r="Q43" s="236">
        <f>ROUND(E43*P43,2)</f>
        <v>0</v>
      </c>
      <c r="R43" s="238" t="s">
        <v>904</v>
      </c>
      <c r="S43" s="238" t="s">
        <v>227</v>
      </c>
      <c r="T43" s="239" t="s">
        <v>227</v>
      </c>
      <c r="U43" s="222">
        <v>0</v>
      </c>
      <c r="V43" s="222">
        <f>ROUND(E43*U43,2)</f>
        <v>0</v>
      </c>
      <c r="W43" s="222"/>
      <c r="X43" s="222" t="s">
        <v>905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906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47" t="s">
        <v>233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234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47" t="s">
        <v>923</v>
      </c>
      <c r="D45" s="223"/>
      <c r="E45" s="224">
        <v>3.3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234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47" t="s">
        <v>924</v>
      </c>
      <c r="D46" s="223"/>
      <c r="E46" s="224">
        <v>2.1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234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4" t="s">
        <v>920</v>
      </c>
      <c r="D47" s="253"/>
      <c r="E47" s="254">
        <v>0.54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234</v>
      </c>
      <c r="AH47" s="212">
        <v>4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3">
        <v>4</v>
      </c>
      <c r="B48" s="234" t="s">
        <v>925</v>
      </c>
      <c r="C48" s="245" t="s">
        <v>926</v>
      </c>
      <c r="D48" s="235" t="s">
        <v>258</v>
      </c>
      <c r="E48" s="236">
        <v>18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 t="s">
        <v>927</v>
      </c>
      <c r="S48" s="238" t="s">
        <v>227</v>
      </c>
      <c r="T48" s="239" t="s">
        <v>227</v>
      </c>
      <c r="U48" s="222">
        <v>0.06</v>
      </c>
      <c r="V48" s="222">
        <f>ROUND(E48*U48,2)</f>
        <v>1.08</v>
      </c>
      <c r="W48" s="222"/>
      <c r="X48" s="222" t="s">
        <v>228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230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46" t="s">
        <v>928</v>
      </c>
      <c r="D49" s="240"/>
      <c r="E49" s="240"/>
      <c r="F49" s="240"/>
      <c r="G49" s="240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232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47" t="s">
        <v>233</v>
      </c>
      <c r="D50" s="223"/>
      <c r="E50" s="224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234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47" t="s">
        <v>929</v>
      </c>
      <c r="D51" s="223"/>
      <c r="E51" s="224">
        <v>11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234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47" t="s">
        <v>930</v>
      </c>
      <c r="D52" s="223"/>
      <c r="E52" s="224">
        <v>7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234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3">
        <v>5</v>
      </c>
      <c r="B53" s="234" t="s">
        <v>931</v>
      </c>
      <c r="C53" s="245" t="s">
        <v>932</v>
      </c>
      <c r="D53" s="235" t="s">
        <v>749</v>
      </c>
      <c r="E53" s="236">
        <v>0.59399999999999997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1E-3</v>
      </c>
      <c r="O53" s="236">
        <f>ROUND(E53*N53,2)</f>
        <v>0</v>
      </c>
      <c r="P53" s="236">
        <v>0</v>
      </c>
      <c r="Q53" s="236">
        <f>ROUND(E53*P53,2)</f>
        <v>0</v>
      </c>
      <c r="R53" s="238" t="s">
        <v>904</v>
      </c>
      <c r="S53" s="238" t="s">
        <v>227</v>
      </c>
      <c r="T53" s="239" t="s">
        <v>227</v>
      </c>
      <c r="U53" s="222">
        <v>0</v>
      </c>
      <c r="V53" s="222">
        <f>ROUND(E53*U53,2)</f>
        <v>0</v>
      </c>
      <c r="W53" s="222"/>
      <c r="X53" s="222" t="s">
        <v>905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906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47" t="s">
        <v>933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234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47" t="s">
        <v>934</v>
      </c>
      <c r="D55" s="223"/>
      <c r="E55" s="224">
        <v>0.54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234</v>
      </c>
      <c r="AH55" s="212">
        <v>5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4" t="s">
        <v>920</v>
      </c>
      <c r="D56" s="253"/>
      <c r="E56" s="254">
        <v>5.3999999999999999E-2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234</v>
      </c>
      <c r="AH56" s="212">
        <v>4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3">
        <v>6</v>
      </c>
      <c r="B57" s="234" t="s">
        <v>935</v>
      </c>
      <c r="C57" s="245" t="s">
        <v>936</v>
      </c>
      <c r="D57" s="235" t="s">
        <v>225</v>
      </c>
      <c r="E57" s="236">
        <v>0.39600000000000002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927</v>
      </c>
      <c r="S57" s="238" t="s">
        <v>227</v>
      </c>
      <c r="T57" s="239" t="s">
        <v>227</v>
      </c>
      <c r="U57" s="222">
        <v>1.2</v>
      </c>
      <c r="V57" s="222">
        <f>ROUND(E57*U57,2)</f>
        <v>0.48</v>
      </c>
      <c r="W57" s="222"/>
      <c r="X57" s="222" t="s">
        <v>228</v>
      </c>
      <c r="Y57" s="222" t="s">
        <v>229</v>
      </c>
      <c r="Z57" s="212"/>
      <c r="AA57" s="212"/>
      <c r="AB57" s="212"/>
      <c r="AC57" s="212"/>
      <c r="AD57" s="212"/>
      <c r="AE57" s="212"/>
      <c r="AF57" s="212"/>
      <c r="AG57" s="212" t="s">
        <v>230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47" t="s">
        <v>937</v>
      </c>
      <c r="D58" s="223"/>
      <c r="E58" s="224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234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47" t="s">
        <v>938</v>
      </c>
      <c r="D59" s="223"/>
      <c r="E59" s="224">
        <v>0.36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234</v>
      </c>
      <c r="AH59" s="212">
        <v>5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64" t="s">
        <v>939</v>
      </c>
      <c r="D60" s="253"/>
      <c r="E60" s="254">
        <v>3.5999999999999997E-2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234</v>
      </c>
      <c r="AH60" s="212">
        <v>4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26" t="s">
        <v>221</v>
      </c>
      <c r="B61" s="227" t="s">
        <v>105</v>
      </c>
      <c r="C61" s="244" t="s">
        <v>106</v>
      </c>
      <c r="D61" s="228"/>
      <c r="E61" s="229"/>
      <c r="F61" s="230"/>
      <c r="G61" s="230">
        <f>SUMIF(AG62:AG71,"&lt;&gt;NOR",G62:G71)</f>
        <v>0</v>
      </c>
      <c r="H61" s="230"/>
      <c r="I61" s="230">
        <f>SUM(I62:I71)</f>
        <v>0</v>
      </c>
      <c r="J61" s="230"/>
      <c r="K61" s="230">
        <f>SUM(K62:K71)</f>
        <v>0</v>
      </c>
      <c r="L61" s="230"/>
      <c r="M61" s="230">
        <f>SUM(M62:M71)</f>
        <v>0</v>
      </c>
      <c r="N61" s="229"/>
      <c r="O61" s="229">
        <f>SUM(O62:O71)</f>
        <v>18.559999999999999</v>
      </c>
      <c r="P61" s="229"/>
      <c r="Q61" s="229">
        <f>SUM(Q62:Q71)</f>
        <v>0</v>
      </c>
      <c r="R61" s="230"/>
      <c r="S61" s="230"/>
      <c r="T61" s="231"/>
      <c r="U61" s="225"/>
      <c r="V61" s="225">
        <f>SUM(V62:V71)</f>
        <v>8.6</v>
      </c>
      <c r="W61" s="225"/>
      <c r="X61" s="225"/>
      <c r="Y61" s="225"/>
      <c r="AG61" t="s">
        <v>222</v>
      </c>
    </row>
    <row r="62" spans="1:60" outlineLevel="1" x14ac:dyDescent="0.2">
      <c r="A62" s="233">
        <v>7</v>
      </c>
      <c r="B62" s="234" t="s">
        <v>940</v>
      </c>
      <c r="C62" s="245" t="s">
        <v>941</v>
      </c>
      <c r="D62" s="235" t="s">
        <v>326</v>
      </c>
      <c r="E62" s="236">
        <v>3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274</v>
      </c>
      <c r="T62" s="239" t="s">
        <v>275</v>
      </c>
      <c r="U62" s="222">
        <v>0</v>
      </c>
      <c r="V62" s="222">
        <f>ROUND(E62*U62,2)</f>
        <v>0</v>
      </c>
      <c r="W62" s="222"/>
      <c r="X62" s="222" t="s">
        <v>228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230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47" t="s">
        <v>233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234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47" t="s">
        <v>107</v>
      </c>
      <c r="D64" s="223"/>
      <c r="E64" s="224">
        <v>3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234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3">
        <v>8</v>
      </c>
      <c r="B65" s="234" t="s">
        <v>942</v>
      </c>
      <c r="C65" s="245" t="s">
        <v>943</v>
      </c>
      <c r="D65" s="235" t="s">
        <v>225</v>
      </c>
      <c r="E65" s="236">
        <v>7.35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2.5251399999999999</v>
      </c>
      <c r="O65" s="236">
        <f>ROUND(E65*N65,2)</f>
        <v>18.559999999999999</v>
      </c>
      <c r="P65" s="236">
        <v>0</v>
      </c>
      <c r="Q65" s="236">
        <f>ROUND(E65*P65,2)</f>
        <v>0</v>
      </c>
      <c r="R65" s="238" t="s">
        <v>944</v>
      </c>
      <c r="S65" s="238" t="s">
        <v>227</v>
      </c>
      <c r="T65" s="239" t="s">
        <v>227</v>
      </c>
      <c r="U65" s="222">
        <v>1.17</v>
      </c>
      <c r="V65" s="222">
        <f>ROUND(E65*U65,2)</f>
        <v>8.6</v>
      </c>
      <c r="W65" s="222"/>
      <c r="X65" s="222" t="s">
        <v>228</v>
      </c>
      <c r="Y65" s="222" t="s">
        <v>229</v>
      </c>
      <c r="Z65" s="212"/>
      <c r="AA65" s="212"/>
      <c r="AB65" s="212"/>
      <c r="AC65" s="212"/>
      <c r="AD65" s="212"/>
      <c r="AE65" s="212"/>
      <c r="AF65" s="212"/>
      <c r="AG65" s="212" t="s">
        <v>230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46" t="s">
        <v>945</v>
      </c>
      <c r="D66" s="240"/>
      <c r="E66" s="240"/>
      <c r="F66" s="240"/>
      <c r="G66" s="240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232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47" t="s">
        <v>233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234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47" t="s">
        <v>946</v>
      </c>
      <c r="D68" s="223"/>
      <c r="E68" s="224">
        <v>0.35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234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3" x14ac:dyDescent="0.2">
      <c r="A69" s="219"/>
      <c r="B69" s="220"/>
      <c r="C69" s="247" t="s">
        <v>947</v>
      </c>
      <c r="D69" s="223"/>
      <c r="E69" s="224">
        <v>2.61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234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47" t="s">
        <v>948</v>
      </c>
      <c r="D70" s="223"/>
      <c r="E70" s="224">
        <v>2.14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234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47" t="s">
        <v>949</v>
      </c>
      <c r="D71" s="223"/>
      <c r="E71" s="224">
        <v>2.25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234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26" t="s">
        <v>221</v>
      </c>
      <c r="B72" s="227" t="s">
        <v>107</v>
      </c>
      <c r="C72" s="244" t="s">
        <v>108</v>
      </c>
      <c r="D72" s="228"/>
      <c r="E72" s="229"/>
      <c r="F72" s="230"/>
      <c r="G72" s="230">
        <f>SUMIF(AG73:AG139,"&lt;&gt;NOR",G73:G139)</f>
        <v>0</v>
      </c>
      <c r="H72" s="230"/>
      <c r="I72" s="230">
        <f>SUM(I73:I139)</f>
        <v>0</v>
      </c>
      <c r="J72" s="230"/>
      <c r="K72" s="230">
        <f>SUM(K73:K139)</f>
        <v>0</v>
      </c>
      <c r="L72" s="230"/>
      <c r="M72" s="230">
        <f>SUM(M73:M139)</f>
        <v>0</v>
      </c>
      <c r="N72" s="229"/>
      <c r="O72" s="229">
        <f>SUM(O73:O139)</f>
        <v>44.27</v>
      </c>
      <c r="P72" s="229"/>
      <c r="Q72" s="229">
        <f>SUM(Q73:Q139)</f>
        <v>0</v>
      </c>
      <c r="R72" s="230"/>
      <c r="S72" s="230"/>
      <c r="T72" s="231"/>
      <c r="U72" s="225"/>
      <c r="V72" s="225">
        <f>SUM(V73:V139)</f>
        <v>290.78999999999996</v>
      </c>
      <c r="W72" s="225"/>
      <c r="X72" s="225"/>
      <c r="Y72" s="225"/>
      <c r="AG72" t="s">
        <v>222</v>
      </c>
    </row>
    <row r="73" spans="1:60" outlineLevel="1" x14ac:dyDescent="0.2">
      <c r="A73" s="233">
        <v>9</v>
      </c>
      <c r="B73" s="234" t="s">
        <v>950</v>
      </c>
      <c r="C73" s="245" t="s">
        <v>951</v>
      </c>
      <c r="D73" s="235" t="s">
        <v>258</v>
      </c>
      <c r="E73" s="236">
        <v>69.513999999999996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7.4709999999999999E-2</v>
      </c>
      <c r="O73" s="236">
        <f>ROUND(E73*N73,2)</f>
        <v>5.19</v>
      </c>
      <c r="P73" s="236">
        <v>0</v>
      </c>
      <c r="Q73" s="236">
        <f>ROUND(E73*P73,2)</f>
        <v>0</v>
      </c>
      <c r="R73" s="238" t="s">
        <v>944</v>
      </c>
      <c r="S73" s="238" t="s">
        <v>227</v>
      </c>
      <c r="T73" s="239" t="s">
        <v>227</v>
      </c>
      <c r="U73" s="222">
        <v>0.53</v>
      </c>
      <c r="V73" s="222">
        <f>ROUND(E73*U73,2)</f>
        <v>36.840000000000003</v>
      </c>
      <c r="W73" s="222"/>
      <c r="X73" s="222" t="s">
        <v>228</v>
      </c>
      <c r="Y73" s="222" t="s">
        <v>229</v>
      </c>
      <c r="Z73" s="212"/>
      <c r="AA73" s="212"/>
      <c r="AB73" s="212"/>
      <c r="AC73" s="212"/>
      <c r="AD73" s="212"/>
      <c r="AE73" s="212"/>
      <c r="AF73" s="212"/>
      <c r="AG73" s="212" t="s">
        <v>230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46" t="s">
        <v>952</v>
      </c>
      <c r="D74" s="240"/>
      <c r="E74" s="240"/>
      <c r="F74" s="240"/>
      <c r="G74" s="240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232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47" t="s">
        <v>233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234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47" t="s">
        <v>953</v>
      </c>
      <c r="D76" s="223"/>
      <c r="E76" s="224">
        <v>18.806999999999999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234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47" t="s">
        <v>954</v>
      </c>
      <c r="D77" s="223"/>
      <c r="E77" s="224">
        <v>11.55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234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47" t="s">
        <v>955</v>
      </c>
      <c r="D78" s="223"/>
      <c r="E78" s="224">
        <v>31.181999999999999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234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47" t="s">
        <v>956</v>
      </c>
      <c r="D79" s="223"/>
      <c r="E79" s="224">
        <v>4.6749999999999998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234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47" t="s">
        <v>957</v>
      </c>
      <c r="D80" s="223"/>
      <c r="E80" s="224">
        <v>3.3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234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3">
        <v>10</v>
      </c>
      <c r="B81" s="234" t="s">
        <v>958</v>
      </c>
      <c r="C81" s="245" t="s">
        <v>959</v>
      </c>
      <c r="D81" s="235" t="s">
        <v>225</v>
      </c>
      <c r="E81" s="236">
        <v>0.92500000000000004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0.76605000000000001</v>
      </c>
      <c r="O81" s="236">
        <f>ROUND(E81*N81,2)</f>
        <v>0.71</v>
      </c>
      <c r="P81" s="236">
        <v>0</v>
      </c>
      <c r="Q81" s="236">
        <f>ROUND(E81*P81,2)</f>
        <v>0</v>
      </c>
      <c r="R81" s="238" t="s">
        <v>960</v>
      </c>
      <c r="S81" s="238" t="s">
        <v>227</v>
      </c>
      <c r="T81" s="239" t="s">
        <v>227</v>
      </c>
      <c r="U81" s="222">
        <v>3.32</v>
      </c>
      <c r="V81" s="222">
        <f>ROUND(E81*U81,2)</f>
        <v>3.07</v>
      </c>
      <c r="W81" s="222"/>
      <c r="X81" s="222" t="s">
        <v>228</v>
      </c>
      <c r="Y81" s="222" t="s">
        <v>229</v>
      </c>
      <c r="Z81" s="212"/>
      <c r="AA81" s="212"/>
      <c r="AB81" s="212"/>
      <c r="AC81" s="212"/>
      <c r="AD81" s="212"/>
      <c r="AE81" s="212"/>
      <c r="AF81" s="212"/>
      <c r="AG81" s="212" t="s">
        <v>230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46" t="s">
        <v>961</v>
      </c>
      <c r="D82" s="240"/>
      <c r="E82" s="240"/>
      <c r="F82" s="240"/>
      <c r="G82" s="240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232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47" t="s">
        <v>233</v>
      </c>
      <c r="D83" s="223"/>
      <c r="E83" s="224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234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47" t="s">
        <v>962</v>
      </c>
      <c r="D84" s="223"/>
      <c r="E84" s="224">
        <v>0.52500000000000002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234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47" t="s">
        <v>963</v>
      </c>
      <c r="D85" s="223"/>
      <c r="E85" s="224">
        <v>0.4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234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3">
        <v>11</v>
      </c>
      <c r="B86" s="234" t="s">
        <v>964</v>
      </c>
      <c r="C86" s="245" t="s">
        <v>965</v>
      </c>
      <c r="D86" s="235" t="s">
        <v>225</v>
      </c>
      <c r="E86" s="236">
        <v>7.625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0.74797000000000002</v>
      </c>
      <c r="O86" s="236">
        <f>ROUND(E86*N86,2)</f>
        <v>5.7</v>
      </c>
      <c r="P86" s="236">
        <v>0</v>
      </c>
      <c r="Q86" s="236">
        <f>ROUND(E86*P86,2)</f>
        <v>0</v>
      </c>
      <c r="R86" s="238" t="s">
        <v>960</v>
      </c>
      <c r="S86" s="238" t="s">
        <v>227</v>
      </c>
      <c r="T86" s="239" t="s">
        <v>227</v>
      </c>
      <c r="U86" s="222">
        <v>7.26</v>
      </c>
      <c r="V86" s="222">
        <f>ROUND(E86*U86,2)</f>
        <v>55.36</v>
      </c>
      <c r="W86" s="222"/>
      <c r="X86" s="222" t="s">
        <v>228</v>
      </c>
      <c r="Y86" s="222" t="s">
        <v>229</v>
      </c>
      <c r="Z86" s="212"/>
      <c r="AA86" s="212"/>
      <c r="AB86" s="212"/>
      <c r="AC86" s="212"/>
      <c r="AD86" s="212"/>
      <c r="AE86" s="212"/>
      <c r="AF86" s="212"/>
      <c r="AG86" s="212" t="s">
        <v>230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46" t="s">
        <v>966</v>
      </c>
      <c r="D87" s="240"/>
      <c r="E87" s="240"/>
      <c r="F87" s="240"/>
      <c r="G87" s="240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232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47" t="s">
        <v>233</v>
      </c>
      <c r="D88" s="223"/>
      <c r="E88" s="224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234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47" t="s">
        <v>967</v>
      </c>
      <c r="D89" s="223"/>
      <c r="E89" s="224">
        <v>0.125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234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47" t="s">
        <v>968</v>
      </c>
      <c r="D90" s="223"/>
      <c r="E90" s="224">
        <v>7.5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234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3">
        <v>12</v>
      </c>
      <c r="B91" s="234" t="s">
        <v>969</v>
      </c>
      <c r="C91" s="245" t="s">
        <v>970</v>
      </c>
      <c r="D91" s="235" t="s">
        <v>258</v>
      </c>
      <c r="E91" s="236">
        <v>92.364999999999995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0.15931000000000001</v>
      </c>
      <c r="O91" s="236">
        <f>ROUND(E91*N91,2)</f>
        <v>14.71</v>
      </c>
      <c r="P91" s="236">
        <v>0</v>
      </c>
      <c r="Q91" s="236">
        <f>ROUND(E91*P91,2)</f>
        <v>0</v>
      </c>
      <c r="R91" s="238" t="s">
        <v>944</v>
      </c>
      <c r="S91" s="238" t="s">
        <v>227</v>
      </c>
      <c r="T91" s="239" t="s">
        <v>227</v>
      </c>
      <c r="U91" s="222">
        <v>0.7</v>
      </c>
      <c r="V91" s="222">
        <f>ROUND(E91*U91,2)</f>
        <v>64.66</v>
      </c>
      <c r="W91" s="222"/>
      <c r="X91" s="222" t="s">
        <v>228</v>
      </c>
      <c r="Y91" s="222" t="s">
        <v>229</v>
      </c>
      <c r="Z91" s="212"/>
      <c r="AA91" s="212"/>
      <c r="AB91" s="212"/>
      <c r="AC91" s="212"/>
      <c r="AD91" s="212"/>
      <c r="AE91" s="212"/>
      <c r="AF91" s="212"/>
      <c r="AG91" s="212" t="s">
        <v>230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46" t="s">
        <v>971</v>
      </c>
      <c r="D92" s="240"/>
      <c r="E92" s="240"/>
      <c r="F92" s="240"/>
      <c r="G92" s="240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232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47" t="s">
        <v>233</v>
      </c>
      <c r="D93" s="223"/>
      <c r="E93" s="224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234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47" t="s">
        <v>972</v>
      </c>
      <c r="D94" s="223"/>
      <c r="E94" s="224">
        <v>29.7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234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47" t="s">
        <v>973</v>
      </c>
      <c r="D95" s="223"/>
      <c r="E95" s="224">
        <v>21.94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234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47" t="s">
        <v>974</v>
      </c>
      <c r="D96" s="223"/>
      <c r="E96" s="224">
        <v>18.975000000000001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234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47" t="s">
        <v>975</v>
      </c>
      <c r="D97" s="223"/>
      <c r="E97" s="224">
        <v>4.95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234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47" t="s">
        <v>976</v>
      </c>
      <c r="D98" s="223"/>
      <c r="E98" s="224">
        <v>7.7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234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47" t="s">
        <v>977</v>
      </c>
      <c r="D99" s="223"/>
      <c r="E99" s="224">
        <v>1.4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234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47" t="s">
        <v>978</v>
      </c>
      <c r="D100" s="223"/>
      <c r="E100" s="224">
        <v>7.7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234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3">
        <v>13</v>
      </c>
      <c r="B101" s="234" t="s">
        <v>979</v>
      </c>
      <c r="C101" s="245" t="s">
        <v>980</v>
      </c>
      <c r="D101" s="235" t="s">
        <v>258</v>
      </c>
      <c r="E101" s="236">
        <v>124.27500000000001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0.12182999999999999</v>
      </c>
      <c r="O101" s="236">
        <f>ROUND(E101*N101,2)</f>
        <v>15.14</v>
      </c>
      <c r="P101" s="236">
        <v>0</v>
      </c>
      <c r="Q101" s="236">
        <f>ROUND(E101*P101,2)</f>
        <v>0</v>
      </c>
      <c r="R101" s="238" t="s">
        <v>944</v>
      </c>
      <c r="S101" s="238" t="s">
        <v>227</v>
      </c>
      <c r="T101" s="239" t="s">
        <v>227</v>
      </c>
      <c r="U101" s="222">
        <v>0.67</v>
      </c>
      <c r="V101" s="222">
        <f>ROUND(E101*U101,2)</f>
        <v>83.26</v>
      </c>
      <c r="W101" s="222"/>
      <c r="X101" s="222" t="s">
        <v>228</v>
      </c>
      <c r="Y101" s="222" t="s">
        <v>229</v>
      </c>
      <c r="Z101" s="212"/>
      <c r="AA101" s="212"/>
      <c r="AB101" s="212"/>
      <c r="AC101" s="212"/>
      <c r="AD101" s="212"/>
      <c r="AE101" s="212"/>
      <c r="AF101" s="212"/>
      <c r="AG101" s="212" t="s">
        <v>230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46" t="s">
        <v>971</v>
      </c>
      <c r="D102" s="240"/>
      <c r="E102" s="240"/>
      <c r="F102" s="240"/>
      <c r="G102" s="240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232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47" t="s">
        <v>233</v>
      </c>
      <c r="D103" s="223"/>
      <c r="E103" s="224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234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47" t="s">
        <v>981</v>
      </c>
      <c r="D104" s="223"/>
      <c r="E104" s="224">
        <v>16.774999999999999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234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47" t="s">
        <v>982</v>
      </c>
      <c r="D105" s="223"/>
      <c r="E105" s="224">
        <v>4.6749999999999998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234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47" t="s">
        <v>983</v>
      </c>
      <c r="D106" s="223"/>
      <c r="E106" s="224">
        <v>9.0749999999999993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234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47" t="s">
        <v>984</v>
      </c>
      <c r="D107" s="223"/>
      <c r="E107" s="224">
        <v>93.75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234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3">
        <v>14</v>
      </c>
      <c r="B108" s="234" t="s">
        <v>985</v>
      </c>
      <c r="C108" s="245" t="s">
        <v>986</v>
      </c>
      <c r="D108" s="235" t="s">
        <v>320</v>
      </c>
      <c r="E108" s="236">
        <v>2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2.6509999999999999E-2</v>
      </c>
      <c r="O108" s="236">
        <f>ROUND(E108*N108,2)</f>
        <v>0.05</v>
      </c>
      <c r="P108" s="236">
        <v>0</v>
      </c>
      <c r="Q108" s="236">
        <f>ROUND(E108*P108,2)</f>
        <v>0</v>
      </c>
      <c r="R108" s="238" t="s">
        <v>944</v>
      </c>
      <c r="S108" s="238" t="s">
        <v>227</v>
      </c>
      <c r="T108" s="239" t="s">
        <v>227</v>
      </c>
      <c r="U108" s="222">
        <v>0.24</v>
      </c>
      <c r="V108" s="222">
        <f>ROUND(E108*U108,2)</f>
        <v>0.48</v>
      </c>
      <c r="W108" s="222"/>
      <c r="X108" s="222" t="s">
        <v>228</v>
      </c>
      <c r="Y108" s="222" t="s">
        <v>229</v>
      </c>
      <c r="Z108" s="212"/>
      <c r="AA108" s="212"/>
      <c r="AB108" s="212"/>
      <c r="AC108" s="212"/>
      <c r="AD108" s="212"/>
      <c r="AE108" s="212"/>
      <c r="AF108" s="212"/>
      <c r="AG108" s="212" t="s">
        <v>230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47" t="s">
        <v>233</v>
      </c>
      <c r="D109" s="223"/>
      <c r="E109" s="224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234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47" t="s">
        <v>105</v>
      </c>
      <c r="D110" s="223"/>
      <c r="E110" s="224">
        <v>2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234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3">
        <v>15</v>
      </c>
      <c r="B111" s="234" t="s">
        <v>987</v>
      </c>
      <c r="C111" s="245" t="s">
        <v>988</v>
      </c>
      <c r="D111" s="235" t="s">
        <v>298</v>
      </c>
      <c r="E111" s="236">
        <v>16.5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21</v>
      </c>
      <c r="M111" s="238">
        <f>G111*(1+L111/100)</f>
        <v>0</v>
      </c>
      <c r="N111" s="236">
        <v>8.0000000000000007E-5</v>
      </c>
      <c r="O111" s="236">
        <f>ROUND(E111*N111,2)</f>
        <v>0</v>
      </c>
      <c r="P111" s="236">
        <v>0</v>
      </c>
      <c r="Q111" s="236">
        <f>ROUND(E111*P111,2)</f>
        <v>0</v>
      </c>
      <c r="R111" s="238" t="s">
        <v>960</v>
      </c>
      <c r="S111" s="238" t="s">
        <v>227</v>
      </c>
      <c r="T111" s="239" t="s">
        <v>227</v>
      </c>
      <c r="U111" s="222">
        <v>0.18</v>
      </c>
      <c r="V111" s="222">
        <f>ROUND(E111*U111,2)</f>
        <v>2.97</v>
      </c>
      <c r="W111" s="222"/>
      <c r="X111" s="222" t="s">
        <v>228</v>
      </c>
      <c r="Y111" s="222" t="s">
        <v>229</v>
      </c>
      <c r="Z111" s="212"/>
      <c r="AA111" s="212"/>
      <c r="AB111" s="212"/>
      <c r="AC111" s="212"/>
      <c r="AD111" s="212"/>
      <c r="AE111" s="212"/>
      <c r="AF111" s="212"/>
      <c r="AG111" s="212" t="s">
        <v>230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47" t="s">
        <v>233</v>
      </c>
      <c r="D112" s="223"/>
      <c r="E112" s="224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234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47" t="s">
        <v>989</v>
      </c>
      <c r="D113" s="223"/>
      <c r="E113" s="224">
        <v>5.5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234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47" t="s">
        <v>990</v>
      </c>
      <c r="D114" s="223"/>
      <c r="E114" s="224">
        <v>5.5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234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47" t="s">
        <v>991</v>
      </c>
      <c r="D115" s="223"/>
      <c r="E115" s="224">
        <v>5.5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234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3">
        <v>16</v>
      </c>
      <c r="B116" s="234" t="s">
        <v>992</v>
      </c>
      <c r="C116" s="245" t="s">
        <v>993</v>
      </c>
      <c r="D116" s="235" t="s">
        <v>258</v>
      </c>
      <c r="E116" s="236">
        <v>100.35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2.7570000000000001E-2</v>
      </c>
      <c r="O116" s="236">
        <f>ROUND(E116*N116,2)</f>
        <v>2.77</v>
      </c>
      <c r="P116" s="236">
        <v>0</v>
      </c>
      <c r="Q116" s="236">
        <f>ROUND(E116*P116,2)</f>
        <v>0</v>
      </c>
      <c r="R116" s="238" t="s">
        <v>944</v>
      </c>
      <c r="S116" s="238" t="s">
        <v>227</v>
      </c>
      <c r="T116" s="239" t="s">
        <v>227</v>
      </c>
      <c r="U116" s="222">
        <v>0.44</v>
      </c>
      <c r="V116" s="222">
        <f>ROUND(E116*U116,2)</f>
        <v>44.15</v>
      </c>
      <c r="W116" s="222"/>
      <c r="X116" s="222" t="s">
        <v>228</v>
      </c>
      <c r="Y116" s="222" t="s">
        <v>229</v>
      </c>
      <c r="Z116" s="212"/>
      <c r="AA116" s="212"/>
      <c r="AB116" s="212"/>
      <c r="AC116" s="212"/>
      <c r="AD116" s="212"/>
      <c r="AE116" s="212"/>
      <c r="AF116" s="212"/>
      <c r="AG116" s="212" t="s">
        <v>230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46" t="s">
        <v>994</v>
      </c>
      <c r="D117" s="240"/>
      <c r="E117" s="240"/>
      <c r="F117" s="240"/>
      <c r="G117" s="240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232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47" t="s">
        <v>233</v>
      </c>
      <c r="D118" s="223"/>
      <c r="E118" s="224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234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47" t="s">
        <v>995</v>
      </c>
      <c r="D119" s="223"/>
      <c r="E119" s="224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234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47" t="s">
        <v>996</v>
      </c>
      <c r="D120" s="223"/>
      <c r="E120" s="224">
        <v>4.2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234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47" t="s">
        <v>997</v>
      </c>
      <c r="D121" s="223"/>
      <c r="E121" s="224">
        <v>11.68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234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47" t="s">
        <v>998</v>
      </c>
      <c r="D122" s="223"/>
      <c r="E122" s="224">
        <v>4.08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234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47" t="s">
        <v>999</v>
      </c>
      <c r="D123" s="223"/>
      <c r="E123" s="224">
        <v>8.36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234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47" t="s">
        <v>1000</v>
      </c>
      <c r="D124" s="223"/>
      <c r="E124" s="224">
        <v>4.04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234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47" t="s">
        <v>1001</v>
      </c>
      <c r="D125" s="223"/>
      <c r="E125" s="224">
        <v>8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234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47" t="s">
        <v>1002</v>
      </c>
      <c r="D126" s="223"/>
      <c r="E126" s="224">
        <v>4.12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234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47" t="s">
        <v>1003</v>
      </c>
      <c r="D127" s="223"/>
      <c r="E127" s="224">
        <v>6.56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234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47" t="s">
        <v>1004</v>
      </c>
      <c r="D128" s="223"/>
      <c r="E128" s="224">
        <v>4.2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234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47" t="s">
        <v>1005</v>
      </c>
      <c r="D129" s="223"/>
      <c r="E129" s="224">
        <v>5.08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234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47" t="s">
        <v>1006</v>
      </c>
      <c r="D130" s="223"/>
      <c r="E130" s="224">
        <v>3.52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234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47" t="s">
        <v>1007</v>
      </c>
      <c r="D131" s="223"/>
      <c r="E131" s="224">
        <v>2.64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234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47" t="s">
        <v>1008</v>
      </c>
      <c r="D132" s="223"/>
      <c r="E132" s="224">
        <v>4.92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234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47" t="s">
        <v>1009</v>
      </c>
      <c r="D133" s="223"/>
      <c r="E133" s="224">
        <v>4.12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234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47" t="s">
        <v>1010</v>
      </c>
      <c r="D134" s="223"/>
      <c r="E134" s="224">
        <v>3.75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234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47" t="s">
        <v>1011</v>
      </c>
      <c r="D135" s="223"/>
      <c r="E135" s="224">
        <v>4.12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234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47" t="s">
        <v>1012</v>
      </c>
      <c r="D136" s="223"/>
      <c r="E136" s="224">
        <v>4.72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234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47" t="s">
        <v>1013</v>
      </c>
      <c r="D137" s="223"/>
      <c r="E137" s="224">
        <v>4.08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234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47" t="s">
        <v>1014</v>
      </c>
      <c r="D138" s="223"/>
      <c r="E138" s="224">
        <v>4.88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234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47" t="s">
        <v>1015</v>
      </c>
      <c r="D139" s="223"/>
      <c r="E139" s="224">
        <v>3.28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234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6" t="s">
        <v>221</v>
      </c>
      <c r="B140" s="227" t="s">
        <v>109</v>
      </c>
      <c r="C140" s="244" t="s">
        <v>110</v>
      </c>
      <c r="D140" s="228"/>
      <c r="E140" s="229"/>
      <c r="F140" s="230"/>
      <c r="G140" s="230">
        <f>SUMIF(AG141:AG161,"&lt;&gt;NOR",G141:G161)</f>
        <v>0</v>
      </c>
      <c r="H140" s="230"/>
      <c r="I140" s="230">
        <f>SUM(I141:I161)</f>
        <v>0</v>
      </c>
      <c r="J140" s="230"/>
      <c r="K140" s="230">
        <f>SUM(K141:K161)</f>
        <v>0</v>
      </c>
      <c r="L140" s="230"/>
      <c r="M140" s="230">
        <f>SUM(M141:M161)</f>
        <v>0</v>
      </c>
      <c r="N140" s="229"/>
      <c r="O140" s="229">
        <f>SUM(O141:O161)</f>
        <v>8.51</v>
      </c>
      <c r="P140" s="229"/>
      <c r="Q140" s="229">
        <f>SUM(Q141:Q161)</f>
        <v>0</v>
      </c>
      <c r="R140" s="230"/>
      <c r="S140" s="230"/>
      <c r="T140" s="231"/>
      <c r="U140" s="225"/>
      <c r="V140" s="225">
        <f>SUM(V141:V161)</f>
        <v>274.68</v>
      </c>
      <c r="W140" s="225"/>
      <c r="X140" s="225"/>
      <c r="Y140" s="225"/>
      <c r="AG140" t="s">
        <v>222</v>
      </c>
    </row>
    <row r="141" spans="1:60" ht="33.75" outlineLevel="1" x14ac:dyDescent="0.2">
      <c r="A141" s="233">
        <v>17</v>
      </c>
      <c r="B141" s="234" t="s">
        <v>1016</v>
      </c>
      <c r="C141" s="245" t="s">
        <v>1017</v>
      </c>
      <c r="D141" s="235" t="s">
        <v>258</v>
      </c>
      <c r="E141" s="236">
        <v>22.25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6">
        <v>5.1499999999999997E-2</v>
      </c>
      <c r="O141" s="236">
        <f>ROUND(E141*N141,2)</f>
        <v>1.1499999999999999</v>
      </c>
      <c r="P141" s="236">
        <v>0</v>
      </c>
      <c r="Q141" s="236">
        <f>ROUND(E141*P141,2)</f>
        <v>0</v>
      </c>
      <c r="R141" s="238" t="s">
        <v>944</v>
      </c>
      <c r="S141" s="238" t="s">
        <v>227</v>
      </c>
      <c r="T141" s="239" t="s">
        <v>227</v>
      </c>
      <c r="U141" s="222">
        <v>1.67</v>
      </c>
      <c r="V141" s="222">
        <f>ROUND(E141*U141,2)</f>
        <v>37.159999999999997</v>
      </c>
      <c r="W141" s="222"/>
      <c r="X141" s="222" t="s">
        <v>228</v>
      </c>
      <c r="Y141" s="222" t="s">
        <v>229</v>
      </c>
      <c r="Z141" s="212"/>
      <c r="AA141" s="212"/>
      <c r="AB141" s="212"/>
      <c r="AC141" s="212"/>
      <c r="AD141" s="212"/>
      <c r="AE141" s="212"/>
      <c r="AF141" s="212"/>
      <c r="AG141" s="212" t="s">
        <v>230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2" x14ac:dyDescent="0.2">
      <c r="A142" s="219"/>
      <c r="B142" s="220"/>
      <c r="C142" s="246" t="s">
        <v>1018</v>
      </c>
      <c r="D142" s="240"/>
      <c r="E142" s="240"/>
      <c r="F142" s="240"/>
      <c r="G142" s="240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232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41" t="str">
        <f>C142</f>
        <v>zřízení nosné konstrukce příčky, vložení tepelné izolace tl. do 5 cm, montáž desek, tmelení spár Q2 a úprava rohů. Včetně dodávek materiálu.</v>
      </c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47" t="s">
        <v>233</v>
      </c>
      <c r="D143" s="223"/>
      <c r="E143" s="224"/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234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47" t="s">
        <v>1019</v>
      </c>
      <c r="D144" s="223"/>
      <c r="E144" s="224">
        <v>22.25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234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33">
        <v>18</v>
      </c>
      <c r="B145" s="234" t="s">
        <v>1020</v>
      </c>
      <c r="C145" s="245" t="s">
        <v>1021</v>
      </c>
      <c r="D145" s="235" t="s">
        <v>258</v>
      </c>
      <c r="E145" s="236">
        <v>139.13999999999999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5.1499999999999997E-2</v>
      </c>
      <c r="O145" s="236">
        <f>ROUND(E145*N145,2)</f>
        <v>7.17</v>
      </c>
      <c r="P145" s="236">
        <v>0</v>
      </c>
      <c r="Q145" s="236">
        <f>ROUND(E145*P145,2)</f>
        <v>0</v>
      </c>
      <c r="R145" s="238"/>
      <c r="S145" s="238" t="s">
        <v>274</v>
      </c>
      <c r="T145" s="239" t="s">
        <v>275</v>
      </c>
      <c r="U145" s="222">
        <v>1.67</v>
      </c>
      <c r="V145" s="222">
        <f>ROUND(E145*U145,2)</f>
        <v>232.36</v>
      </c>
      <c r="W145" s="222"/>
      <c r="X145" s="222" t="s">
        <v>228</v>
      </c>
      <c r="Y145" s="222" t="s">
        <v>229</v>
      </c>
      <c r="Z145" s="212"/>
      <c r="AA145" s="212"/>
      <c r="AB145" s="212"/>
      <c r="AC145" s="212"/>
      <c r="AD145" s="212"/>
      <c r="AE145" s="212"/>
      <c r="AF145" s="212"/>
      <c r="AG145" s="212" t="s">
        <v>230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48" t="s">
        <v>1022</v>
      </c>
      <c r="D146" s="242"/>
      <c r="E146" s="242"/>
      <c r="F146" s="242"/>
      <c r="G146" s="24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314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41" t="str">
        <f>C146</f>
        <v>Včetně veškerého příslušenství, kotevního a spojovacího materiálu, konstrukcí pro zavěšení těžkých břemen, broušení a tmelení.</v>
      </c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49" t="s">
        <v>1023</v>
      </c>
      <c r="D147" s="243"/>
      <c r="E147" s="243"/>
      <c r="F147" s="243"/>
      <c r="G147" s="243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314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49" t="s">
        <v>1024</v>
      </c>
      <c r="D148" s="243"/>
      <c r="E148" s="243"/>
      <c r="F148" s="243"/>
      <c r="G148" s="243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314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47" t="s">
        <v>233</v>
      </c>
      <c r="D149" s="223"/>
      <c r="E149" s="224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234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47" t="s">
        <v>1025</v>
      </c>
      <c r="D150" s="223"/>
      <c r="E150" s="224">
        <v>88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234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47" t="s">
        <v>1026</v>
      </c>
      <c r="D151" s="223"/>
      <c r="E151" s="224">
        <v>24.5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234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47" t="s">
        <v>1027</v>
      </c>
      <c r="D152" s="223"/>
      <c r="E152" s="224">
        <v>18.600000000000001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234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47" t="s">
        <v>1028</v>
      </c>
      <c r="D153" s="223"/>
      <c r="E153" s="224">
        <v>8.0399999999999991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234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33">
        <v>19</v>
      </c>
      <c r="B154" s="234" t="s">
        <v>1029</v>
      </c>
      <c r="C154" s="245" t="s">
        <v>1030</v>
      </c>
      <c r="D154" s="235" t="s">
        <v>258</v>
      </c>
      <c r="E154" s="236">
        <v>4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4.8099999999999997E-2</v>
      </c>
      <c r="O154" s="236">
        <f>ROUND(E154*N154,2)</f>
        <v>0.19</v>
      </c>
      <c r="P154" s="236">
        <v>0</v>
      </c>
      <c r="Q154" s="236">
        <f>ROUND(E154*P154,2)</f>
        <v>0</v>
      </c>
      <c r="R154" s="238"/>
      <c r="S154" s="238" t="s">
        <v>274</v>
      </c>
      <c r="T154" s="239" t="s">
        <v>275</v>
      </c>
      <c r="U154" s="222">
        <v>1.29</v>
      </c>
      <c r="V154" s="222">
        <f>ROUND(E154*U154,2)</f>
        <v>5.16</v>
      </c>
      <c r="W154" s="222"/>
      <c r="X154" s="222" t="s">
        <v>228</v>
      </c>
      <c r="Y154" s="222" t="s">
        <v>229</v>
      </c>
      <c r="Z154" s="212"/>
      <c r="AA154" s="212"/>
      <c r="AB154" s="212"/>
      <c r="AC154" s="212"/>
      <c r="AD154" s="212"/>
      <c r="AE154" s="212"/>
      <c r="AF154" s="212"/>
      <c r="AG154" s="212" t="s">
        <v>230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48" t="s">
        <v>1031</v>
      </c>
      <c r="D155" s="242"/>
      <c r="E155" s="242"/>
      <c r="F155" s="242"/>
      <c r="G155" s="24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314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49" t="s">
        <v>1023</v>
      </c>
      <c r="D156" s="243"/>
      <c r="E156" s="243"/>
      <c r="F156" s="243"/>
      <c r="G156" s="243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314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49" t="s">
        <v>1024</v>
      </c>
      <c r="D157" s="243"/>
      <c r="E157" s="243"/>
      <c r="F157" s="243"/>
      <c r="G157" s="24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314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47" t="s">
        <v>233</v>
      </c>
      <c r="D158" s="223"/>
      <c r="E158" s="224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234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47" t="s">
        <v>1032</v>
      </c>
      <c r="D159" s="223"/>
      <c r="E159" s="224">
        <v>1.25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234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47" t="s">
        <v>439</v>
      </c>
      <c r="D160" s="223"/>
      <c r="E160" s="224">
        <v>1.5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234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47" t="s">
        <v>440</v>
      </c>
      <c r="D161" s="223"/>
      <c r="E161" s="224">
        <v>1.25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234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x14ac:dyDescent="0.2">
      <c r="A162" s="226" t="s">
        <v>221</v>
      </c>
      <c r="B162" s="227" t="s">
        <v>111</v>
      </c>
      <c r="C162" s="244" t="s">
        <v>112</v>
      </c>
      <c r="D162" s="228"/>
      <c r="E162" s="229"/>
      <c r="F162" s="230"/>
      <c r="G162" s="230">
        <f>SUMIF(AG163:AG195,"&lt;&gt;NOR",G163:G195)</f>
        <v>0</v>
      </c>
      <c r="H162" s="230"/>
      <c r="I162" s="230">
        <f>SUM(I163:I195)</f>
        <v>0</v>
      </c>
      <c r="J162" s="230"/>
      <c r="K162" s="230">
        <f>SUM(K163:K195)</f>
        <v>0</v>
      </c>
      <c r="L162" s="230"/>
      <c r="M162" s="230">
        <f>SUM(M163:M195)</f>
        <v>0</v>
      </c>
      <c r="N162" s="229"/>
      <c r="O162" s="229">
        <f>SUM(O163:O195)</f>
        <v>13.24</v>
      </c>
      <c r="P162" s="229"/>
      <c r="Q162" s="229">
        <f>SUM(Q163:Q195)</f>
        <v>0</v>
      </c>
      <c r="R162" s="230"/>
      <c r="S162" s="230"/>
      <c r="T162" s="231"/>
      <c r="U162" s="225"/>
      <c r="V162" s="225">
        <f>SUM(V163:V195)</f>
        <v>11.9</v>
      </c>
      <c r="W162" s="225"/>
      <c r="X162" s="225"/>
      <c r="Y162" s="225"/>
      <c r="AG162" t="s">
        <v>222</v>
      </c>
    </row>
    <row r="163" spans="1:60" ht="22.5" outlineLevel="1" x14ac:dyDescent="0.2">
      <c r="A163" s="233">
        <v>20</v>
      </c>
      <c r="B163" s="234" t="s">
        <v>1033</v>
      </c>
      <c r="C163" s="245" t="s">
        <v>1034</v>
      </c>
      <c r="D163" s="235" t="s">
        <v>258</v>
      </c>
      <c r="E163" s="236">
        <v>157.6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8"/>
      <c r="S163" s="238" t="s">
        <v>274</v>
      </c>
      <c r="T163" s="239" t="s">
        <v>275</v>
      </c>
      <c r="U163" s="222">
        <v>0</v>
      </c>
      <c r="V163" s="222">
        <f>ROUND(E163*U163,2)</f>
        <v>0</v>
      </c>
      <c r="W163" s="222"/>
      <c r="X163" s="222" t="s">
        <v>228</v>
      </c>
      <c r="Y163" s="222" t="s">
        <v>229</v>
      </c>
      <c r="Z163" s="212"/>
      <c r="AA163" s="212"/>
      <c r="AB163" s="212"/>
      <c r="AC163" s="212"/>
      <c r="AD163" s="212"/>
      <c r="AE163" s="212"/>
      <c r="AF163" s="212"/>
      <c r="AG163" s="212" t="s">
        <v>230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19"/>
      <c r="B164" s="220"/>
      <c r="C164" s="247" t="s">
        <v>233</v>
      </c>
      <c r="D164" s="223"/>
      <c r="E164" s="224"/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234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47" t="s">
        <v>1035</v>
      </c>
      <c r="D165" s="223"/>
      <c r="E165" s="224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234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47" t="s">
        <v>1036</v>
      </c>
      <c r="D166" s="223"/>
      <c r="E166" s="224">
        <v>157.6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234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33">
        <v>21</v>
      </c>
      <c r="B167" s="234" t="s">
        <v>1037</v>
      </c>
      <c r="C167" s="245" t="s">
        <v>1038</v>
      </c>
      <c r="D167" s="235" t="s">
        <v>258</v>
      </c>
      <c r="E167" s="236">
        <v>236.4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6">
        <v>0</v>
      </c>
      <c r="O167" s="236">
        <f>ROUND(E167*N167,2)</f>
        <v>0</v>
      </c>
      <c r="P167" s="236">
        <v>0</v>
      </c>
      <c r="Q167" s="236">
        <f>ROUND(E167*P167,2)</f>
        <v>0</v>
      </c>
      <c r="R167" s="238"/>
      <c r="S167" s="238" t="s">
        <v>274</v>
      </c>
      <c r="T167" s="239" t="s">
        <v>275</v>
      </c>
      <c r="U167" s="222">
        <v>0</v>
      </c>
      <c r="V167" s="222">
        <f>ROUND(E167*U167,2)</f>
        <v>0</v>
      </c>
      <c r="W167" s="222"/>
      <c r="X167" s="222" t="s">
        <v>228</v>
      </c>
      <c r="Y167" s="222" t="s">
        <v>229</v>
      </c>
      <c r="Z167" s="212"/>
      <c r="AA167" s="212"/>
      <c r="AB167" s="212"/>
      <c r="AC167" s="212"/>
      <c r="AD167" s="212"/>
      <c r="AE167" s="212"/>
      <c r="AF167" s="212"/>
      <c r="AG167" s="212" t="s">
        <v>230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47" t="s">
        <v>233</v>
      </c>
      <c r="D168" s="223"/>
      <c r="E168" s="224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234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47" t="s">
        <v>517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234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47" t="s">
        <v>1039</v>
      </c>
      <c r="D170" s="223"/>
      <c r="E170" s="224">
        <v>236.4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234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33">
        <v>22</v>
      </c>
      <c r="B171" s="234" t="s">
        <v>1040</v>
      </c>
      <c r="C171" s="245" t="s">
        <v>1041</v>
      </c>
      <c r="D171" s="235" t="s">
        <v>225</v>
      </c>
      <c r="E171" s="236">
        <v>3.9715199999999999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8"/>
      <c r="S171" s="238" t="s">
        <v>274</v>
      </c>
      <c r="T171" s="239" t="s">
        <v>275</v>
      </c>
      <c r="U171" s="222">
        <v>0</v>
      </c>
      <c r="V171" s="222">
        <f>ROUND(E171*U171,2)</f>
        <v>0</v>
      </c>
      <c r="W171" s="222"/>
      <c r="X171" s="222" t="s">
        <v>228</v>
      </c>
      <c r="Y171" s="222" t="s">
        <v>229</v>
      </c>
      <c r="Z171" s="212"/>
      <c r="AA171" s="212"/>
      <c r="AB171" s="212"/>
      <c r="AC171" s="212"/>
      <c r="AD171" s="212"/>
      <c r="AE171" s="212"/>
      <c r="AF171" s="212"/>
      <c r="AG171" s="212" t="s">
        <v>230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47" t="s">
        <v>233</v>
      </c>
      <c r="D172" s="223"/>
      <c r="E172" s="224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234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47" t="s">
        <v>1042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234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3" x14ac:dyDescent="0.2">
      <c r="A174" s="219"/>
      <c r="B174" s="220"/>
      <c r="C174" s="247" t="s">
        <v>524</v>
      </c>
      <c r="D174" s="223"/>
      <c r="E174" s="224">
        <v>1.2527999999999999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234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47" t="s">
        <v>525</v>
      </c>
      <c r="D175" s="223"/>
      <c r="E175" s="224">
        <v>2.7187199999999998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234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33">
        <v>23</v>
      </c>
      <c r="B176" s="234" t="s">
        <v>1043</v>
      </c>
      <c r="C176" s="245" t="s">
        <v>1044</v>
      </c>
      <c r="D176" s="235" t="s">
        <v>225</v>
      </c>
      <c r="E176" s="236">
        <v>5.9572799999999999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/>
      <c r="S176" s="238" t="s">
        <v>274</v>
      </c>
      <c r="T176" s="239" t="s">
        <v>275</v>
      </c>
      <c r="U176" s="222">
        <v>0</v>
      </c>
      <c r="V176" s="222">
        <f>ROUND(E176*U176,2)</f>
        <v>0</v>
      </c>
      <c r="W176" s="222"/>
      <c r="X176" s="222" t="s">
        <v>228</v>
      </c>
      <c r="Y176" s="222" t="s">
        <v>229</v>
      </c>
      <c r="Z176" s="212"/>
      <c r="AA176" s="212"/>
      <c r="AB176" s="212"/>
      <c r="AC176" s="212"/>
      <c r="AD176" s="212"/>
      <c r="AE176" s="212"/>
      <c r="AF176" s="212"/>
      <c r="AG176" s="212" t="s">
        <v>230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48" t="s">
        <v>1045</v>
      </c>
      <c r="D177" s="242"/>
      <c r="E177" s="242"/>
      <c r="F177" s="242"/>
      <c r="G177" s="24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314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19"/>
      <c r="B178" s="220"/>
      <c r="C178" s="247" t="s">
        <v>233</v>
      </c>
      <c r="D178" s="223"/>
      <c r="E178" s="224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234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47" t="s">
        <v>517</v>
      </c>
      <c r="D179" s="223"/>
      <c r="E179" s="224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234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3" x14ac:dyDescent="0.2">
      <c r="A180" s="219"/>
      <c r="B180" s="220"/>
      <c r="C180" s="247" t="s">
        <v>1046</v>
      </c>
      <c r="D180" s="223"/>
      <c r="E180" s="224">
        <v>1.8792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234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47" t="s">
        <v>531</v>
      </c>
      <c r="D181" s="223"/>
      <c r="E181" s="224">
        <v>4.0780799999999999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234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3">
        <v>24</v>
      </c>
      <c r="B182" s="234" t="s">
        <v>1047</v>
      </c>
      <c r="C182" s="245" t="s">
        <v>1048</v>
      </c>
      <c r="D182" s="235" t="s">
        <v>225</v>
      </c>
      <c r="E182" s="236">
        <v>7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1.8907700000000001</v>
      </c>
      <c r="O182" s="236">
        <f>ROUND(E182*N182,2)</f>
        <v>13.24</v>
      </c>
      <c r="P182" s="236">
        <v>0</v>
      </c>
      <c r="Q182" s="236">
        <f>ROUND(E182*P182,2)</f>
        <v>0</v>
      </c>
      <c r="R182" s="238" t="s">
        <v>1049</v>
      </c>
      <c r="S182" s="238" t="s">
        <v>227</v>
      </c>
      <c r="T182" s="239" t="s">
        <v>227</v>
      </c>
      <c r="U182" s="222">
        <v>1.7</v>
      </c>
      <c r="V182" s="222">
        <f>ROUND(E182*U182,2)</f>
        <v>11.9</v>
      </c>
      <c r="W182" s="222"/>
      <c r="X182" s="222" t="s">
        <v>228</v>
      </c>
      <c r="Y182" s="222" t="s">
        <v>229</v>
      </c>
      <c r="Z182" s="212"/>
      <c r="AA182" s="212"/>
      <c r="AB182" s="212"/>
      <c r="AC182" s="212"/>
      <c r="AD182" s="212"/>
      <c r="AE182" s="212"/>
      <c r="AF182" s="212"/>
      <c r="AG182" s="212" t="s">
        <v>230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46" t="s">
        <v>1050</v>
      </c>
      <c r="D183" s="240"/>
      <c r="E183" s="240"/>
      <c r="F183" s="240"/>
      <c r="G183" s="240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232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47" t="s">
        <v>233</v>
      </c>
      <c r="D184" s="223"/>
      <c r="E184" s="224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234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3" x14ac:dyDescent="0.2">
      <c r="A185" s="219"/>
      <c r="B185" s="220"/>
      <c r="C185" s="247" t="s">
        <v>947</v>
      </c>
      <c r="D185" s="223"/>
      <c r="E185" s="224">
        <v>2.61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234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47" t="s">
        <v>948</v>
      </c>
      <c r="D186" s="223"/>
      <c r="E186" s="224">
        <v>2.14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234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47" t="s">
        <v>949</v>
      </c>
      <c r="D187" s="223"/>
      <c r="E187" s="224">
        <v>2.25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234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1" x14ac:dyDescent="0.2">
      <c r="A188" s="233">
        <v>25</v>
      </c>
      <c r="B188" s="234" t="s">
        <v>1051</v>
      </c>
      <c r="C188" s="245" t="s">
        <v>1052</v>
      </c>
      <c r="D188" s="235" t="s">
        <v>298</v>
      </c>
      <c r="E188" s="236">
        <v>53.1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8"/>
      <c r="S188" s="238" t="s">
        <v>274</v>
      </c>
      <c r="T188" s="239" t="s">
        <v>275</v>
      </c>
      <c r="U188" s="222">
        <v>0</v>
      </c>
      <c r="V188" s="222">
        <f>ROUND(E188*U188,2)</f>
        <v>0</v>
      </c>
      <c r="W188" s="222"/>
      <c r="X188" s="222" t="s">
        <v>228</v>
      </c>
      <c r="Y188" s="222" t="s">
        <v>229</v>
      </c>
      <c r="Z188" s="212"/>
      <c r="AA188" s="212"/>
      <c r="AB188" s="212"/>
      <c r="AC188" s="212"/>
      <c r="AD188" s="212"/>
      <c r="AE188" s="212"/>
      <c r="AF188" s="212"/>
      <c r="AG188" s="212" t="s">
        <v>230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48" t="s">
        <v>1045</v>
      </c>
      <c r="D189" s="242"/>
      <c r="E189" s="242"/>
      <c r="F189" s="242"/>
      <c r="G189" s="24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314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19"/>
      <c r="B190" s="220"/>
      <c r="C190" s="247" t="s">
        <v>233</v>
      </c>
      <c r="D190" s="223"/>
      <c r="E190" s="224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234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47" t="s">
        <v>1053</v>
      </c>
      <c r="D191" s="223"/>
      <c r="E191" s="224">
        <v>53.1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234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33">
        <v>26</v>
      </c>
      <c r="B192" s="234" t="s">
        <v>1054</v>
      </c>
      <c r="C192" s="245" t="s">
        <v>1055</v>
      </c>
      <c r="D192" s="235" t="s">
        <v>298</v>
      </c>
      <c r="E192" s="236">
        <v>44.9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21</v>
      </c>
      <c r="M192" s="238">
        <f>G192*(1+L192/100)</f>
        <v>0</v>
      </c>
      <c r="N192" s="236">
        <v>0</v>
      </c>
      <c r="O192" s="236">
        <f>ROUND(E192*N192,2)</f>
        <v>0</v>
      </c>
      <c r="P192" s="236">
        <v>0</v>
      </c>
      <c r="Q192" s="236">
        <f>ROUND(E192*P192,2)</f>
        <v>0</v>
      </c>
      <c r="R192" s="238"/>
      <c r="S192" s="238" t="s">
        <v>274</v>
      </c>
      <c r="T192" s="239" t="s">
        <v>275</v>
      </c>
      <c r="U192" s="222">
        <v>0</v>
      </c>
      <c r="V192" s="222">
        <f>ROUND(E192*U192,2)</f>
        <v>0</v>
      </c>
      <c r="W192" s="222"/>
      <c r="X192" s="222" t="s">
        <v>228</v>
      </c>
      <c r="Y192" s="222" t="s">
        <v>229</v>
      </c>
      <c r="Z192" s="212"/>
      <c r="AA192" s="212"/>
      <c r="AB192" s="212"/>
      <c r="AC192" s="212"/>
      <c r="AD192" s="212"/>
      <c r="AE192" s="212"/>
      <c r="AF192" s="212"/>
      <c r="AG192" s="212" t="s">
        <v>230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19"/>
      <c r="B193" s="220"/>
      <c r="C193" s="248" t="s">
        <v>1045</v>
      </c>
      <c r="D193" s="242"/>
      <c r="E193" s="242"/>
      <c r="F193" s="242"/>
      <c r="G193" s="24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314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19"/>
      <c r="B194" s="220"/>
      <c r="C194" s="247" t="s">
        <v>233</v>
      </c>
      <c r="D194" s="223"/>
      <c r="E194" s="224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234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47" t="s">
        <v>1056</v>
      </c>
      <c r="D195" s="223"/>
      <c r="E195" s="224">
        <v>44.9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234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x14ac:dyDescent="0.2">
      <c r="A196" s="226" t="s">
        <v>221</v>
      </c>
      <c r="B196" s="227" t="s">
        <v>113</v>
      </c>
      <c r="C196" s="244" t="s">
        <v>114</v>
      </c>
      <c r="D196" s="228"/>
      <c r="E196" s="229"/>
      <c r="F196" s="230"/>
      <c r="G196" s="230">
        <f>SUMIF(AG197:AG211,"&lt;&gt;NOR",G197:G211)</f>
        <v>0</v>
      </c>
      <c r="H196" s="230"/>
      <c r="I196" s="230">
        <f>SUM(I197:I211)</f>
        <v>0</v>
      </c>
      <c r="J196" s="230"/>
      <c r="K196" s="230">
        <f>SUM(K197:K211)</f>
        <v>0</v>
      </c>
      <c r="L196" s="230"/>
      <c r="M196" s="230">
        <f>SUM(M197:M211)</f>
        <v>0</v>
      </c>
      <c r="N196" s="229"/>
      <c r="O196" s="229">
        <f>SUM(O197:O211)</f>
        <v>3.6100000000000003</v>
      </c>
      <c r="P196" s="229"/>
      <c r="Q196" s="229">
        <f>SUM(Q197:Q211)</f>
        <v>0</v>
      </c>
      <c r="R196" s="230"/>
      <c r="S196" s="230"/>
      <c r="T196" s="231"/>
      <c r="U196" s="225"/>
      <c r="V196" s="225">
        <f>SUM(V197:V211)</f>
        <v>4.9399999999999995</v>
      </c>
      <c r="W196" s="225"/>
      <c r="X196" s="225"/>
      <c r="Y196" s="225"/>
      <c r="AG196" t="s">
        <v>222</v>
      </c>
    </row>
    <row r="197" spans="1:60" outlineLevel="1" x14ac:dyDescent="0.2">
      <c r="A197" s="233">
        <v>27</v>
      </c>
      <c r="B197" s="234" t="s">
        <v>1057</v>
      </c>
      <c r="C197" s="245" t="s">
        <v>1058</v>
      </c>
      <c r="D197" s="235" t="s">
        <v>258</v>
      </c>
      <c r="E197" s="236">
        <v>9.1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7.1999999999999995E-2</v>
      </c>
      <c r="O197" s="236">
        <f>ROUND(E197*N197,2)</f>
        <v>0.66</v>
      </c>
      <c r="P197" s="236">
        <v>0</v>
      </c>
      <c r="Q197" s="236">
        <f>ROUND(E197*P197,2)</f>
        <v>0</v>
      </c>
      <c r="R197" s="238" t="s">
        <v>299</v>
      </c>
      <c r="S197" s="238" t="s">
        <v>227</v>
      </c>
      <c r="T197" s="239" t="s">
        <v>227</v>
      </c>
      <c r="U197" s="222">
        <v>0.38</v>
      </c>
      <c r="V197" s="222">
        <f>ROUND(E197*U197,2)</f>
        <v>3.46</v>
      </c>
      <c r="W197" s="222"/>
      <c r="X197" s="222" t="s">
        <v>228</v>
      </c>
      <c r="Y197" s="222" t="s">
        <v>229</v>
      </c>
      <c r="Z197" s="212"/>
      <c r="AA197" s="212"/>
      <c r="AB197" s="212"/>
      <c r="AC197" s="212"/>
      <c r="AD197" s="212"/>
      <c r="AE197" s="212"/>
      <c r="AF197" s="212"/>
      <c r="AG197" s="212" t="s">
        <v>230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2" x14ac:dyDescent="0.2">
      <c r="A198" s="219"/>
      <c r="B198" s="220"/>
      <c r="C198" s="246" t="s">
        <v>1059</v>
      </c>
      <c r="D198" s="240"/>
      <c r="E198" s="240"/>
      <c r="F198" s="240"/>
      <c r="G198" s="240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232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41" t="str">
        <f>C198</f>
        <v>komunikací pro pěší, z dlaždic betonových a teracových, do velikosti dlaždic 0,25 m2, s provedením lože do tl. 30 mm, s vyplněním spár a se smetením přebytečného materiálu na vzdálenost do 3 m</v>
      </c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19"/>
      <c r="B199" s="220"/>
      <c r="C199" s="247" t="s">
        <v>233</v>
      </c>
      <c r="D199" s="223"/>
      <c r="E199" s="224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234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47" t="s">
        <v>1060</v>
      </c>
      <c r="D200" s="223"/>
      <c r="E200" s="224"/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234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47" t="s">
        <v>1061</v>
      </c>
      <c r="D201" s="223"/>
      <c r="E201" s="224">
        <v>2.1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234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47" t="s">
        <v>1062</v>
      </c>
      <c r="D202" s="223"/>
      <c r="E202" s="224">
        <v>7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234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33">
        <v>28</v>
      </c>
      <c r="B203" s="234" t="s">
        <v>1063</v>
      </c>
      <c r="C203" s="245" t="s">
        <v>1064</v>
      </c>
      <c r="D203" s="235" t="s">
        <v>258</v>
      </c>
      <c r="E203" s="236">
        <v>7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0</v>
      </c>
      <c r="O203" s="236">
        <f>ROUND(E203*N203,2)</f>
        <v>0</v>
      </c>
      <c r="P203" s="236">
        <v>0</v>
      </c>
      <c r="Q203" s="236">
        <f>ROUND(E203*P203,2)</f>
        <v>0</v>
      </c>
      <c r="R203" s="238"/>
      <c r="S203" s="238" t="s">
        <v>274</v>
      </c>
      <c r="T203" s="239" t="s">
        <v>275</v>
      </c>
      <c r="U203" s="222">
        <v>0</v>
      </c>
      <c r="V203" s="222">
        <f>ROUND(E203*U203,2)</f>
        <v>0</v>
      </c>
      <c r="W203" s="222"/>
      <c r="X203" s="222" t="s">
        <v>228</v>
      </c>
      <c r="Y203" s="222" t="s">
        <v>229</v>
      </c>
      <c r="Z203" s="212"/>
      <c r="AA203" s="212"/>
      <c r="AB203" s="212"/>
      <c r="AC203" s="212"/>
      <c r="AD203" s="212"/>
      <c r="AE203" s="212"/>
      <c r="AF203" s="212"/>
      <c r="AG203" s="212" t="s">
        <v>230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">
      <c r="A204" s="219"/>
      <c r="B204" s="220"/>
      <c r="C204" s="247" t="s">
        <v>233</v>
      </c>
      <c r="D204" s="223"/>
      <c r="E204" s="224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234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47" t="s">
        <v>1060</v>
      </c>
      <c r="D205" s="223"/>
      <c r="E205" s="224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234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47" t="s">
        <v>1062</v>
      </c>
      <c r="D206" s="223"/>
      <c r="E206" s="224">
        <v>7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234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33">
        <v>29</v>
      </c>
      <c r="B207" s="234" t="s">
        <v>1065</v>
      </c>
      <c r="C207" s="245" t="s">
        <v>1066</v>
      </c>
      <c r="D207" s="235" t="s">
        <v>225</v>
      </c>
      <c r="E207" s="236">
        <v>1.365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6">
        <v>2.16</v>
      </c>
      <c r="O207" s="236">
        <f>ROUND(E207*N207,2)</f>
        <v>2.95</v>
      </c>
      <c r="P207" s="236">
        <v>0</v>
      </c>
      <c r="Q207" s="236">
        <f>ROUND(E207*P207,2)</f>
        <v>0</v>
      </c>
      <c r="R207" s="238"/>
      <c r="S207" s="238" t="s">
        <v>274</v>
      </c>
      <c r="T207" s="239" t="s">
        <v>275</v>
      </c>
      <c r="U207" s="222">
        <v>1.085</v>
      </c>
      <c r="V207" s="222">
        <f>ROUND(E207*U207,2)</f>
        <v>1.48</v>
      </c>
      <c r="W207" s="222"/>
      <c r="X207" s="222" t="s">
        <v>228</v>
      </c>
      <c r="Y207" s="222" t="s">
        <v>229</v>
      </c>
      <c r="Z207" s="212"/>
      <c r="AA207" s="212"/>
      <c r="AB207" s="212"/>
      <c r="AC207" s="212"/>
      <c r="AD207" s="212"/>
      <c r="AE207" s="212"/>
      <c r="AF207" s="212"/>
      <c r="AG207" s="212" t="s">
        <v>230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19"/>
      <c r="B208" s="220"/>
      <c r="C208" s="247" t="s">
        <v>233</v>
      </c>
      <c r="D208" s="223"/>
      <c r="E208" s="224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234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47" t="s">
        <v>1060</v>
      </c>
      <c r="D209" s="223"/>
      <c r="E209" s="224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234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47" t="s">
        <v>1067</v>
      </c>
      <c r="D210" s="223"/>
      <c r="E210" s="224">
        <v>0.315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234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47" t="s">
        <v>1068</v>
      </c>
      <c r="D211" s="223"/>
      <c r="E211" s="224">
        <v>1.05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234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x14ac:dyDescent="0.2">
      <c r="A212" s="226" t="s">
        <v>221</v>
      </c>
      <c r="B212" s="227" t="s">
        <v>116</v>
      </c>
      <c r="C212" s="244" t="s">
        <v>117</v>
      </c>
      <c r="D212" s="228"/>
      <c r="E212" s="229"/>
      <c r="F212" s="230"/>
      <c r="G212" s="230">
        <f>SUMIF(AG213:AG267,"&lt;&gt;NOR",G213:G267)</f>
        <v>0</v>
      </c>
      <c r="H212" s="230"/>
      <c r="I212" s="230">
        <f>SUM(I213:I267)</f>
        <v>0</v>
      </c>
      <c r="J212" s="230"/>
      <c r="K212" s="230">
        <f>SUM(K213:K267)</f>
        <v>0</v>
      </c>
      <c r="L212" s="230"/>
      <c r="M212" s="230">
        <f>SUM(M213:M267)</f>
        <v>0</v>
      </c>
      <c r="N212" s="229"/>
      <c r="O212" s="229">
        <f>SUM(O213:O267)</f>
        <v>101.38</v>
      </c>
      <c r="P212" s="229"/>
      <c r="Q212" s="229">
        <f>SUM(Q213:Q267)</f>
        <v>0</v>
      </c>
      <c r="R212" s="230"/>
      <c r="S212" s="230"/>
      <c r="T212" s="231"/>
      <c r="U212" s="225"/>
      <c r="V212" s="225">
        <f>SUM(V213:V267)</f>
        <v>1838.21</v>
      </c>
      <c r="W212" s="225"/>
      <c r="X212" s="225"/>
      <c r="Y212" s="225"/>
      <c r="AG212" t="s">
        <v>222</v>
      </c>
    </row>
    <row r="213" spans="1:60" outlineLevel="1" x14ac:dyDescent="0.2">
      <c r="A213" s="233">
        <v>30</v>
      </c>
      <c r="B213" s="234" t="s">
        <v>1069</v>
      </c>
      <c r="C213" s="245" t="s">
        <v>1070</v>
      </c>
      <c r="D213" s="235" t="s">
        <v>258</v>
      </c>
      <c r="E213" s="236">
        <v>1468.1279999999999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6">
        <v>0</v>
      </c>
      <c r="O213" s="236">
        <f>ROUND(E213*N213,2)</f>
        <v>0</v>
      </c>
      <c r="P213" s="236">
        <v>0</v>
      </c>
      <c r="Q213" s="236">
        <f>ROUND(E213*P213,2)</f>
        <v>0</v>
      </c>
      <c r="R213" s="238"/>
      <c r="S213" s="238" t="s">
        <v>274</v>
      </c>
      <c r="T213" s="239" t="s">
        <v>275</v>
      </c>
      <c r="U213" s="222">
        <v>0</v>
      </c>
      <c r="V213" s="222">
        <f>ROUND(E213*U213,2)</f>
        <v>0</v>
      </c>
      <c r="W213" s="222"/>
      <c r="X213" s="222" t="s">
        <v>228</v>
      </c>
      <c r="Y213" s="222" t="s">
        <v>229</v>
      </c>
      <c r="Z213" s="212"/>
      <c r="AA213" s="212"/>
      <c r="AB213" s="212"/>
      <c r="AC213" s="212"/>
      <c r="AD213" s="212"/>
      <c r="AE213" s="212"/>
      <c r="AF213" s="212"/>
      <c r="AG213" s="212" t="s">
        <v>230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47" t="s">
        <v>1071</v>
      </c>
      <c r="D214" s="223"/>
      <c r="E214" s="224">
        <v>353.82799999999997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234</v>
      </c>
      <c r="AH214" s="212">
        <v>5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47" t="s">
        <v>1072</v>
      </c>
      <c r="D215" s="223"/>
      <c r="E215" s="224">
        <v>1114.3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234</v>
      </c>
      <c r="AH215" s="212">
        <v>5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3">
        <v>31</v>
      </c>
      <c r="B216" s="234" t="s">
        <v>1073</v>
      </c>
      <c r="C216" s="245" t="s">
        <v>1074</v>
      </c>
      <c r="D216" s="235" t="s">
        <v>258</v>
      </c>
      <c r="E216" s="236">
        <v>353.82799999999997</v>
      </c>
      <c r="F216" s="237"/>
      <c r="G216" s="238">
        <f>ROUND(E216*F216,2)</f>
        <v>0</v>
      </c>
      <c r="H216" s="237"/>
      <c r="I216" s="238">
        <f>ROUND(E216*H216,2)</f>
        <v>0</v>
      </c>
      <c r="J216" s="237"/>
      <c r="K216" s="238">
        <f>ROUND(E216*J216,2)</f>
        <v>0</v>
      </c>
      <c r="L216" s="238">
        <v>21</v>
      </c>
      <c r="M216" s="238">
        <f>G216*(1+L216/100)</f>
        <v>0</v>
      </c>
      <c r="N216" s="236">
        <v>9.3900000000000008E-3</v>
      </c>
      <c r="O216" s="236">
        <f>ROUND(E216*N216,2)</f>
        <v>3.32</v>
      </c>
      <c r="P216" s="236">
        <v>0</v>
      </c>
      <c r="Q216" s="236">
        <f>ROUND(E216*P216,2)</f>
        <v>0</v>
      </c>
      <c r="R216" s="238" t="s">
        <v>944</v>
      </c>
      <c r="S216" s="238" t="s">
        <v>227</v>
      </c>
      <c r="T216" s="239" t="s">
        <v>227</v>
      </c>
      <c r="U216" s="222">
        <v>0.15</v>
      </c>
      <c r="V216" s="222">
        <f>ROUND(E216*U216,2)</f>
        <v>53.07</v>
      </c>
      <c r="W216" s="222"/>
      <c r="X216" s="222" t="s">
        <v>228</v>
      </c>
      <c r="Y216" s="222" t="s">
        <v>229</v>
      </c>
      <c r="Z216" s="212"/>
      <c r="AA216" s="212"/>
      <c r="AB216" s="212"/>
      <c r="AC216" s="212"/>
      <c r="AD216" s="212"/>
      <c r="AE216" s="212"/>
      <c r="AF216" s="212"/>
      <c r="AG216" s="212" t="s">
        <v>230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">
      <c r="A217" s="219"/>
      <c r="B217" s="220"/>
      <c r="C217" s="246" t="s">
        <v>1075</v>
      </c>
      <c r="D217" s="240"/>
      <c r="E217" s="240"/>
      <c r="F217" s="240"/>
      <c r="G217" s="240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232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47" t="s">
        <v>1071</v>
      </c>
      <c r="D218" s="223"/>
      <c r="E218" s="224">
        <v>353.82799999999997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234</v>
      </c>
      <c r="AH218" s="212">
        <v>5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3">
        <v>32</v>
      </c>
      <c r="B219" s="234" t="s">
        <v>1076</v>
      </c>
      <c r="C219" s="245" t="s">
        <v>1077</v>
      </c>
      <c r="D219" s="235" t="s">
        <v>258</v>
      </c>
      <c r="E219" s="236">
        <v>353.82799999999997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6">
        <v>4.1660000000000003E-2</v>
      </c>
      <c r="O219" s="236">
        <f>ROUND(E219*N219,2)</f>
        <v>14.74</v>
      </c>
      <c r="P219" s="236">
        <v>0</v>
      </c>
      <c r="Q219" s="236">
        <f>ROUND(E219*P219,2)</f>
        <v>0</v>
      </c>
      <c r="R219" s="238" t="s">
        <v>944</v>
      </c>
      <c r="S219" s="238" t="s">
        <v>227</v>
      </c>
      <c r="T219" s="239" t="s">
        <v>227</v>
      </c>
      <c r="U219" s="222">
        <v>0.48</v>
      </c>
      <c r="V219" s="222">
        <f>ROUND(E219*U219,2)</f>
        <v>169.84</v>
      </c>
      <c r="W219" s="222"/>
      <c r="X219" s="222" t="s">
        <v>228</v>
      </c>
      <c r="Y219" s="222" t="s">
        <v>229</v>
      </c>
      <c r="Z219" s="212"/>
      <c r="AA219" s="212"/>
      <c r="AB219" s="212"/>
      <c r="AC219" s="212"/>
      <c r="AD219" s="212"/>
      <c r="AE219" s="212"/>
      <c r="AF219" s="212"/>
      <c r="AG219" s="212" t="s">
        <v>230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">
      <c r="A220" s="219"/>
      <c r="B220" s="220"/>
      <c r="C220" s="246" t="s">
        <v>1075</v>
      </c>
      <c r="D220" s="240"/>
      <c r="E220" s="240"/>
      <c r="F220" s="240"/>
      <c r="G220" s="240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232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19"/>
      <c r="B221" s="220"/>
      <c r="C221" s="249" t="s">
        <v>1078</v>
      </c>
      <c r="D221" s="243"/>
      <c r="E221" s="243"/>
      <c r="F221" s="243"/>
      <c r="G221" s="243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314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47" t="s">
        <v>233</v>
      </c>
      <c r="D222" s="223"/>
      <c r="E222" s="224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234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47" t="s">
        <v>995</v>
      </c>
      <c r="D223" s="223"/>
      <c r="E223" s="224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234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47" t="s">
        <v>996</v>
      </c>
      <c r="D224" s="223"/>
      <c r="E224" s="224">
        <v>4.2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234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47" t="s">
        <v>997</v>
      </c>
      <c r="D225" s="223"/>
      <c r="E225" s="224">
        <v>11.68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234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47" t="s">
        <v>998</v>
      </c>
      <c r="D226" s="223"/>
      <c r="E226" s="224">
        <v>4.08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234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47" t="s">
        <v>999</v>
      </c>
      <c r="D227" s="223"/>
      <c r="E227" s="224">
        <v>8.36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234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47" t="s">
        <v>1000</v>
      </c>
      <c r="D228" s="223"/>
      <c r="E228" s="224">
        <v>4.04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234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47" t="s">
        <v>1001</v>
      </c>
      <c r="D229" s="223"/>
      <c r="E229" s="224">
        <v>8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234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47" t="s">
        <v>1002</v>
      </c>
      <c r="D230" s="223"/>
      <c r="E230" s="224">
        <v>4.12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234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47" t="s">
        <v>1003</v>
      </c>
      <c r="D231" s="223"/>
      <c r="E231" s="224">
        <v>6.56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234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47" t="s">
        <v>1004</v>
      </c>
      <c r="D232" s="223"/>
      <c r="E232" s="224">
        <v>4.2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234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47" t="s">
        <v>1005</v>
      </c>
      <c r="D233" s="223"/>
      <c r="E233" s="224">
        <v>5.08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234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47" t="s">
        <v>1006</v>
      </c>
      <c r="D234" s="223"/>
      <c r="E234" s="224">
        <v>3.52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234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47" t="s">
        <v>1007</v>
      </c>
      <c r="D235" s="223"/>
      <c r="E235" s="224">
        <v>2.64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234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47" t="s">
        <v>1008</v>
      </c>
      <c r="D236" s="223"/>
      <c r="E236" s="224">
        <v>4.92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234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47" t="s">
        <v>1009</v>
      </c>
      <c r="D237" s="223"/>
      <c r="E237" s="224">
        <v>4.12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234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47" t="s">
        <v>1010</v>
      </c>
      <c r="D238" s="223"/>
      <c r="E238" s="224">
        <v>3.75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234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47" t="s">
        <v>1011</v>
      </c>
      <c r="D239" s="223"/>
      <c r="E239" s="224">
        <v>4.12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234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47" t="s">
        <v>1012</v>
      </c>
      <c r="D240" s="223"/>
      <c r="E240" s="224">
        <v>4.72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234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47" t="s">
        <v>1013</v>
      </c>
      <c r="D241" s="223"/>
      <c r="E241" s="224">
        <v>4.08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234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47" t="s">
        <v>1014</v>
      </c>
      <c r="D242" s="223"/>
      <c r="E242" s="224">
        <v>4.88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234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47" t="s">
        <v>1015</v>
      </c>
      <c r="D243" s="223"/>
      <c r="E243" s="224">
        <v>3.28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234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47" t="s">
        <v>1079</v>
      </c>
      <c r="D244" s="223"/>
      <c r="E244" s="224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234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47" t="s">
        <v>1080</v>
      </c>
      <c r="D245" s="223"/>
      <c r="E245" s="224">
        <v>33.363999999999997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234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47" t="s">
        <v>1081</v>
      </c>
      <c r="D246" s="223"/>
      <c r="E246" s="224">
        <v>10.5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234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47" t="s">
        <v>1082</v>
      </c>
      <c r="D247" s="223"/>
      <c r="E247" s="224">
        <v>45.363999999999997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234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47" t="s">
        <v>1083</v>
      </c>
      <c r="D248" s="223"/>
      <c r="E248" s="224">
        <v>4.25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234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47" t="s">
        <v>1084</v>
      </c>
      <c r="D249" s="223"/>
      <c r="E249" s="224">
        <v>160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234</v>
      </c>
      <c r="AH249" s="212">
        <v>5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3">
        <v>33</v>
      </c>
      <c r="B250" s="234" t="s">
        <v>1085</v>
      </c>
      <c r="C250" s="245" t="s">
        <v>1086</v>
      </c>
      <c r="D250" s="235" t="s">
        <v>258</v>
      </c>
      <c r="E250" s="236">
        <v>353.82799999999997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36">
        <v>4.6800000000000001E-3</v>
      </c>
      <c r="O250" s="236">
        <f>ROUND(E250*N250,2)</f>
        <v>1.66</v>
      </c>
      <c r="P250" s="236">
        <v>0</v>
      </c>
      <c r="Q250" s="236">
        <f>ROUND(E250*P250,2)</f>
        <v>0</v>
      </c>
      <c r="R250" s="238" t="s">
        <v>944</v>
      </c>
      <c r="S250" s="238" t="s">
        <v>227</v>
      </c>
      <c r="T250" s="239" t="s">
        <v>227</v>
      </c>
      <c r="U250" s="222">
        <v>0.25</v>
      </c>
      <c r="V250" s="222">
        <f>ROUND(E250*U250,2)</f>
        <v>88.46</v>
      </c>
      <c r="W250" s="222"/>
      <c r="X250" s="222" t="s">
        <v>228</v>
      </c>
      <c r="Y250" s="222" t="s">
        <v>229</v>
      </c>
      <c r="Z250" s="212"/>
      <c r="AA250" s="212"/>
      <c r="AB250" s="212"/>
      <c r="AC250" s="212"/>
      <c r="AD250" s="212"/>
      <c r="AE250" s="212"/>
      <c r="AF250" s="212"/>
      <c r="AG250" s="212" t="s">
        <v>230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19"/>
      <c r="B251" s="220"/>
      <c r="C251" s="246" t="s">
        <v>1075</v>
      </c>
      <c r="D251" s="240"/>
      <c r="E251" s="240"/>
      <c r="F251" s="240"/>
      <c r="G251" s="240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232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19"/>
      <c r="B252" s="220"/>
      <c r="C252" s="247" t="s">
        <v>1071</v>
      </c>
      <c r="D252" s="223"/>
      <c r="E252" s="224">
        <v>353.82799999999997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234</v>
      </c>
      <c r="AH252" s="212">
        <v>5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33">
        <v>34</v>
      </c>
      <c r="B253" s="234" t="s">
        <v>1087</v>
      </c>
      <c r="C253" s="245" t="s">
        <v>1088</v>
      </c>
      <c r="D253" s="235" t="s">
        <v>258</v>
      </c>
      <c r="E253" s="236">
        <v>1114.3</v>
      </c>
      <c r="F253" s="237"/>
      <c r="G253" s="238">
        <f>ROUND(E253*F253,2)</f>
        <v>0</v>
      </c>
      <c r="H253" s="237"/>
      <c r="I253" s="238">
        <f>ROUND(E253*H253,2)</f>
        <v>0</v>
      </c>
      <c r="J253" s="237"/>
      <c r="K253" s="238">
        <f>ROUND(E253*J253,2)</f>
        <v>0</v>
      </c>
      <c r="L253" s="238">
        <v>21</v>
      </c>
      <c r="M253" s="238">
        <f>G253*(1+L253/100)</f>
        <v>0</v>
      </c>
      <c r="N253" s="236">
        <v>9.8399999999999998E-3</v>
      </c>
      <c r="O253" s="236">
        <f>ROUND(E253*N253,2)</f>
        <v>10.96</v>
      </c>
      <c r="P253" s="236">
        <v>0</v>
      </c>
      <c r="Q253" s="236">
        <f>ROUND(E253*P253,2)</f>
        <v>0</v>
      </c>
      <c r="R253" s="238" t="s">
        <v>944</v>
      </c>
      <c r="S253" s="238" t="s">
        <v>227</v>
      </c>
      <c r="T253" s="239" t="s">
        <v>227</v>
      </c>
      <c r="U253" s="222">
        <v>0.22</v>
      </c>
      <c r="V253" s="222">
        <f>ROUND(E253*U253,2)</f>
        <v>245.15</v>
      </c>
      <c r="W253" s="222"/>
      <c r="X253" s="222" t="s">
        <v>228</v>
      </c>
      <c r="Y253" s="222" t="s">
        <v>229</v>
      </c>
      <c r="Z253" s="212"/>
      <c r="AA253" s="212"/>
      <c r="AB253" s="212"/>
      <c r="AC253" s="212"/>
      <c r="AD253" s="212"/>
      <c r="AE253" s="212"/>
      <c r="AF253" s="212"/>
      <c r="AG253" s="212" t="s">
        <v>230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19"/>
      <c r="B254" s="220"/>
      <c r="C254" s="246" t="s">
        <v>1075</v>
      </c>
      <c r="D254" s="240"/>
      <c r="E254" s="240"/>
      <c r="F254" s="240"/>
      <c r="G254" s="240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232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2" x14ac:dyDescent="0.2">
      <c r="A255" s="219"/>
      <c r="B255" s="220"/>
      <c r="C255" s="249" t="s">
        <v>1089</v>
      </c>
      <c r="D255" s="243"/>
      <c r="E255" s="243"/>
      <c r="F255" s="243"/>
      <c r="G255" s="243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314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">
      <c r="A256" s="219"/>
      <c r="B256" s="220"/>
      <c r="C256" s="247" t="s">
        <v>1072</v>
      </c>
      <c r="D256" s="223"/>
      <c r="E256" s="224">
        <v>1114.3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234</v>
      </c>
      <c r="AH256" s="212">
        <v>5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 x14ac:dyDescent="0.2">
      <c r="A257" s="233">
        <v>35</v>
      </c>
      <c r="B257" s="234" t="s">
        <v>1090</v>
      </c>
      <c r="C257" s="245" t="s">
        <v>1091</v>
      </c>
      <c r="D257" s="235" t="s">
        <v>258</v>
      </c>
      <c r="E257" s="236">
        <v>1114.3</v>
      </c>
      <c r="F257" s="237"/>
      <c r="G257" s="238">
        <f>ROUND(E257*F257,2)</f>
        <v>0</v>
      </c>
      <c r="H257" s="237"/>
      <c r="I257" s="238">
        <f>ROUND(E257*H257,2)</f>
        <v>0</v>
      </c>
      <c r="J257" s="237"/>
      <c r="K257" s="238">
        <f>ROUND(E257*J257,2)</f>
        <v>0</v>
      </c>
      <c r="L257" s="238">
        <v>21</v>
      </c>
      <c r="M257" s="238">
        <f>G257*(1+L257/100)</f>
        <v>0</v>
      </c>
      <c r="N257" s="236">
        <v>4.2549999999999998E-2</v>
      </c>
      <c r="O257" s="236">
        <f>ROUND(E257*N257,2)</f>
        <v>47.41</v>
      </c>
      <c r="P257" s="236">
        <v>0</v>
      </c>
      <c r="Q257" s="236">
        <f>ROUND(E257*P257,2)</f>
        <v>0</v>
      </c>
      <c r="R257" s="238" t="s">
        <v>944</v>
      </c>
      <c r="S257" s="238" t="s">
        <v>227</v>
      </c>
      <c r="T257" s="239" t="s">
        <v>227</v>
      </c>
      <c r="U257" s="222">
        <v>0.63907999999999998</v>
      </c>
      <c r="V257" s="222">
        <f>ROUND(E257*U257,2)</f>
        <v>712.13</v>
      </c>
      <c r="W257" s="222"/>
      <c r="X257" s="222" t="s">
        <v>228</v>
      </c>
      <c r="Y257" s="222" t="s">
        <v>229</v>
      </c>
      <c r="Z257" s="212"/>
      <c r="AA257" s="212"/>
      <c r="AB257" s="212"/>
      <c r="AC257" s="212"/>
      <c r="AD257" s="212"/>
      <c r="AE257" s="212"/>
      <c r="AF257" s="212"/>
      <c r="AG257" s="212" t="s">
        <v>230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2" x14ac:dyDescent="0.2">
      <c r="A258" s="219"/>
      <c r="B258" s="220"/>
      <c r="C258" s="246" t="s">
        <v>1075</v>
      </c>
      <c r="D258" s="240"/>
      <c r="E258" s="240"/>
      <c r="F258" s="240"/>
      <c r="G258" s="240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232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2" x14ac:dyDescent="0.2">
      <c r="A259" s="219"/>
      <c r="B259" s="220"/>
      <c r="C259" s="249" t="s">
        <v>1089</v>
      </c>
      <c r="D259" s="243"/>
      <c r="E259" s="243"/>
      <c r="F259" s="243"/>
      <c r="G259" s="243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314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">
      <c r="A260" s="219"/>
      <c r="B260" s="220"/>
      <c r="C260" s="247" t="s">
        <v>1092</v>
      </c>
      <c r="D260" s="223"/>
      <c r="E260" s="224">
        <v>1114.3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234</v>
      </c>
      <c r="AH260" s="212">
        <v>5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33">
        <v>36</v>
      </c>
      <c r="B261" s="234" t="s">
        <v>1093</v>
      </c>
      <c r="C261" s="245" t="s">
        <v>1094</v>
      </c>
      <c r="D261" s="235" t="s">
        <v>258</v>
      </c>
      <c r="E261" s="236">
        <v>1114.3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21</v>
      </c>
      <c r="M261" s="238">
        <f>G261*(1+L261/100)</f>
        <v>0</v>
      </c>
      <c r="N261" s="236">
        <v>5.13E-3</v>
      </c>
      <c r="O261" s="236">
        <f>ROUND(E261*N261,2)</f>
        <v>5.72</v>
      </c>
      <c r="P261" s="236">
        <v>0</v>
      </c>
      <c r="Q261" s="236">
        <f>ROUND(E261*P261,2)</f>
        <v>0</v>
      </c>
      <c r="R261" s="238" t="s">
        <v>944</v>
      </c>
      <c r="S261" s="238" t="s">
        <v>227</v>
      </c>
      <c r="T261" s="239" t="s">
        <v>227</v>
      </c>
      <c r="U261" s="222">
        <v>0.32</v>
      </c>
      <c r="V261" s="222">
        <f>ROUND(E261*U261,2)</f>
        <v>356.58</v>
      </c>
      <c r="W261" s="222"/>
      <c r="X261" s="222" t="s">
        <v>228</v>
      </c>
      <c r="Y261" s="222" t="s">
        <v>229</v>
      </c>
      <c r="Z261" s="212"/>
      <c r="AA261" s="212"/>
      <c r="AB261" s="212"/>
      <c r="AC261" s="212"/>
      <c r="AD261" s="212"/>
      <c r="AE261" s="212"/>
      <c r="AF261" s="212"/>
      <c r="AG261" s="212" t="s">
        <v>230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46" t="s">
        <v>1075</v>
      </c>
      <c r="D262" s="240"/>
      <c r="E262" s="240"/>
      <c r="F262" s="240"/>
      <c r="G262" s="240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232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">
      <c r="A263" s="219"/>
      <c r="B263" s="220"/>
      <c r="C263" s="249" t="s">
        <v>1089</v>
      </c>
      <c r="D263" s="243"/>
      <c r="E263" s="243"/>
      <c r="F263" s="243"/>
      <c r="G263" s="243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314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19"/>
      <c r="B264" s="220"/>
      <c r="C264" s="247" t="s">
        <v>1072</v>
      </c>
      <c r="D264" s="223"/>
      <c r="E264" s="224">
        <v>1114.3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234</v>
      </c>
      <c r="AH264" s="212">
        <v>5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 x14ac:dyDescent="0.2">
      <c r="A265" s="233">
        <v>37</v>
      </c>
      <c r="B265" s="234" t="s">
        <v>1095</v>
      </c>
      <c r="C265" s="245" t="s">
        <v>1096</v>
      </c>
      <c r="D265" s="235" t="s">
        <v>258</v>
      </c>
      <c r="E265" s="236">
        <v>443.69799999999998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6">
        <v>3.9600000000000003E-2</v>
      </c>
      <c r="O265" s="236">
        <f>ROUND(E265*N265,2)</f>
        <v>17.57</v>
      </c>
      <c r="P265" s="236">
        <v>0</v>
      </c>
      <c r="Q265" s="236">
        <f>ROUND(E265*P265,2)</f>
        <v>0</v>
      </c>
      <c r="R265" s="238" t="s">
        <v>944</v>
      </c>
      <c r="S265" s="238" t="s">
        <v>227</v>
      </c>
      <c r="T265" s="239" t="s">
        <v>227</v>
      </c>
      <c r="U265" s="222">
        <v>0.48</v>
      </c>
      <c r="V265" s="222">
        <f>ROUND(E265*U265,2)</f>
        <v>212.98</v>
      </c>
      <c r="W265" s="222"/>
      <c r="X265" s="222" t="s">
        <v>228</v>
      </c>
      <c r="Y265" s="222" t="s">
        <v>229</v>
      </c>
      <c r="Z265" s="212"/>
      <c r="AA265" s="212"/>
      <c r="AB265" s="212"/>
      <c r="AC265" s="212"/>
      <c r="AD265" s="212"/>
      <c r="AE265" s="212"/>
      <c r="AF265" s="212"/>
      <c r="AG265" s="212" t="s">
        <v>230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2" x14ac:dyDescent="0.2">
      <c r="A266" s="219"/>
      <c r="B266" s="220"/>
      <c r="C266" s="246" t="s">
        <v>1075</v>
      </c>
      <c r="D266" s="240"/>
      <c r="E266" s="240"/>
      <c r="F266" s="240"/>
      <c r="G266" s="240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232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">
      <c r="A267" s="219"/>
      <c r="B267" s="220"/>
      <c r="C267" s="247" t="s">
        <v>1097</v>
      </c>
      <c r="D267" s="223"/>
      <c r="E267" s="224">
        <v>443.69799999999998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234</v>
      </c>
      <c r="AH267" s="212">
        <v>5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x14ac:dyDescent="0.2">
      <c r="A268" s="226" t="s">
        <v>221</v>
      </c>
      <c r="B268" s="227" t="s">
        <v>119</v>
      </c>
      <c r="C268" s="244" t="s">
        <v>120</v>
      </c>
      <c r="D268" s="228"/>
      <c r="E268" s="229"/>
      <c r="F268" s="230"/>
      <c r="G268" s="230">
        <f>SUMIF(AG269:AG365,"&lt;&gt;NOR",G269:G365)</f>
        <v>0</v>
      </c>
      <c r="H268" s="230"/>
      <c r="I268" s="230">
        <f>SUM(I269:I365)</f>
        <v>0</v>
      </c>
      <c r="J268" s="230"/>
      <c r="K268" s="230">
        <f>SUM(K269:K365)</f>
        <v>0</v>
      </c>
      <c r="L268" s="230"/>
      <c r="M268" s="230">
        <f>SUM(M269:M365)</f>
        <v>0</v>
      </c>
      <c r="N268" s="229"/>
      <c r="O268" s="229">
        <f>SUM(O269:O365)</f>
        <v>35.510000000000005</v>
      </c>
      <c r="P268" s="229"/>
      <c r="Q268" s="229">
        <f>SUM(Q269:Q365)</f>
        <v>0</v>
      </c>
      <c r="R268" s="230"/>
      <c r="S268" s="230"/>
      <c r="T268" s="231"/>
      <c r="U268" s="225"/>
      <c r="V268" s="225">
        <f>SUM(V269:V365)</f>
        <v>1658.3600000000001</v>
      </c>
      <c r="W268" s="225"/>
      <c r="X268" s="225"/>
      <c r="Y268" s="225"/>
      <c r="AG268" t="s">
        <v>222</v>
      </c>
    </row>
    <row r="269" spans="1:60" outlineLevel="1" x14ac:dyDescent="0.2">
      <c r="A269" s="233">
        <v>38</v>
      </c>
      <c r="B269" s="234" t="s">
        <v>1098</v>
      </c>
      <c r="C269" s="245" t="s">
        <v>1099</v>
      </c>
      <c r="D269" s="235" t="s">
        <v>298</v>
      </c>
      <c r="E269" s="236">
        <v>800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1.7330000000000002E-2</v>
      </c>
      <c r="O269" s="236">
        <f>ROUND(E269*N269,2)</f>
        <v>13.86</v>
      </c>
      <c r="P269" s="236">
        <v>0</v>
      </c>
      <c r="Q269" s="236">
        <f>ROUND(E269*P269,2)</f>
        <v>0</v>
      </c>
      <c r="R269" s="238" t="s">
        <v>960</v>
      </c>
      <c r="S269" s="238" t="s">
        <v>227</v>
      </c>
      <c r="T269" s="239" t="s">
        <v>227</v>
      </c>
      <c r="U269" s="222">
        <v>0.25</v>
      </c>
      <c r="V269" s="222">
        <f>ROUND(E269*U269,2)</f>
        <v>200</v>
      </c>
      <c r="W269" s="222"/>
      <c r="X269" s="222" t="s">
        <v>228</v>
      </c>
      <c r="Y269" s="222" t="s">
        <v>229</v>
      </c>
      <c r="Z269" s="212"/>
      <c r="AA269" s="212"/>
      <c r="AB269" s="212"/>
      <c r="AC269" s="212"/>
      <c r="AD269" s="212"/>
      <c r="AE269" s="212"/>
      <c r="AF269" s="212"/>
      <c r="AG269" s="212" t="s">
        <v>230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46" t="s">
        <v>1100</v>
      </c>
      <c r="D270" s="240"/>
      <c r="E270" s="240"/>
      <c r="F270" s="240"/>
      <c r="G270" s="240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232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">
      <c r="A271" s="219"/>
      <c r="B271" s="220"/>
      <c r="C271" s="247" t="s">
        <v>233</v>
      </c>
      <c r="D271" s="223"/>
      <c r="E271" s="224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234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47" t="s">
        <v>642</v>
      </c>
      <c r="D272" s="223"/>
      <c r="E272" s="224">
        <v>800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234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1" x14ac:dyDescent="0.2">
      <c r="A273" s="233">
        <v>39</v>
      </c>
      <c r="B273" s="234" t="s">
        <v>1101</v>
      </c>
      <c r="C273" s="245" t="s">
        <v>1102</v>
      </c>
      <c r="D273" s="235" t="s">
        <v>298</v>
      </c>
      <c r="E273" s="236">
        <v>458.1</v>
      </c>
      <c r="F273" s="237"/>
      <c r="G273" s="238">
        <f>ROUND(E273*F273,2)</f>
        <v>0</v>
      </c>
      <c r="H273" s="237"/>
      <c r="I273" s="238">
        <f>ROUND(E273*H273,2)</f>
        <v>0</v>
      </c>
      <c r="J273" s="237"/>
      <c r="K273" s="238">
        <f>ROUND(E273*J273,2)</f>
        <v>0</v>
      </c>
      <c r="L273" s="238">
        <v>21</v>
      </c>
      <c r="M273" s="238">
        <f>G273*(1+L273/100)</f>
        <v>0</v>
      </c>
      <c r="N273" s="236">
        <v>2.3800000000000002E-3</v>
      </c>
      <c r="O273" s="236">
        <f>ROUND(E273*N273,2)</f>
        <v>1.0900000000000001</v>
      </c>
      <c r="P273" s="236">
        <v>0</v>
      </c>
      <c r="Q273" s="236">
        <f>ROUND(E273*P273,2)</f>
        <v>0</v>
      </c>
      <c r="R273" s="238"/>
      <c r="S273" s="238" t="s">
        <v>274</v>
      </c>
      <c r="T273" s="239" t="s">
        <v>275</v>
      </c>
      <c r="U273" s="222">
        <v>0.18</v>
      </c>
      <c r="V273" s="222">
        <f>ROUND(E273*U273,2)</f>
        <v>82.46</v>
      </c>
      <c r="W273" s="222"/>
      <c r="X273" s="222" t="s">
        <v>228</v>
      </c>
      <c r="Y273" s="222" t="s">
        <v>229</v>
      </c>
      <c r="Z273" s="212"/>
      <c r="AA273" s="212"/>
      <c r="AB273" s="212"/>
      <c r="AC273" s="212"/>
      <c r="AD273" s="212"/>
      <c r="AE273" s="212"/>
      <c r="AF273" s="212"/>
      <c r="AG273" s="212" t="s">
        <v>230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19"/>
      <c r="B274" s="220"/>
      <c r="C274" s="247" t="s">
        <v>233</v>
      </c>
      <c r="D274" s="223"/>
      <c r="E274" s="224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234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47" t="s">
        <v>1103</v>
      </c>
      <c r="D275" s="223"/>
      <c r="E275" s="224">
        <v>244.8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234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47" t="s">
        <v>1104</v>
      </c>
      <c r="D276" s="223"/>
      <c r="E276" s="224">
        <v>13.8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234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47" t="s">
        <v>1105</v>
      </c>
      <c r="D277" s="223"/>
      <c r="E277" s="224">
        <v>45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234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47" t="s">
        <v>1106</v>
      </c>
      <c r="D278" s="223"/>
      <c r="E278" s="224">
        <v>94.5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234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47" t="s">
        <v>1107</v>
      </c>
      <c r="D279" s="223"/>
      <c r="E279" s="224">
        <v>60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234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33">
        <v>40</v>
      </c>
      <c r="B280" s="234" t="s">
        <v>1108</v>
      </c>
      <c r="C280" s="245" t="s">
        <v>1109</v>
      </c>
      <c r="D280" s="235" t="s">
        <v>258</v>
      </c>
      <c r="E280" s="236">
        <v>706.226</v>
      </c>
      <c r="F280" s="237"/>
      <c r="G280" s="238">
        <f>ROUND(E280*F280,2)</f>
        <v>0</v>
      </c>
      <c r="H280" s="237"/>
      <c r="I280" s="238">
        <f>ROUND(E280*H280,2)</f>
        <v>0</v>
      </c>
      <c r="J280" s="237"/>
      <c r="K280" s="238">
        <f>ROUND(E280*J280,2)</f>
        <v>0</v>
      </c>
      <c r="L280" s="238">
        <v>21</v>
      </c>
      <c r="M280" s="238">
        <f>G280*(1+L280/100)</f>
        <v>0</v>
      </c>
      <c r="N280" s="236">
        <v>1.6959999999999999E-2</v>
      </c>
      <c r="O280" s="236">
        <f>ROUND(E280*N280,2)</f>
        <v>11.98</v>
      </c>
      <c r="P280" s="236">
        <v>0</v>
      </c>
      <c r="Q280" s="236">
        <f>ROUND(E280*P280,2)</f>
        <v>0</v>
      </c>
      <c r="R280" s="238" t="s">
        <v>960</v>
      </c>
      <c r="S280" s="238" t="s">
        <v>227</v>
      </c>
      <c r="T280" s="239" t="s">
        <v>227</v>
      </c>
      <c r="U280" s="222">
        <v>0.59</v>
      </c>
      <c r="V280" s="222">
        <f>ROUND(E280*U280,2)</f>
        <v>416.67</v>
      </c>
      <c r="W280" s="222"/>
      <c r="X280" s="222" t="s">
        <v>228</v>
      </c>
      <c r="Y280" s="222" t="s">
        <v>229</v>
      </c>
      <c r="Z280" s="212"/>
      <c r="AA280" s="212"/>
      <c r="AB280" s="212"/>
      <c r="AC280" s="212"/>
      <c r="AD280" s="212"/>
      <c r="AE280" s="212"/>
      <c r="AF280" s="212"/>
      <c r="AG280" s="212" t="s">
        <v>230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 x14ac:dyDescent="0.2">
      <c r="A281" s="219"/>
      <c r="B281" s="220"/>
      <c r="C281" s="248" t="s">
        <v>1110</v>
      </c>
      <c r="D281" s="242"/>
      <c r="E281" s="242"/>
      <c r="F281" s="242"/>
      <c r="G281" s="24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314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19"/>
      <c r="B282" s="220"/>
      <c r="C282" s="247" t="s">
        <v>233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234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47" t="s">
        <v>1111</v>
      </c>
      <c r="D283" s="223"/>
      <c r="E283" s="224">
        <v>347.25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234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47" t="s">
        <v>1112</v>
      </c>
      <c r="D284" s="223"/>
      <c r="E284" s="224">
        <v>-56.198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234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47" t="s">
        <v>1113</v>
      </c>
      <c r="D285" s="223"/>
      <c r="E285" s="224">
        <v>-29.574999999999999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234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47" t="s">
        <v>1114</v>
      </c>
      <c r="D286" s="223"/>
      <c r="E286" s="224">
        <v>18.25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234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47" t="s">
        <v>1115</v>
      </c>
      <c r="D287" s="223"/>
      <c r="E287" s="224">
        <v>212.5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234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47" t="s">
        <v>1116</v>
      </c>
      <c r="D288" s="223"/>
      <c r="E288" s="224">
        <v>145.5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234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47" t="s">
        <v>1117</v>
      </c>
      <c r="D289" s="223"/>
      <c r="E289" s="224">
        <v>-46.042000000000002</v>
      </c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234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47" t="s">
        <v>1118</v>
      </c>
      <c r="D290" s="223"/>
      <c r="E290" s="224">
        <v>-10.324999999999999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234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47" t="s">
        <v>1119</v>
      </c>
      <c r="D291" s="223"/>
      <c r="E291" s="224">
        <v>25.25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234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47" t="s">
        <v>1120</v>
      </c>
      <c r="D292" s="223"/>
      <c r="E292" s="224">
        <v>-2.6280000000000001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234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47" t="s">
        <v>1121</v>
      </c>
      <c r="D293" s="223"/>
      <c r="E293" s="224">
        <v>0.54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234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47" t="s">
        <v>1122</v>
      </c>
      <c r="D294" s="223"/>
      <c r="E294" s="224">
        <v>42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234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47" t="s">
        <v>1123</v>
      </c>
      <c r="D295" s="223"/>
      <c r="E295" s="224">
        <v>-7.4160000000000004</v>
      </c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234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47" t="s">
        <v>1124</v>
      </c>
      <c r="D296" s="223"/>
      <c r="E296" s="224">
        <v>1.62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234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47" t="s">
        <v>1125</v>
      </c>
      <c r="D297" s="223"/>
      <c r="E297" s="224">
        <v>32.25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234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47" t="s">
        <v>1126</v>
      </c>
      <c r="D298" s="223"/>
      <c r="E298" s="224">
        <v>-3.4380000000000002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234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47" t="s">
        <v>1127</v>
      </c>
      <c r="D299" s="223"/>
      <c r="E299" s="224">
        <v>1.08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234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47" t="s">
        <v>1128</v>
      </c>
      <c r="D300" s="223"/>
      <c r="E300" s="224">
        <v>49.5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234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47" t="s">
        <v>1129</v>
      </c>
      <c r="D301" s="223"/>
      <c r="E301" s="224">
        <v>-18.8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234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47" t="s">
        <v>1130</v>
      </c>
      <c r="D302" s="223"/>
      <c r="E302" s="224">
        <v>24.6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234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47" t="s">
        <v>1131</v>
      </c>
      <c r="D303" s="223"/>
      <c r="E303" s="224">
        <v>80.5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234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47" t="s">
        <v>1132</v>
      </c>
      <c r="D304" s="223"/>
      <c r="E304" s="224">
        <v>-24.954000000000001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234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47" t="s">
        <v>1133</v>
      </c>
      <c r="D305" s="223"/>
      <c r="E305" s="224">
        <v>-20.125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234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47" t="s">
        <v>1134</v>
      </c>
      <c r="D306" s="223"/>
      <c r="E306" s="224">
        <v>29.25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234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47" t="s">
        <v>1120</v>
      </c>
      <c r="D307" s="223"/>
      <c r="E307" s="224">
        <v>-2.6280000000000001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234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47" t="s">
        <v>1121</v>
      </c>
      <c r="D308" s="223"/>
      <c r="E308" s="224">
        <v>0.54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234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47" t="s">
        <v>1135</v>
      </c>
      <c r="D309" s="223"/>
      <c r="E309" s="224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234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47" t="s">
        <v>1136</v>
      </c>
      <c r="D310" s="223"/>
      <c r="E310" s="224">
        <v>-82.275000000000006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234</v>
      </c>
      <c r="AH310" s="212">
        <v>5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33">
        <v>41</v>
      </c>
      <c r="B311" s="234" t="s">
        <v>1137</v>
      </c>
      <c r="C311" s="245" t="s">
        <v>1138</v>
      </c>
      <c r="D311" s="235" t="s">
        <v>258</v>
      </c>
      <c r="E311" s="236">
        <v>1060.0540000000001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3.6700000000000001E-3</v>
      </c>
      <c r="O311" s="236">
        <f>ROUND(E311*N311,2)</f>
        <v>3.89</v>
      </c>
      <c r="P311" s="236">
        <v>0</v>
      </c>
      <c r="Q311" s="236">
        <f>ROUND(E311*P311,2)</f>
        <v>0</v>
      </c>
      <c r="R311" s="238" t="s">
        <v>944</v>
      </c>
      <c r="S311" s="238" t="s">
        <v>227</v>
      </c>
      <c r="T311" s="239" t="s">
        <v>227</v>
      </c>
      <c r="U311" s="222">
        <v>0.36</v>
      </c>
      <c r="V311" s="222">
        <f>ROUND(E311*U311,2)</f>
        <v>381.62</v>
      </c>
      <c r="W311" s="222"/>
      <c r="X311" s="222" t="s">
        <v>228</v>
      </c>
      <c r="Y311" s="222" t="s">
        <v>229</v>
      </c>
      <c r="Z311" s="212"/>
      <c r="AA311" s="212"/>
      <c r="AB311" s="212"/>
      <c r="AC311" s="212"/>
      <c r="AD311" s="212"/>
      <c r="AE311" s="212"/>
      <c r="AF311" s="212"/>
      <c r="AG311" s="212" t="s">
        <v>230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19"/>
      <c r="B312" s="220"/>
      <c r="C312" s="247" t="s">
        <v>1139</v>
      </c>
      <c r="D312" s="223"/>
      <c r="E312" s="224">
        <v>706.226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234</v>
      </c>
      <c r="AH312" s="212">
        <v>5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47" t="s">
        <v>1071</v>
      </c>
      <c r="D313" s="223"/>
      <c r="E313" s="224">
        <v>353.82799999999997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234</v>
      </c>
      <c r="AH313" s="212">
        <v>5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33">
        <v>42</v>
      </c>
      <c r="B314" s="234" t="s">
        <v>1140</v>
      </c>
      <c r="C314" s="245" t="s">
        <v>1141</v>
      </c>
      <c r="D314" s="235" t="s">
        <v>298</v>
      </c>
      <c r="E314" s="236">
        <v>192.5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21</v>
      </c>
      <c r="M314" s="238">
        <f>G314*(1+L314/100)</f>
        <v>0</v>
      </c>
      <c r="N314" s="236">
        <v>4.6000000000000001E-4</v>
      </c>
      <c r="O314" s="236">
        <f>ROUND(E314*N314,2)</f>
        <v>0.09</v>
      </c>
      <c r="P314" s="236">
        <v>0</v>
      </c>
      <c r="Q314" s="236">
        <f>ROUND(E314*P314,2)</f>
        <v>0</v>
      </c>
      <c r="R314" s="238" t="s">
        <v>944</v>
      </c>
      <c r="S314" s="238" t="s">
        <v>227</v>
      </c>
      <c r="T314" s="239" t="s">
        <v>227</v>
      </c>
      <c r="U314" s="222">
        <v>0</v>
      </c>
      <c r="V314" s="222">
        <f>ROUND(E314*U314,2)</f>
        <v>0</v>
      </c>
      <c r="W314" s="222"/>
      <c r="X314" s="222" t="s">
        <v>228</v>
      </c>
      <c r="Y314" s="222" t="s">
        <v>229</v>
      </c>
      <c r="Z314" s="212"/>
      <c r="AA314" s="212"/>
      <c r="AB314" s="212"/>
      <c r="AC314" s="212"/>
      <c r="AD314" s="212"/>
      <c r="AE314" s="212"/>
      <c r="AF314" s="212"/>
      <c r="AG314" s="212" t="s">
        <v>230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19"/>
      <c r="B315" s="220"/>
      <c r="C315" s="246" t="s">
        <v>1142</v>
      </c>
      <c r="D315" s="240"/>
      <c r="E315" s="240"/>
      <c r="F315" s="240"/>
      <c r="G315" s="240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232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41" t="str">
        <f>C315</f>
        <v>omítka vápenocementová, strojně nebo ručně nanášená v podlaží i ve schodišti na jakýkoliv druh podkladu, kompletní souvrství</v>
      </c>
      <c r="BB315" s="212"/>
      <c r="BC315" s="212"/>
      <c r="BD315" s="212"/>
      <c r="BE315" s="212"/>
      <c r="BF315" s="212"/>
      <c r="BG315" s="212"/>
      <c r="BH315" s="212"/>
    </row>
    <row r="316" spans="1:60" outlineLevel="2" x14ac:dyDescent="0.2">
      <c r="A316" s="219"/>
      <c r="B316" s="220"/>
      <c r="C316" s="247" t="s">
        <v>233</v>
      </c>
      <c r="D316" s="223"/>
      <c r="E316" s="224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234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47" t="s">
        <v>1143</v>
      </c>
      <c r="D317" s="223"/>
      <c r="E317" s="224">
        <v>44.6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234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47" t="s">
        <v>1144</v>
      </c>
      <c r="D318" s="223"/>
      <c r="E318" s="224">
        <v>35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234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47" t="s">
        <v>1145</v>
      </c>
      <c r="D319" s="223"/>
      <c r="E319" s="224">
        <v>50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234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47" t="s">
        <v>1146</v>
      </c>
      <c r="D320" s="223"/>
      <c r="E320" s="224">
        <v>18.899999999999999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234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47" t="s">
        <v>1147</v>
      </c>
      <c r="D321" s="223"/>
      <c r="E321" s="224">
        <v>41.6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234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47" t="s">
        <v>1148</v>
      </c>
      <c r="D322" s="223"/>
      <c r="E322" s="224">
        <v>2.4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234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 x14ac:dyDescent="0.2">
      <c r="A323" s="233">
        <v>43</v>
      </c>
      <c r="B323" s="234" t="s">
        <v>1149</v>
      </c>
      <c r="C323" s="245" t="s">
        <v>1150</v>
      </c>
      <c r="D323" s="235" t="s">
        <v>258</v>
      </c>
      <c r="E323" s="236">
        <v>1114.3</v>
      </c>
      <c r="F323" s="237"/>
      <c r="G323" s="238">
        <f>ROUND(E323*F323,2)</f>
        <v>0</v>
      </c>
      <c r="H323" s="237"/>
      <c r="I323" s="238">
        <f>ROUND(E323*H323,2)</f>
        <v>0</v>
      </c>
      <c r="J323" s="237"/>
      <c r="K323" s="238">
        <f>ROUND(E323*J323,2)</f>
        <v>0</v>
      </c>
      <c r="L323" s="238">
        <v>21</v>
      </c>
      <c r="M323" s="238">
        <f>G323*(1+L323/100)</f>
        <v>0</v>
      </c>
      <c r="N323" s="236">
        <v>4.1099999999999999E-3</v>
      </c>
      <c r="O323" s="236">
        <f>ROUND(E323*N323,2)</f>
        <v>4.58</v>
      </c>
      <c r="P323" s="236">
        <v>0</v>
      </c>
      <c r="Q323" s="236">
        <f>ROUND(E323*P323,2)</f>
        <v>0</v>
      </c>
      <c r="R323" s="238" t="s">
        <v>944</v>
      </c>
      <c r="S323" s="238" t="s">
        <v>227</v>
      </c>
      <c r="T323" s="239" t="s">
        <v>227</v>
      </c>
      <c r="U323" s="222">
        <v>0.48</v>
      </c>
      <c r="V323" s="222">
        <f>ROUND(E323*U323,2)</f>
        <v>534.86</v>
      </c>
      <c r="W323" s="222"/>
      <c r="X323" s="222" t="s">
        <v>228</v>
      </c>
      <c r="Y323" s="222" t="s">
        <v>229</v>
      </c>
      <c r="Z323" s="212"/>
      <c r="AA323" s="212"/>
      <c r="AB323" s="212"/>
      <c r="AC323" s="212"/>
      <c r="AD323" s="212"/>
      <c r="AE323" s="212"/>
      <c r="AF323" s="212"/>
      <c r="AG323" s="212" t="s">
        <v>230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2" x14ac:dyDescent="0.2">
      <c r="A324" s="219"/>
      <c r="B324" s="220"/>
      <c r="C324" s="246" t="s">
        <v>1151</v>
      </c>
      <c r="D324" s="240"/>
      <c r="E324" s="240"/>
      <c r="F324" s="240"/>
      <c r="G324" s="240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232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19"/>
      <c r="B325" s="220"/>
      <c r="C325" s="247" t="s">
        <v>233</v>
      </c>
      <c r="D325" s="223"/>
      <c r="E325" s="224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234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47" t="s">
        <v>346</v>
      </c>
      <c r="D326" s="223"/>
      <c r="E326" s="224">
        <v>232.1</v>
      </c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234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47" t="s">
        <v>645</v>
      </c>
      <c r="D327" s="223"/>
      <c r="E327" s="224">
        <v>5.9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234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47" t="s">
        <v>646</v>
      </c>
      <c r="D328" s="223"/>
      <c r="E328" s="224">
        <v>33.5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234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47" t="s">
        <v>647</v>
      </c>
      <c r="D329" s="223"/>
      <c r="E329" s="224">
        <v>5.3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234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47" t="s">
        <v>648</v>
      </c>
      <c r="D330" s="223"/>
      <c r="E330" s="224">
        <v>21.2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234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47" t="s">
        <v>1152</v>
      </c>
      <c r="D331" s="223"/>
      <c r="E331" s="224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234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47" t="s">
        <v>649</v>
      </c>
      <c r="D332" s="223"/>
      <c r="E332" s="224">
        <v>4.9000000000000004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234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47" t="s">
        <v>650</v>
      </c>
      <c r="D333" s="223"/>
      <c r="E333" s="224">
        <v>18.600000000000001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234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19"/>
      <c r="B334" s="220"/>
      <c r="C334" s="247" t="s">
        <v>651</v>
      </c>
      <c r="D334" s="223"/>
      <c r="E334" s="224">
        <v>5.5</v>
      </c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234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47" t="s">
        <v>652</v>
      </c>
      <c r="D335" s="223"/>
      <c r="E335" s="224">
        <v>14.9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234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47" t="s">
        <v>653</v>
      </c>
      <c r="D336" s="223"/>
      <c r="E336" s="224">
        <v>13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234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47" t="s">
        <v>654</v>
      </c>
      <c r="D337" s="223"/>
      <c r="E337" s="224">
        <v>480.9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234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47" t="s">
        <v>655</v>
      </c>
      <c r="D338" s="223"/>
      <c r="E338" s="224">
        <v>62.9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234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47" t="s">
        <v>656</v>
      </c>
      <c r="D339" s="223"/>
      <c r="E339" s="224">
        <v>5.4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234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47" t="s">
        <v>657</v>
      </c>
      <c r="D340" s="223"/>
      <c r="E340" s="224">
        <v>9.1999999999999993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234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47" t="s">
        <v>360</v>
      </c>
      <c r="D341" s="223"/>
      <c r="E341" s="224">
        <v>3.2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234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47" t="s">
        <v>361</v>
      </c>
      <c r="D342" s="223"/>
      <c r="E342" s="224">
        <v>2.6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234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47" t="s">
        <v>362</v>
      </c>
      <c r="D343" s="223"/>
      <c r="E343" s="224">
        <v>5.7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234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47" t="s">
        <v>658</v>
      </c>
      <c r="D344" s="223"/>
      <c r="E344" s="224">
        <v>5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234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47" t="s">
        <v>659</v>
      </c>
      <c r="D345" s="223"/>
      <c r="E345" s="224">
        <v>5.3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234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47" t="s">
        <v>660</v>
      </c>
      <c r="D346" s="223"/>
      <c r="E346" s="224">
        <v>16.3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234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47" t="s">
        <v>661</v>
      </c>
      <c r="D347" s="223"/>
      <c r="E347" s="224">
        <v>9.6999999999999993</v>
      </c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234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47" t="s">
        <v>662</v>
      </c>
      <c r="D348" s="223"/>
      <c r="E348" s="224">
        <v>64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234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47" t="s">
        <v>663</v>
      </c>
      <c r="D349" s="223"/>
      <c r="E349" s="224">
        <v>44.8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234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47" t="s">
        <v>664</v>
      </c>
      <c r="D350" s="223"/>
      <c r="E350" s="224">
        <v>8.1999999999999993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234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47" t="s">
        <v>665</v>
      </c>
      <c r="D351" s="223"/>
      <c r="E351" s="224">
        <v>5.2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234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47" t="s">
        <v>666</v>
      </c>
      <c r="D352" s="223"/>
      <c r="E352" s="224">
        <v>7.9</v>
      </c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234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47" t="s">
        <v>667</v>
      </c>
      <c r="D353" s="223"/>
      <c r="E353" s="224">
        <v>5.0999999999999996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234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47" t="s">
        <v>370</v>
      </c>
      <c r="D354" s="223"/>
      <c r="E354" s="224">
        <v>8.5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234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47" t="s">
        <v>668</v>
      </c>
      <c r="D355" s="223"/>
      <c r="E355" s="224">
        <v>2.6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234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47" t="s">
        <v>669</v>
      </c>
      <c r="D356" s="223"/>
      <c r="E356" s="224">
        <v>6.9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234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33">
        <v>44</v>
      </c>
      <c r="B357" s="234" t="s">
        <v>1153</v>
      </c>
      <c r="C357" s="245" t="s">
        <v>1154</v>
      </c>
      <c r="D357" s="235" t="s">
        <v>258</v>
      </c>
      <c r="E357" s="236">
        <v>534.37400000000002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6">
        <v>4.0000000000000003E-5</v>
      </c>
      <c r="O357" s="236">
        <f>ROUND(E357*N357,2)</f>
        <v>0.02</v>
      </c>
      <c r="P357" s="236">
        <v>0</v>
      </c>
      <c r="Q357" s="236">
        <f>ROUND(E357*P357,2)</f>
        <v>0</v>
      </c>
      <c r="R357" s="238" t="s">
        <v>944</v>
      </c>
      <c r="S357" s="238" t="s">
        <v>227</v>
      </c>
      <c r="T357" s="239" t="s">
        <v>227</v>
      </c>
      <c r="U357" s="222">
        <v>0.08</v>
      </c>
      <c r="V357" s="222">
        <f>ROUND(E357*U357,2)</f>
        <v>42.75</v>
      </c>
      <c r="W357" s="222"/>
      <c r="X357" s="222" t="s">
        <v>228</v>
      </c>
      <c r="Y357" s="222" t="s">
        <v>229</v>
      </c>
      <c r="Z357" s="212"/>
      <c r="AA357" s="212"/>
      <c r="AB357" s="212"/>
      <c r="AC357" s="212"/>
      <c r="AD357" s="212"/>
      <c r="AE357" s="212"/>
      <c r="AF357" s="212"/>
      <c r="AG357" s="212" t="s">
        <v>230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2.5" outlineLevel="2" x14ac:dyDescent="0.2">
      <c r="A358" s="219"/>
      <c r="B358" s="220"/>
      <c r="C358" s="246" t="s">
        <v>1155</v>
      </c>
      <c r="D358" s="240"/>
      <c r="E358" s="240"/>
      <c r="F358" s="240"/>
      <c r="G358" s="240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232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41" t="str">
        <f>C358</f>
        <v>které se zřizují před úpravami povrchu, a obalení osazených dveřních zárubní před znečištěním při úpravách povrchu nástřikem plastických maltovin včetně pozdějšího odkrytí,</v>
      </c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">
      <c r="A359" s="219"/>
      <c r="B359" s="220"/>
      <c r="C359" s="247" t="s">
        <v>233</v>
      </c>
      <c r="D359" s="223"/>
      <c r="E359" s="224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234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47" t="s">
        <v>1156</v>
      </c>
      <c r="D360" s="223"/>
      <c r="E360" s="224">
        <v>42.636000000000003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234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47" t="s">
        <v>1157</v>
      </c>
      <c r="D361" s="223"/>
      <c r="E361" s="224">
        <v>19.318000000000001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234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47" t="s">
        <v>1158</v>
      </c>
      <c r="D362" s="223"/>
      <c r="E362" s="224">
        <v>192.85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234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47" t="s">
        <v>1159</v>
      </c>
      <c r="D363" s="223"/>
      <c r="E363" s="224">
        <v>173.708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234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47" t="s">
        <v>1160</v>
      </c>
      <c r="D364" s="223"/>
      <c r="E364" s="224">
        <v>74.272000000000006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234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47" t="s">
        <v>1161</v>
      </c>
      <c r="D365" s="223"/>
      <c r="E365" s="224">
        <v>31.59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234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x14ac:dyDescent="0.2">
      <c r="A366" s="226" t="s">
        <v>221</v>
      </c>
      <c r="B366" s="227" t="s">
        <v>121</v>
      </c>
      <c r="C366" s="244" t="s">
        <v>122</v>
      </c>
      <c r="D366" s="228"/>
      <c r="E366" s="229"/>
      <c r="F366" s="230"/>
      <c r="G366" s="230">
        <f>SUMIF(AG367:AG462,"&lt;&gt;NOR",G367:G462)</f>
        <v>0</v>
      </c>
      <c r="H366" s="230"/>
      <c r="I366" s="230">
        <f>SUM(I367:I462)</f>
        <v>0</v>
      </c>
      <c r="J366" s="230"/>
      <c r="K366" s="230">
        <f>SUM(K367:K462)</f>
        <v>0</v>
      </c>
      <c r="L366" s="230"/>
      <c r="M366" s="230">
        <f>SUM(M367:M462)</f>
        <v>0</v>
      </c>
      <c r="N366" s="229"/>
      <c r="O366" s="229">
        <f>SUM(O367:O462)</f>
        <v>567.34</v>
      </c>
      <c r="P366" s="229"/>
      <c r="Q366" s="229">
        <f>SUM(Q367:Q462)</f>
        <v>0</v>
      </c>
      <c r="R366" s="230"/>
      <c r="S366" s="230"/>
      <c r="T366" s="231"/>
      <c r="U366" s="225"/>
      <c r="V366" s="225">
        <f>SUM(V367:V462)</f>
        <v>1315.87</v>
      </c>
      <c r="W366" s="225"/>
      <c r="X366" s="225"/>
      <c r="Y366" s="225"/>
      <c r="AG366" t="s">
        <v>222</v>
      </c>
    </row>
    <row r="367" spans="1:60" outlineLevel="1" x14ac:dyDescent="0.2">
      <c r="A367" s="233">
        <v>45</v>
      </c>
      <c r="B367" s="234" t="s">
        <v>1162</v>
      </c>
      <c r="C367" s="245" t="s">
        <v>1163</v>
      </c>
      <c r="D367" s="235" t="s">
        <v>225</v>
      </c>
      <c r="E367" s="236">
        <v>149.46250000000001</v>
      </c>
      <c r="F367" s="237"/>
      <c r="G367" s="238">
        <f>ROUND(E367*F367,2)</f>
        <v>0</v>
      </c>
      <c r="H367" s="237"/>
      <c r="I367" s="238">
        <f>ROUND(E367*H367,2)</f>
        <v>0</v>
      </c>
      <c r="J367" s="237"/>
      <c r="K367" s="238">
        <f>ROUND(E367*J367,2)</f>
        <v>0</v>
      </c>
      <c r="L367" s="238">
        <v>21</v>
      </c>
      <c r="M367" s="238">
        <f>G367*(1+L367/100)</f>
        <v>0</v>
      </c>
      <c r="N367" s="236">
        <v>1.837</v>
      </c>
      <c r="O367" s="236">
        <f>ROUND(E367*N367,2)</f>
        <v>274.56</v>
      </c>
      <c r="P367" s="236">
        <v>0</v>
      </c>
      <c r="Q367" s="236">
        <f>ROUND(E367*P367,2)</f>
        <v>0</v>
      </c>
      <c r="R367" s="238" t="s">
        <v>944</v>
      </c>
      <c r="S367" s="238" t="s">
        <v>227</v>
      </c>
      <c r="T367" s="239" t="s">
        <v>227</v>
      </c>
      <c r="U367" s="222">
        <v>1.84</v>
      </c>
      <c r="V367" s="222">
        <f>ROUND(E367*U367,2)</f>
        <v>275.01</v>
      </c>
      <c r="W367" s="222"/>
      <c r="X367" s="222" t="s">
        <v>228</v>
      </c>
      <c r="Y367" s="222" t="s">
        <v>229</v>
      </c>
      <c r="Z367" s="212"/>
      <c r="AA367" s="212"/>
      <c r="AB367" s="212"/>
      <c r="AC367" s="212"/>
      <c r="AD367" s="212"/>
      <c r="AE367" s="212"/>
      <c r="AF367" s="212"/>
      <c r="AG367" s="212" t="s">
        <v>230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19"/>
      <c r="B368" s="220"/>
      <c r="C368" s="246" t="s">
        <v>1164</v>
      </c>
      <c r="D368" s="240"/>
      <c r="E368" s="240"/>
      <c r="F368" s="240"/>
      <c r="G368" s="240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232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41" t="str">
        <f>C368</f>
        <v>pod mazaniny a dlažby, popř. na plochých střechách, vodorovný nebo ve spádu, s udusáním a urovnáním povrchu,</v>
      </c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">
      <c r="A369" s="219"/>
      <c r="B369" s="220"/>
      <c r="C369" s="247" t="s">
        <v>233</v>
      </c>
      <c r="D369" s="223"/>
      <c r="E369" s="224"/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234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47" t="s">
        <v>1165</v>
      </c>
      <c r="D370" s="223"/>
      <c r="E370" s="224">
        <v>98.5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234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47" t="s">
        <v>1166</v>
      </c>
      <c r="D371" s="223"/>
      <c r="E371" s="224">
        <v>7.375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234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47" t="s">
        <v>1167</v>
      </c>
      <c r="D372" s="223"/>
      <c r="E372" s="224">
        <v>27.625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234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47" t="s">
        <v>1168</v>
      </c>
      <c r="D373" s="223"/>
      <c r="E373" s="224">
        <v>2.375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234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19"/>
      <c r="B374" s="220"/>
      <c r="C374" s="264" t="s">
        <v>920</v>
      </c>
      <c r="D374" s="253"/>
      <c r="E374" s="254">
        <v>13.5875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234</v>
      </c>
      <c r="AH374" s="212">
        <v>4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33">
        <v>46</v>
      </c>
      <c r="B375" s="234" t="s">
        <v>1169</v>
      </c>
      <c r="C375" s="245" t="s">
        <v>1170</v>
      </c>
      <c r="D375" s="235" t="s">
        <v>225</v>
      </c>
      <c r="E375" s="236">
        <v>0.52500000000000002</v>
      </c>
      <c r="F375" s="237"/>
      <c r="G375" s="238">
        <f>ROUND(E375*F375,2)</f>
        <v>0</v>
      </c>
      <c r="H375" s="237"/>
      <c r="I375" s="238">
        <f>ROUND(E375*H375,2)</f>
        <v>0</v>
      </c>
      <c r="J375" s="237"/>
      <c r="K375" s="238">
        <f>ROUND(E375*J375,2)</f>
        <v>0</v>
      </c>
      <c r="L375" s="238">
        <v>21</v>
      </c>
      <c r="M375" s="238">
        <f>G375*(1+L375/100)</f>
        <v>0</v>
      </c>
      <c r="N375" s="236">
        <v>2.5249999999999999</v>
      </c>
      <c r="O375" s="236">
        <f>ROUND(E375*N375,2)</f>
        <v>1.33</v>
      </c>
      <c r="P375" s="236">
        <v>0</v>
      </c>
      <c r="Q375" s="236">
        <f>ROUND(E375*P375,2)</f>
        <v>0</v>
      </c>
      <c r="R375" s="238" t="s">
        <v>944</v>
      </c>
      <c r="S375" s="238" t="s">
        <v>227</v>
      </c>
      <c r="T375" s="239" t="s">
        <v>227</v>
      </c>
      <c r="U375" s="222">
        <v>2.3199999999999998</v>
      </c>
      <c r="V375" s="222">
        <f>ROUND(E375*U375,2)</f>
        <v>1.22</v>
      </c>
      <c r="W375" s="222"/>
      <c r="X375" s="222" t="s">
        <v>228</v>
      </c>
      <c r="Y375" s="222" t="s">
        <v>229</v>
      </c>
      <c r="Z375" s="212"/>
      <c r="AA375" s="212"/>
      <c r="AB375" s="212"/>
      <c r="AC375" s="212"/>
      <c r="AD375" s="212"/>
      <c r="AE375" s="212"/>
      <c r="AF375" s="212"/>
      <c r="AG375" s="212" t="s">
        <v>230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19"/>
      <c r="B376" s="220"/>
      <c r="C376" s="246" t="s">
        <v>1171</v>
      </c>
      <c r="D376" s="240"/>
      <c r="E376" s="240"/>
      <c r="F376" s="240"/>
      <c r="G376" s="240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232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">
      <c r="A377" s="219"/>
      <c r="B377" s="220"/>
      <c r="C377" s="249" t="s">
        <v>1172</v>
      </c>
      <c r="D377" s="243"/>
      <c r="E377" s="243"/>
      <c r="F377" s="243"/>
      <c r="G377" s="243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314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2" x14ac:dyDescent="0.2">
      <c r="A378" s="219"/>
      <c r="B378" s="220"/>
      <c r="C378" s="247" t="s">
        <v>233</v>
      </c>
      <c r="D378" s="223"/>
      <c r="E378" s="224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234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47" t="s">
        <v>1173</v>
      </c>
      <c r="D379" s="223"/>
      <c r="E379" s="224">
        <v>0.52500000000000002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234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33">
        <v>47</v>
      </c>
      <c r="B380" s="234" t="s">
        <v>1174</v>
      </c>
      <c r="C380" s="245" t="s">
        <v>1175</v>
      </c>
      <c r="D380" s="235" t="s">
        <v>225</v>
      </c>
      <c r="E380" s="236">
        <v>53.407499999999999</v>
      </c>
      <c r="F380" s="237"/>
      <c r="G380" s="238">
        <f>ROUND(E380*F380,2)</f>
        <v>0</v>
      </c>
      <c r="H380" s="237"/>
      <c r="I380" s="238">
        <f>ROUND(E380*H380,2)</f>
        <v>0</v>
      </c>
      <c r="J380" s="237"/>
      <c r="K380" s="238">
        <f>ROUND(E380*J380,2)</f>
        <v>0</v>
      </c>
      <c r="L380" s="238">
        <v>21</v>
      </c>
      <c r="M380" s="238">
        <f>G380*(1+L380/100)</f>
        <v>0</v>
      </c>
      <c r="N380" s="236">
        <v>2.5249999999999999</v>
      </c>
      <c r="O380" s="236">
        <f>ROUND(E380*N380,2)</f>
        <v>134.85</v>
      </c>
      <c r="P380" s="236">
        <v>0</v>
      </c>
      <c r="Q380" s="236">
        <f>ROUND(E380*P380,2)</f>
        <v>0</v>
      </c>
      <c r="R380" s="238" t="s">
        <v>944</v>
      </c>
      <c r="S380" s="238" t="s">
        <v>227</v>
      </c>
      <c r="T380" s="239" t="s">
        <v>227</v>
      </c>
      <c r="U380" s="222">
        <v>3.21</v>
      </c>
      <c r="V380" s="222">
        <f>ROUND(E380*U380,2)</f>
        <v>171.44</v>
      </c>
      <c r="W380" s="222"/>
      <c r="X380" s="222" t="s">
        <v>228</v>
      </c>
      <c r="Y380" s="222" t="s">
        <v>229</v>
      </c>
      <c r="Z380" s="212"/>
      <c r="AA380" s="212"/>
      <c r="AB380" s="212"/>
      <c r="AC380" s="212"/>
      <c r="AD380" s="212"/>
      <c r="AE380" s="212"/>
      <c r="AF380" s="212"/>
      <c r="AG380" s="212" t="s">
        <v>230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2" x14ac:dyDescent="0.2">
      <c r="A381" s="219"/>
      <c r="B381" s="220"/>
      <c r="C381" s="246" t="s">
        <v>1171</v>
      </c>
      <c r="D381" s="240"/>
      <c r="E381" s="240"/>
      <c r="F381" s="240"/>
      <c r="G381" s="240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232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">
      <c r="A382" s="219"/>
      <c r="B382" s="220"/>
      <c r="C382" s="249" t="s">
        <v>1172</v>
      </c>
      <c r="D382" s="243"/>
      <c r="E382" s="243"/>
      <c r="F382" s="243"/>
      <c r="G382" s="243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314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19"/>
      <c r="B383" s="220"/>
      <c r="C383" s="247" t="s">
        <v>233</v>
      </c>
      <c r="D383" s="223"/>
      <c r="E383" s="224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234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3" x14ac:dyDescent="0.2">
      <c r="A384" s="219"/>
      <c r="B384" s="220"/>
      <c r="C384" s="247" t="s">
        <v>1176</v>
      </c>
      <c r="D384" s="223"/>
      <c r="E384" s="224">
        <v>29.55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234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47" t="s">
        <v>415</v>
      </c>
      <c r="D385" s="223"/>
      <c r="E385" s="224">
        <v>2.2124999999999999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234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47" t="s">
        <v>416</v>
      </c>
      <c r="D386" s="223"/>
      <c r="E386" s="224">
        <v>8.2874999999999996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234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47" t="s">
        <v>1177</v>
      </c>
      <c r="D387" s="223"/>
      <c r="E387" s="224">
        <v>0.71250000000000002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234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ht="33.75" outlineLevel="3" x14ac:dyDescent="0.2">
      <c r="A388" s="219"/>
      <c r="B388" s="220"/>
      <c r="C388" s="247" t="s">
        <v>1178</v>
      </c>
      <c r="D388" s="223"/>
      <c r="E388" s="224">
        <v>12.645</v>
      </c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234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2.5" outlineLevel="1" x14ac:dyDescent="0.2">
      <c r="A389" s="233">
        <v>48</v>
      </c>
      <c r="B389" s="234" t="s">
        <v>1179</v>
      </c>
      <c r="C389" s="245" t="s">
        <v>1180</v>
      </c>
      <c r="D389" s="235" t="s">
        <v>294</v>
      </c>
      <c r="E389" s="236">
        <v>5.4361899999999999</v>
      </c>
      <c r="F389" s="237"/>
      <c r="G389" s="238">
        <f>ROUND(E389*F389,2)</f>
        <v>0</v>
      </c>
      <c r="H389" s="237"/>
      <c r="I389" s="238">
        <f>ROUND(E389*H389,2)</f>
        <v>0</v>
      </c>
      <c r="J389" s="237"/>
      <c r="K389" s="238">
        <f>ROUND(E389*J389,2)</f>
        <v>0</v>
      </c>
      <c r="L389" s="238">
        <v>21</v>
      </c>
      <c r="M389" s="238">
        <f>G389*(1+L389/100)</f>
        <v>0</v>
      </c>
      <c r="N389" s="236">
        <v>1.0800399999999999</v>
      </c>
      <c r="O389" s="236">
        <f>ROUND(E389*N389,2)</f>
        <v>5.87</v>
      </c>
      <c r="P389" s="236">
        <v>0</v>
      </c>
      <c r="Q389" s="236">
        <f>ROUND(E389*P389,2)</f>
        <v>0</v>
      </c>
      <c r="R389" s="238" t="s">
        <v>944</v>
      </c>
      <c r="S389" s="238" t="s">
        <v>227</v>
      </c>
      <c r="T389" s="239" t="s">
        <v>227</v>
      </c>
      <c r="U389" s="222">
        <v>15.23</v>
      </c>
      <c r="V389" s="222">
        <f>ROUND(E389*U389,2)</f>
        <v>82.79</v>
      </c>
      <c r="W389" s="222"/>
      <c r="X389" s="222" t="s">
        <v>228</v>
      </c>
      <c r="Y389" s="222" t="s">
        <v>229</v>
      </c>
      <c r="Z389" s="212"/>
      <c r="AA389" s="212"/>
      <c r="AB389" s="212"/>
      <c r="AC389" s="212"/>
      <c r="AD389" s="212"/>
      <c r="AE389" s="212"/>
      <c r="AF389" s="212"/>
      <c r="AG389" s="212" t="s">
        <v>230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">
      <c r="A390" s="219"/>
      <c r="B390" s="220"/>
      <c r="C390" s="246" t="s">
        <v>1181</v>
      </c>
      <c r="D390" s="240"/>
      <c r="E390" s="240"/>
      <c r="F390" s="240"/>
      <c r="G390" s="240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232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2" x14ac:dyDescent="0.2">
      <c r="A391" s="219"/>
      <c r="B391" s="220"/>
      <c r="C391" s="247" t="s">
        <v>233</v>
      </c>
      <c r="D391" s="223"/>
      <c r="E391" s="224"/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234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47" t="s">
        <v>1182</v>
      </c>
      <c r="D392" s="223"/>
      <c r="E392" s="224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234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ht="22.5" outlineLevel="3" x14ac:dyDescent="0.2">
      <c r="A393" s="219"/>
      <c r="B393" s="220"/>
      <c r="C393" s="247" t="s">
        <v>1183</v>
      </c>
      <c r="D393" s="223"/>
      <c r="E393" s="224">
        <v>3.1126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234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47" t="s">
        <v>1184</v>
      </c>
      <c r="D394" s="223"/>
      <c r="E394" s="224">
        <v>0.23305000000000001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234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47" t="s">
        <v>1185</v>
      </c>
      <c r="D395" s="223"/>
      <c r="E395" s="224">
        <v>0.87295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234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19"/>
      <c r="B396" s="220"/>
      <c r="C396" s="247" t="s">
        <v>1186</v>
      </c>
      <c r="D396" s="223"/>
      <c r="E396" s="224">
        <v>7.5050000000000006E-2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22"/>
      <c r="Z396" s="212"/>
      <c r="AA396" s="212"/>
      <c r="AB396" s="212"/>
      <c r="AC396" s="212"/>
      <c r="AD396" s="212"/>
      <c r="AE396" s="212"/>
      <c r="AF396" s="212"/>
      <c r="AG396" s="212" t="s">
        <v>234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19"/>
      <c r="B397" s="220"/>
      <c r="C397" s="247" t="s">
        <v>1187</v>
      </c>
      <c r="D397" s="223"/>
      <c r="E397" s="224">
        <v>5.5300000000000002E-2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234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64" t="s">
        <v>1188</v>
      </c>
      <c r="D398" s="253"/>
      <c r="E398" s="254">
        <v>1.08724</v>
      </c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234</v>
      </c>
      <c r="AH398" s="212">
        <v>4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33">
        <v>49</v>
      </c>
      <c r="B399" s="234" t="s">
        <v>1189</v>
      </c>
      <c r="C399" s="245" t="s">
        <v>1190</v>
      </c>
      <c r="D399" s="235" t="s">
        <v>258</v>
      </c>
      <c r="E399" s="236">
        <v>210.2</v>
      </c>
      <c r="F399" s="237"/>
      <c r="G399" s="238">
        <f>ROUND(E399*F399,2)</f>
        <v>0</v>
      </c>
      <c r="H399" s="237"/>
      <c r="I399" s="238">
        <f>ROUND(E399*H399,2)</f>
        <v>0</v>
      </c>
      <c r="J399" s="237"/>
      <c r="K399" s="238">
        <f>ROUND(E399*J399,2)</f>
        <v>0</v>
      </c>
      <c r="L399" s="238">
        <v>21</v>
      </c>
      <c r="M399" s="238">
        <f>G399*(1+L399/100)</f>
        <v>0</v>
      </c>
      <c r="N399" s="236">
        <v>2.5999999999999998E-4</v>
      </c>
      <c r="O399" s="236">
        <f>ROUND(E399*N399,2)</f>
        <v>0.05</v>
      </c>
      <c r="P399" s="236">
        <v>0</v>
      </c>
      <c r="Q399" s="236">
        <f>ROUND(E399*P399,2)</f>
        <v>0</v>
      </c>
      <c r="R399" s="238" t="s">
        <v>944</v>
      </c>
      <c r="S399" s="238" t="s">
        <v>227</v>
      </c>
      <c r="T399" s="239" t="s">
        <v>227</v>
      </c>
      <c r="U399" s="222">
        <v>0.09</v>
      </c>
      <c r="V399" s="222">
        <f>ROUND(E399*U399,2)</f>
        <v>18.920000000000002</v>
      </c>
      <c r="W399" s="222"/>
      <c r="X399" s="222" t="s">
        <v>228</v>
      </c>
      <c r="Y399" s="222" t="s">
        <v>229</v>
      </c>
      <c r="Z399" s="212"/>
      <c r="AA399" s="212"/>
      <c r="AB399" s="212"/>
      <c r="AC399" s="212"/>
      <c r="AD399" s="212"/>
      <c r="AE399" s="212"/>
      <c r="AF399" s="212"/>
      <c r="AG399" s="212" t="s">
        <v>230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">
      <c r="A400" s="219"/>
      <c r="B400" s="220"/>
      <c r="C400" s="246" t="s">
        <v>1191</v>
      </c>
      <c r="D400" s="240"/>
      <c r="E400" s="240"/>
      <c r="F400" s="240"/>
      <c r="G400" s="240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232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2" x14ac:dyDescent="0.2">
      <c r="A401" s="219"/>
      <c r="B401" s="220"/>
      <c r="C401" s="247" t="s">
        <v>233</v>
      </c>
      <c r="D401" s="223"/>
      <c r="E401" s="224"/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234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47" t="s">
        <v>1192</v>
      </c>
      <c r="D402" s="223"/>
      <c r="E402" s="224">
        <v>7.88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234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45" outlineLevel="3" x14ac:dyDescent="0.2">
      <c r="A403" s="219"/>
      <c r="B403" s="220"/>
      <c r="C403" s="247" t="s">
        <v>1193</v>
      </c>
      <c r="D403" s="223"/>
      <c r="E403" s="224">
        <v>202.32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234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ht="22.5" outlineLevel="1" x14ac:dyDescent="0.2">
      <c r="A404" s="233">
        <v>50</v>
      </c>
      <c r="B404" s="234" t="s">
        <v>1194</v>
      </c>
      <c r="C404" s="245" t="s">
        <v>1195</v>
      </c>
      <c r="D404" s="235" t="s">
        <v>225</v>
      </c>
      <c r="E404" s="236">
        <v>40.871200000000002</v>
      </c>
      <c r="F404" s="237"/>
      <c r="G404" s="238">
        <f>ROUND(E404*F404,2)</f>
        <v>0</v>
      </c>
      <c r="H404" s="237"/>
      <c r="I404" s="238">
        <f>ROUND(E404*H404,2)</f>
        <v>0</v>
      </c>
      <c r="J404" s="237"/>
      <c r="K404" s="238">
        <f>ROUND(E404*J404,2)</f>
        <v>0</v>
      </c>
      <c r="L404" s="238">
        <v>21</v>
      </c>
      <c r="M404" s="238">
        <f>G404*(1+L404/100)</f>
        <v>0</v>
      </c>
      <c r="N404" s="236">
        <v>2.5255999999999998</v>
      </c>
      <c r="O404" s="236">
        <f>ROUND(E404*N404,2)</f>
        <v>103.22</v>
      </c>
      <c r="P404" s="236">
        <v>0</v>
      </c>
      <c r="Q404" s="236">
        <f>ROUND(E404*P404,2)</f>
        <v>0</v>
      </c>
      <c r="R404" s="238" t="s">
        <v>944</v>
      </c>
      <c r="S404" s="238" t="s">
        <v>227</v>
      </c>
      <c r="T404" s="239" t="s">
        <v>227</v>
      </c>
      <c r="U404" s="222">
        <v>3.21</v>
      </c>
      <c r="V404" s="222">
        <f>ROUND(E404*U404,2)</f>
        <v>131.19999999999999</v>
      </c>
      <c r="W404" s="222"/>
      <c r="X404" s="222" t="s">
        <v>228</v>
      </c>
      <c r="Y404" s="222" t="s">
        <v>229</v>
      </c>
      <c r="Z404" s="212"/>
      <c r="AA404" s="212"/>
      <c r="AB404" s="212"/>
      <c r="AC404" s="212"/>
      <c r="AD404" s="212"/>
      <c r="AE404" s="212"/>
      <c r="AF404" s="212"/>
      <c r="AG404" s="212" t="s">
        <v>230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2" x14ac:dyDescent="0.2">
      <c r="A405" s="219"/>
      <c r="B405" s="220"/>
      <c r="C405" s="246" t="s">
        <v>1196</v>
      </c>
      <c r="D405" s="240"/>
      <c r="E405" s="240"/>
      <c r="F405" s="240"/>
      <c r="G405" s="240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232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41" t="str">
        <f>C405</f>
        <v>hlazená dřevěným hladítkem, s vytvořením dilatačních spár v mazanině uložením dočasného dilatačního profilu, s odstraněním dočasného profilu. Bez zaplnění spáry trvalým materiálem (634 60).</v>
      </c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">
      <c r="A406" s="219"/>
      <c r="B406" s="220"/>
      <c r="C406" s="249" t="s">
        <v>1172</v>
      </c>
      <c r="D406" s="243"/>
      <c r="E406" s="243"/>
      <c r="F406" s="243"/>
      <c r="G406" s="243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314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2" x14ac:dyDescent="0.2">
      <c r="A407" s="219"/>
      <c r="B407" s="220"/>
      <c r="C407" s="247" t="s">
        <v>233</v>
      </c>
      <c r="D407" s="223"/>
      <c r="E407" s="224"/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234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47" t="s">
        <v>1197</v>
      </c>
      <c r="D408" s="223"/>
      <c r="E408" s="224">
        <v>0.44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234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47" t="s">
        <v>1198</v>
      </c>
      <c r="D409" s="223"/>
      <c r="E409" s="224">
        <v>0.31519999999999998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234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47" t="s">
        <v>1199</v>
      </c>
      <c r="D410" s="223"/>
      <c r="E410" s="224">
        <v>21.75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234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47" t="s">
        <v>1200</v>
      </c>
      <c r="D411" s="223"/>
      <c r="E411" s="224">
        <v>1.8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234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47" t="s">
        <v>1201</v>
      </c>
      <c r="D412" s="223"/>
      <c r="E412" s="224">
        <v>6.45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234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ht="45" outlineLevel="3" x14ac:dyDescent="0.2">
      <c r="A413" s="219"/>
      <c r="B413" s="220"/>
      <c r="C413" s="247" t="s">
        <v>1202</v>
      </c>
      <c r="D413" s="223"/>
      <c r="E413" s="224">
        <v>10.116</v>
      </c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234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 x14ac:dyDescent="0.2">
      <c r="A414" s="233">
        <v>51</v>
      </c>
      <c r="B414" s="234" t="s">
        <v>1203</v>
      </c>
      <c r="C414" s="245" t="s">
        <v>1204</v>
      </c>
      <c r="D414" s="235" t="s">
        <v>258</v>
      </c>
      <c r="E414" s="236">
        <v>1154</v>
      </c>
      <c r="F414" s="237"/>
      <c r="G414" s="238">
        <f>ROUND(E414*F414,2)</f>
        <v>0</v>
      </c>
      <c r="H414" s="237"/>
      <c r="I414" s="238">
        <f>ROUND(E414*H414,2)</f>
        <v>0</v>
      </c>
      <c r="J414" s="237"/>
      <c r="K414" s="238">
        <f>ROUND(E414*J414,2)</f>
        <v>0</v>
      </c>
      <c r="L414" s="238">
        <v>21</v>
      </c>
      <c r="M414" s="238">
        <f>G414*(1+L414/100)</f>
        <v>0</v>
      </c>
      <c r="N414" s="236">
        <v>3.5860000000000003E-2</v>
      </c>
      <c r="O414" s="236">
        <f>ROUND(E414*N414,2)</f>
        <v>41.38</v>
      </c>
      <c r="P414" s="236">
        <v>0</v>
      </c>
      <c r="Q414" s="236">
        <f>ROUND(E414*P414,2)</f>
        <v>0</v>
      </c>
      <c r="R414" s="238" t="s">
        <v>944</v>
      </c>
      <c r="S414" s="238" t="s">
        <v>227</v>
      </c>
      <c r="T414" s="239" t="s">
        <v>227</v>
      </c>
      <c r="U414" s="222">
        <v>0.21</v>
      </c>
      <c r="V414" s="222">
        <f>ROUND(E414*U414,2)</f>
        <v>242.34</v>
      </c>
      <c r="W414" s="222"/>
      <c r="X414" s="222" t="s">
        <v>228</v>
      </c>
      <c r="Y414" s="222" t="s">
        <v>229</v>
      </c>
      <c r="Z414" s="212"/>
      <c r="AA414" s="212"/>
      <c r="AB414" s="212"/>
      <c r="AC414" s="212"/>
      <c r="AD414" s="212"/>
      <c r="AE414" s="212"/>
      <c r="AF414" s="212"/>
      <c r="AG414" s="212" t="s">
        <v>230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2" x14ac:dyDescent="0.2">
      <c r="A415" s="219"/>
      <c r="B415" s="220"/>
      <c r="C415" s="246" t="s">
        <v>1191</v>
      </c>
      <c r="D415" s="240"/>
      <c r="E415" s="240"/>
      <c r="F415" s="240"/>
      <c r="G415" s="240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232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2" x14ac:dyDescent="0.2">
      <c r="A416" s="219"/>
      <c r="B416" s="220"/>
      <c r="C416" s="247" t="s">
        <v>233</v>
      </c>
      <c r="D416" s="223"/>
      <c r="E416" s="224"/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234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47" t="s">
        <v>755</v>
      </c>
      <c r="D417" s="223"/>
      <c r="E417" s="224"/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234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47" t="s">
        <v>645</v>
      </c>
      <c r="D418" s="223"/>
      <c r="E418" s="224">
        <v>5.9</v>
      </c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234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47" t="s">
        <v>646</v>
      </c>
      <c r="D419" s="223"/>
      <c r="E419" s="224">
        <v>33.5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234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47" t="s">
        <v>647</v>
      </c>
      <c r="D420" s="223"/>
      <c r="E420" s="224">
        <v>5.3</v>
      </c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234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47" t="s">
        <v>648</v>
      </c>
      <c r="D421" s="223"/>
      <c r="E421" s="224">
        <v>21.2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234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47" t="s">
        <v>649</v>
      </c>
      <c r="D422" s="223"/>
      <c r="E422" s="224">
        <v>4.9000000000000004</v>
      </c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234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47" t="s">
        <v>650</v>
      </c>
      <c r="D423" s="223"/>
      <c r="E423" s="224">
        <v>18.600000000000001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234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47" t="s">
        <v>651</v>
      </c>
      <c r="D424" s="223"/>
      <c r="E424" s="224">
        <v>5.5</v>
      </c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234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47" t="s">
        <v>652</v>
      </c>
      <c r="D425" s="223"/>
      <c r="E425" s="224">
        <v>14.9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234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47" t="s">
        <v>656</v>
      </c>
      <c r="D426" s="223"/>
      <c r="E426" s="224">
        <v>5.4</v>
      </c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234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47" t="s">
        <v>657</v>
      </c>
      <c r="D427" s="223"/>
      <c r="E427" s="224">
        <v>9.1999999999999993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234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47" t="s">
        <v>360</v>
      </c>
      <c r="D428" s="223"/>
      <c r="E428" s="224">
        <v>3.2</v>
      </c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234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47" t="s">
        <v>361</v>
      </c>
      <c r="D429" s="223"/>
      <c r="E429" s="224">
        <v>2.6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234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19"/>
      <c r="B430" s="220"/>
      <c r="C430" s="247" t="s">
        <v>362</v>
      </c>
      <c r="D430" s="223"/>
      <c r="E430" s="224">
        <v>5.7</v>
      </c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234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19"/>
      <c r="B431" s="220"/>
      <c r="C431" s="247" t="s">
        <v>658</v>
      </c>
      <c r="D431" s="223"/>
      <c r="E431" s="224">
        <v>5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22"/>
      <c r="Z431" s="212"/>
      <c r="AA431" s="212"/>
      <c r="AB431" s="212"/>
      <c r="AC431" s="212"/>
      <c r="AD431" s="212"/>
      <c r="AE431" s="212"/>
      <c r="AF431" s="212"/>
      <c r="AG431" s="212" t="s">
        <v>234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 x14ac:dyDescent="0.2">
      <c r="A432" s="219"/>
      <c r="B432" s="220"/>
      <c r="C432" s="247" t="s">
        <v>664</v>
      </c>
      <c r="D432" s="223"/>
      <c r="E432" s="224">
        <v>8.1999999999999993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234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">
      <c r="A433" s="219"/>
      <c r="B433" s="220"/>
      <c r="C433" s="247" t="s">
        <v>665</v>
      </c>
      <c r="D433" s="223"/>
      <c r="E433" s="224">
        <v>5.2</v>
      </c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22"/>
      <c r="Z433" s="212"/>
      <c r="AA433" s="212"/>
      <c r="AB433" s="212"/>
      <c r="AC433" s="212"/>
      <c r="AD433" s="212"/>
      <c r="AE433" s="212"/>
      <c r="AF433" s="212"/>
      <c r="AG433" s="212" t="s">
        <v>234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19"/>
      <c r="B434" s="220"/>
      <c r="C434" s="247" t="s">
        <v>666</v>
      </c>
      <c r="D434" s="223"/>
      <c r="E434" s="224">
        <v>7.9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234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47" t="s">
        <v>667</v>
      </c>
      <c r="D435" s="223"/>
      <c r="E435" s="224">
        <v>5.0999999999999996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234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47" t="s">
        <v>370</v>
      </c>
      <c r="D436" s="223"/>
      <c r="E436" s="224">
        <v>8.5</v>
      </c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234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47" t="s">
        <v>668</v>
      </c>
      <c r="D437" s="223"/>
      <c r="E437" s="224">
        <v>2.6</v>
      </c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234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47" t="s">
        <v>1205</v>
      </c>
      <c r="D438" s="223"/>
      <c r="E438" s="224">
        <v>17.2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234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47" t="s">
        <v>345</v>
      </c>
      <c r="D439" s="223"/>
      <c r="E439" s="224"/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234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47" t="s">
        <v>346</v>
      </c>
      <c r="D440" s="223"/>
      <c r="E440" s="224">
        <v>232.1</v>
      </c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234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19"/>
      <c r="B441" s="220"/>
      <c r="C441" s="247" t="s">
        <v>653</v>
      </c>
      <c r="D441" s="223"/>
      <c r="E441" s="224">
        <v>13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234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19"/>
      <c r="B442" s="220"/>
      <c r="C442" s="247" t="s">
        <v>1206</v>
      </c>
      <c r="D442" s="223"/>
      <c r="E442" s="224">
        <v>510.9</v>
      </c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234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47" t="s">
        <v>655</v>
      </c>
      <c r="D443" s="223"/>
      <c r="E443" s="224">
        <v>62.9</v>
      </c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234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47" t="s">
        <v>1207</v>
      </c>
      <c r="D444" s="223"/>
      <c r="E444" s="224">
        <v>64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234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47" t="s">
        <v>663</v>
      </c>
      <c r="D445" s="223"/>
      <c r="E445" s="224">
        <v>44.8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234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47" t="s">
        <v>1208</v>
      </c>
      <c r="D446" s="223"/>
      <c r="E446" s="224"/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234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47" t="s">
        <v>659</v>
      </c>
      <c r="D447" s="223"/>
      <c r="E447" s="224">
        <v>5.3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234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47" t="s">
        <v>1209</v>
      </c>
      <c r="D448" s="223"/>
      <c r="E448" s="224">
        <v>15.7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234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47" t="s">
        <v>661</v>
      </c>
      <c r="D449" s="223"/>
      <c r="E449" s="224">
        <v>9.6999999999999993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234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33">
        <v>52</v>
      </c>
      <c r="B450" s="234" t="s">
        <v>1210</v>
      </c>
      <c r="C450" s="245" t="s">
        <v>1211</v>
      </c>
      <c r="D450" s="235" t="s">
        <v>298</v>
      </c>
      <c r="E450" s="236">
        <v>15.34</v>
      </c>
      <c r="F450" s="237"/>
      <c r="G450" s="238">
        <f>ROUND(E450*F450,2)</f>
        <v>0</v>
      </c>
      <c r="H450" s="237"/>
      <c r="I450" s="238">
        <f>ROUND(E450*H450,2)</f>
        <v>0</v>
      </c>
      <c r="J450" s="237"/>
      <c r="K450" s="238">
        <f>ROUND(E450*J450,2)</f>
        <v>0</v>
      </c>
      <c r="L450" s="238">
        <v>21</v>
      </c>
      <c r="M450" s="238">
        <f>G450*(1+L450/100)</f>
        <v>0</v>
      </c>
      <c r="N450" s="236">
        <v>0</v>
      </c>
      <c r="O450" s="236">
        <f>ROUND(E450*N450,2)</f>
        <v>0</v>
      </c>
      <c r="P450" s="236">
        <v>0</v>
      </c>
      <c r="Q450" s="236">
        <f>ROUND(E450*P450,2)</f>
        <v>0</v>
      </c>
      <c r="R450" s="238"/>
      <c r="S450" s="238" t="s">
        <v>274</v>
      </c>
      <c r="T450" s="239" t="s">
        <v>275</v>
      </c>
      <c r="U450" s="222">
        <v>0</v>
      </c>
      <c r="V450" s="222">
        <f>ROUND(E450*U450,2)</f>
        <v>0</v>
      </c>
      <c r="W450" s="222"/>
      <c r="X450" s="222" t="s">
        <v>228</v>
      </c>
      <c r="Y450" s="222" t="s">
        <v>229</v>
      </c>
      <c r="Z450" s="212"/>
      <c r="AA450" s="212"/>
      <c r="AB450" s="212"/>
      <c r="AC450" s="212"/>
      <c r="AD450" s="212"/>
      <c r="AE450" s="212"/>
      <c r="AF450" s="212"/>
      <c r="AG450" s="212" t="s">
        <v>230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19"/>
      <c r="B451" s="220"/>
      <c r="C451" s="247" t="s">
        <v>233</v>
      </c>
      <c r="D451" s="223"/>
      <c r="E451" s="224"/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22"/>
      <c r="Z451" s="212"/>
      <c r="AA451" s="212"/>
      <c r="AB451" s="212"/>
      <c r="AC451" s="212"/>
      <c r="AD451" s="212"/>
      <c r="AE451" s="212"/>
      <c r="AF451" s="212"/>
      <c r="AG451" s="212" t="s">
        <v>234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19"/>
      <c r="B452" s="220"/>
      <c r="C452" s="247" t="s">
        <v>1212</v>
      </c>
      <c r="D452" s="223"/>
      <c r="E452" s="224">
        <v>15.34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234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33">
        <v>53</v>
      </c>
      <c r="B453" s="234" t="s">
        <v>1213</v>
      </c>
      <c r="C453" s="245" t="s">
        <v>1214</v>
      </c>
      <c r="D453" s="235" t="s">
        <v>258</v>
      </c>
      <c r="E453" s="236">
        <v>1154</v>
      </c>
      <c r="F453" s="237"/>
      <c r="G453" s="238">
        <f>ROUND(E453*F453,2)</f>
        <v>0</v>
      </c>
      <c r="H453" s="237"/>
      <c r="I453" s="238">
        <f>ROUND(E453*H453,2)</f>
        <v>0</v>
      </c>
      <c r="J453" s="237"/>
      <c r="K453" s="238">
        <f>ROUND(E453*J453,2)</f>
        <v>0</v>
      </c>
      <c r="L453" s="238">
        <v>21</v>
      </c>
      <c r="M453" s="238">
        <f>G453*(1+L453/100)</f>
        <v>0</v>
      </c>
      <c r="N453" s="236">
        <v>0</v>
      </c>
      <c r="O453" s="236">
        <f>ROUND(E453*N453,2)</f>
        <v>0</v>
      </c>
      <c r="P453" s="236">
        <v>0</v>
      </c>
      <c r="Q453" s="236">
        <f>ROUND(E453*P453,2)</f>
        <v>0</v>
      </c>
      <c r="R453" s="238"/>
      <c r="S453" s="238" t="s">
        <v>274</v>
      </c>
      <c r="T453" s="239" t="s">
        <v>275</v>
      </c>
      <c r="U453" s="222">
        <v>0.06</v>
      </c>
      <c r="V453" s="222">
        <f>ROUND(E453*U453,2)</f>
        <v>69.239999999999995</v>
      </c>
      <c r="W453" s="222"/>
      <c r="X453" s="222" t="s">
        <v>228</v>
      </c>
      <c r="Y453" s="222" t="s">
        <v>229</v>
      </c>
      <c r="Z453" s="212"/>
      <c r="AA453" s="212"/>
      <c r="AB453" s="212"/>
      <c r="AC453" s="212"/>
      <c r="AD453" s="212"/>
      <c r="AE453" s="212"/>
      <c r="AF453" s="212"/>
      <c r="AG453" s="212" t="s">
        <v>230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2" x14ac:dyDescent="0.2">
      <c r="A454" s="219"/>
      <c r="B454" s="220"/>
      <c r="C454" s="247" t="s">
        <v>1215</v>
      </c>
      <c r="D454" s="223"/>
      <c r="E454" s="224">
        <v>1154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234</v>
      </c>
      <c r="AH454" s="212">
        <v>5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ht="22.5" outlineLevel="1" x14ac:dyDescent="0.2">
      <c r="A455" s="233">
        <v>54</v>
      </c>
      <c r="B455" s="234" t="s">
        <v>1216</v>
      </c>
      <c r="C455" s="245" t="s">
        <v>1217</v>
      </c>
      <c r="D455" s="235" t="s">
        <v>258</v>
      </c>
      <c r="E455" s="236">
        <v>940.9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21</v>
      </c>
      <c r="M455" s="238">
        <f>G455*(1+L455/100)</f>
        <v>0</v>
      </c>
      <c r="N455" s="236">
        <v>5.5700000000000003E-3</v>
      </c>
      <c r="O455" s="236">
        <f>ROUND(E455*N455,2)</f>
        <v>5.24</v>
      </c>
      <c r="P455" s="236">
        <v>0</v>
      </c>
      <c r="Q455" s="236">
        <f>ROUND(E455*P455,2)</f>
        <v>0</v>
      </c>
      <c r="R455" s="238" t="s">
        <v>944</v>
      </c>
      <c r="S455" s="238" t="s">
        <v>227</v>
      </c>
      <c r="T455" s="239" t="s">
        <v>227</v>
      </c>
      <c r="U455" s="222">
        <v>0.34300000000000003</v>
      </c>
      <c r="V455" s="222">
        <f>ROUND(E455*U455,2)</f>
        <v>322.73</v>
      </c>
      <c r="W455" s="222"/>
      <c r="X455" s="222" t="s">
        <v>228</v>
      </c>
      <c r="Y455" s="222" t="s">
        <v>229</v>
      </c>
      <c r="Z455" s="212"/>
      <c r="AA455" s="212"/>
      <c r="AB455" s="212"/>
      <c r="AC455" s="212"/>
      <c r="AD455" s="212"/>
      <c r="AE455" s="212"/>
      <c r="AF455" s="212"/>
      <c r="AG455" s="212" t="s">
        <v>230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2" x14ac:dyDescent="0.2">
      <c r="A456" s="219"/>
      <c r="B456" s="220"/>
      <c r="C456" s="246" t="s">
        <v>1191</v>
      </c>
      <c r="D456" s="240"/>
      <c r="E456" s="240"/>
      <c r="F456" s="240"/>
      <c r="G456" s="240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232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2" x14ac:dyDescent="0.2">
      <c r="A457" s="219"/>
      <c r="B457" s="220"/>
      <c r="C457" s="249" t="s">
        <v>1218</v>
      </c>
      <c r="D457" s="243"/>
      <c r="E457" s="243"/>
      <c r="F457" s="243"/>
      <c r="G457" s="243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314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2" x14ac:dyDescent="0.2">
      <c r="A458" s="219"/>
      <c r="B458" s="220"/>
      <c r="C458" s="247" t="s">
        <v>1219</v>
      </c>
      <c r="D458" s="223"/>
      <c r="E458" s="224">
        <v>940.9</v>
      </c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22"/>
      <c r="Z458" s="212"/>
      <c r="AA458" s="212"/>
      <c r="AB458" s="212"/>
      <c r="AC458" s="212"/>
      <c r="AD458" s="212"/>
      <c r="AE458" s="212"/>
      <c r="AF458" s="212"/>
      <c r="AG458" s="212" t="s">
        <v>234</v>
      </c>
      <c r="AH458" s="212">
        <v>5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33">
        <v>55</v>
      </c>
      <c r="B459" s="234" t="s">
        <v>1220</v>
      </c>
      <c r="C459" s="245" t="s">
        <v>1221</v>
      </c>
      <c r="D459" s="235" t="s">
        <v>298</v>
      </c>
      <c r="E459" s="236">
        <v>7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21</v>
      </c>
      <c r="M459" s="238">
        <f>G459*(1+L459/100)</f>
        <v>0</v>
      </c>
      <c r="N459" s="236">
        <v>0.12068</v>
      </c>
      <c r="O459" s="236">
        <f>ROUND(E459*N459,2)</f>
        <v>0.84</v>
      </c>
      <c r="P459" s="236">
        <v>0</v>
      </c>
      <c r="Q459" s="236">
        <f>ROUND(E459*P459,2)</f>
        <v>0</v>
      </c>
      <c r="R459" s="238" t="s">
        <v>944</v>
      </c>
      <c r="S459" s="238" t="s">
        <v>227</v>
      </c>
      <c r="T459" s="239" t="s">
        <v>227</v>
      </c>
      <c r="U459" s="222">
        <v>0.14000000000000001</v>
      </c>
      <c r="V459" s="222">
        <f>ROUND(E459*U459,2)</f>
        <v>0.98</v>
      </c>
      <c r="W459" s="222"/>
      <c r="X459" s="222" t="s">
        <v>228</v>
      </c>
      <c r="Y459" s="222" t="s">
        <v>229</v>
      </c>
      <c r="Z459" s="212"/>
      <c r="AA459" s="212"/>
      <c r="AB459" s="212"/>
      <c r="AC459" s="212"/>
      <c r="AD459" s="212"/>
      <c r="AE459" s="212"/>
      <c r="AF459" s="212"/>
      <c r="AG459" s="212" t="s">
        <v>230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2" x14ac:dyDescent="0.2">
      <c r="A460" s="219"/>
      <c r="B460" s="220"/>
      <c r="C460" s="246" t="s">
        <v>1222</v>
      </c>
      <c r="D460" s="240"/>
      <c r="E460" s="240"/>
      <c r="F460" s="240"/>
      <c r="G460" s="240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232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2" x14ac:dyDescent="0.2">
      <c r="A461" s="219"/>
      <c r="B461" s="220"/>
      <c r="C461" s="247" t="s">
        <v>233</v>
      </c>
      <c r="D461" s="223"/>
      <c r="E461" s="224"/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234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47" t="s">
        <v>301</v>
      </c>
      <c r="D462" s="223"/>
      <c r="E462" s="224">
        <v>7</v>
      </c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234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x14ac:dyDescent="0.2">
      <c r="A463" s="226" t="s">
        <v>221</v>
      </c>
      <c r="B463" s="227" t="s">
        <v>123</v>
      </c>
      <c r="C463" s="244" t="s">
        <v>124</v>
      </c>
      <c r="D463" s="228"/>
      <c r="E463" s="229"/>
      <c r="F463" s="230"/>
      <c r="G463" s="230">
        <f>SUMIF(AG464:AG524,"&lt;&gt;NOR",G464:G524)</f>
        <v>0</v>
      </c>
      <c r="H463" s="230"/>
      <c r="I463" s="230">
        <f>SUM(I464:I524)</f>
        <v>0</v>
      </c>
      <c r="J463" s="230"/>
      <c r="K463" s="230">
        <f>SUM(K464:K524)</f>
        <v>0</v>
      </c>
      <c r="L463" s="230"/>
      <c r="M463" s="230">
        <f>SUM(M464:M524)</f>
        <v>0</v>
      </c>
      <c r="N463" s="229"/>
      <c r="O463" s="229">
        <f>SUM(O464:O524)</f>
        <v>0</v>
      </c>
      <c r="P463" s="229"/>
      <c r="Q463" s="229">
        <f>SUM(Q464:Q524)</f>
        <v>0</v>
      </c>
      <c r="R463" s="230"/>
      <c r="S463" s="230"/>
      <c r="T463" s="231"/>
      <c r="U463" s="225"/>
      <c r="V463" s="225">
        <f>SUM(V464:V524)</f>
        <v>0</v>
      </c>
      <c r="W463" s="225"/>
      <c r="X463" s="225"/>
      <c r="Y463" s="225"/>
      <c r="AG463" t="s">
        <v>222</v>
      </c>
    </row>
    <row r="464" spans="1:60" ht="22.5" outlineLevel="1" x14ac:dyDescent="0.2">
      <c r="A464" s="233">
        <v>56</v>
      </c>
      <c r="B464" s="234" t="s">
        <v>311</v>
      </c>
      <c r="C464" s="245" t="s">
        <v>1223</v>
      </c>
      <c r="D464" s="235" t="s">
        <v>258</v>
      </c>
      <c r="E464" s="236">
        <v>43</v>
      </c>
      <c r="F464" s="237"/>
      <c r="G464" s="238">
        <f>ROUND(E464*F464,2)</f>
        <v>0</v>
      </c>
      <c r="H464" s="237"/>
      <c r="I464" s="238">
        <f>ROUND(E464*H464,2)</f>
        <v>0</v>
      </c>
      <c r="J464" s="237"/>
      <c r="K464" s="238">
        <f>ROUND(E464*J464,2)</f>
        <v>0</v>
      </c>
      <c r="L464" s="238">
        <v>21</v>
      </c>
      <c r="M464" s="238">
        <f>G464*(1+L464/100)</f>
        <v>0</v>
      </c>
      <c r="N464" s="236">
        <v>0</v>
      </c>
      <c r="O464" s="236">
        <f>ROUND(E464*N464,2)</f>
        <v>0</v>
      </c>
      <c r="P464" s="236">
        <v>0</v>
      </c>
      <c r="Q464" s="236">
        <f>ROUND(E464*P464,2)</f>
        <v>0</v>
      </c>
      <c r="R464" s="238"/>
      <c r="S464" s="238" t="s">
        <v>274</v>
      </c>
      <c r="T464" s="239" t="s">
        <v>275</v>
      </c>
      <c r="U464" s="222">
        <v>0</v>
      </c>
      <c r="V464" s="222">
        <f>ROUND(E464*U464,2)</f>
        <v>0</v>
      </c>
      <c r="W464" s="222"/>
      <c r="X464" s="222" t="s">
        <v>228</v>
      </c>
      <c r="Y464" s="222" t="s">
        <v>229</v>
      </c>
      <c r="Z464" s="212"/>
      <c r="AA464" s="212"/>
      <c r="AB464" s="212"/>
      <c r="AC464" s="212"/>
      <c r="AD464" s="212"/>
      <c r="AE464" s="212"/>
      <c r="AF464" s="212"/>
      <c r="AG464" s="212" t="s">
        <v>230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 x14ac:dyDescent="0.2">
      <c r="A465" s="219"/>
      <c r="B465" s="220"/>
      <c r="C465" s="248" t="s">
        <v>1224</v>
      </c>
      <c r="D465" s="242"/>
      <c r="E465" s="242"/>
      <c r="F465" s="242"/>
      <c r="G465" s="24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314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2" x14ac:dyDescent="0.2">
      <c r="A466" s="219"/>
      <c r="B466" s="220"/>
      <c r="C466" s="247" t="s">
        <v>233</v>
      </c>
      <c r="D466" s="223"/>
      <c r="E466" s="224"/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22"/>
      <c r="Z466" s="212"/>
      <c r="AA466" s="212"/>
      <c r="AB466" s="212"/>
      <c r="AC466" s="212"/>
      <c r="AD466" s="212"/>
      <c r="AE466" s="212"/>
      <c r="AF466" s="212"/>
      <c r="AG466" s="212" t="s">
        <v>234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19"/>
      <c r="B467" s="220"/>
      <c r="C467" s="247" t="s">
        <v>1225</v>
      </c>
      <c r="D467" s="223"/>
      <c r="E467" s="224">
        <v>38.5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234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19"/>
      <c r="B468" s="220"/>
      <c r="C468" s="247" t="s">
        <v>1226</v>
      </c>
      <c r="D468" s="223"/>
      <c r="E468" s="224">
        <v>4.5</v>
      </c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234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33">
        <v>57</v>
      </c>
      <c r="B469" s="234" t="s">
        <v>318</v>
      </c>
      <c r="C469" s="245" t="s">
        <v>1227</v>
      </c>
      <c r="D469" s="235" t="s">
        <v>320</v>
      </c>
      <c r="E469" s="236">
        <v>1</v>
      </c>
      <c r="F469" s="237"/>
      <c r="G469" s="238">
        <f>ROUND(E469*F469,2)</f>
        <v>0</v>
      </c>
      <c r="H469" s="237"/>
      <c r="I469" s="238">
        <f>ROUND(E469*H469,2)</f>
        <v>0</v>
      </c>
      <c r="J469" s="237"/>
      <c r="K469" s="238">
        <f>ROUND(E469*J469,2)</f>
        <v>0</v>
      </c>
      <c r="L469" s="238">
        <v>21</v>
      </c>
      <c r="M469" s="238">
        <f>G469*(1+L469/100)</f>
        <v>0</v>
      </c>
      <c r="N469" s="236">
        <v>0</v>
      </c>
      <c r="O469" s="236">
        <f>ROUND(E469*N469,2)</f>
        <v>0</v>
      </c>
      <c r="P469" s="236">
        <v>0</v>
      </c>
      <c r="Q469" s="236">
        <f>ROUND(E469*P469,2)</f>
        <v>0</v>
      </c>
      <c r="R469" s="238"/>
      <c r="S469" s="238" t="s">
        <v>274</v>
      </c>
      <c r="T469" s="239" t="s">
        <v>275</v>
      </c>
      <c r="U469" s="222">
        <v>0</v>
      </c>
      <c r="V469" s="222">
        <f>ROUND(E469*U469,2)</f>
        <v>0</v>
      </c>
      <c r="W469" s="222"/>
      <c r="X469" s="222" t="s">
        <v>228</v>
      </c>
      <c r="Y469" s="222" t="s">
        <v>229</v>
      </c>
      <c r="Z469" s="212"/>
      <c r="AA469" s="212"/>
      <c r="AB469" s="212"/>
      <c r="AC469" s="212"/>
      <c r="AD469" s="212"/>
      <c r="AE469" s="212"/>
      <c r="AF469" s="212"/>
      <c r="AG469" s="212" t="s">
        <v>230</v>
      </c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2" x14ac:dyDescent="0.2">
      <c r="A470" s="219"/>
      <c r="B470" s="220"/>
      <c r="C470" s="248" t="s">
        <v>1228</v>
      </c>
      <c r="D470" s="242"/>
      <c r="E470" s="242"/>
      <c r="F470" s="242"/>
      <c r="G470" s="24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314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2" x14ac:dyDescent="0.2">
      <c r="A471" s="219"/>
      <c r="B471" s="220"/>
      <c r="C471" s="247" t="s">
        <v>233</v>
      </c>
      <c r="D471" s="223"/>
      <c r="E471" s="224"/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22"/>
      <c r="Z471" s="212"/>
      <c r="AA471" s="212"/>
      <c r="AB471" s="212"/>
      <c r="AC471" s="212"/>
      <c r="AD471" s="212"/>
      <c r="AE471" s="212"/>
      <c r="AF471" s="212"/>
      <c r="AG471" s="212" t="s">
        <v>234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">
      <c r="A472" s="219"/>
      <c r="B472" s="220"/>
      <c r="C472" s="247" t="s">
        <v>1229</v>
      </c>
      <c r="D472" s="223"/>
      <c r="E472" s="224">
        <v>1</v>
      </c>
      <c r="F472" s="222"/>
      <c r="G472" s="222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22"/>
      <c r="Z472" s="212"/>
      <c r="AA472" s="212"/>
      <c r="AB472" s="212"/>
      <c r="AC472" s="212"/>
      <c r="AD472" s="212"/>
      <c r="AE472" s="212"/>
      <c r="AF472" s="212"/>
      <c r="AG472" s="212" t="s">
        <v>234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ht="22.5" outlineLevel="1" x14ac:dyDescent="0.2">
      <c r="A473" s="233">
        <v>58</v>
      </c>
      <c r="B473" s="234" t="s">
        <v>1230</v>
      </c>
      <c r="C473" s="245" t="s">
        <v>1231</v>
      </c>
      <c r="D473" s="235" t="s">
        <v>1232</v>
      </c>
      <c r="E473" s="236">
        <v>15</v>
      </c>
      <c r="F473" s="237"/>
      <c r="G473" s="238">
        <f>ROUND(E473*F473,2)</f>
        <v>0</v>
      </c>
      <c r="H473" s="237"/>
      <c r="I473" s="238">
        <f>ROUND(E473*H473,2)</f>
        <v>0</v>
      </c>
      <c r="J473" s="237"/>
      <c r="K473" s="238">
        <f>ROUND(E473*J473,2)</f>
        <v>0</v>
      </c>
      <c r="L473" s="238">
        <v>21</v>
      </c>
      <c r="M473" s="238">
        <f>G473*(1+L473/100)</f>
        <v>0</v>
      </c>
      <c r="N473" s="236">
        <v>0</v>
      </c>
      <c r="O473" s="236">
        <f>ROUND(E473*N473,2)</f>
        <v>0</v>
      </c>
      <c r="P473" s="236">
        <v>0</v>
      </c>
      <c r="Q473" s="236">
        <f>ROUND(E473*P473,2)</f>
        <v>0</v>
      </c>
      <c r="R473" s="238"/>
      <c r="S473" s="238" t="s">
        <v>274</v>
      </c>
      <c r="T473" s="239" t="s">
        <v>275</v>
      </c>
      <c r="U473" s="222">
        <v>0</v>
      </c>
      <c r="V473" s="222">
        <f>ROUND(E473*U473,2)</f>
        <v>0</v>
      </c>
      <c r="W473" s="222"/>
      <c r="X473" s="222" t="s">
        <v>228</v>
      </c>
      <c r="Y473" s="222" t="s">
        <v>229</v>
      </c>
      <c r="Z473" s="212"/>
      <c r="AA473" s="212"/>
      <c r="AB473" s="212"/>
      <c r="AC473" s="212"/>
      <c r="AD473" s="212"/>
      <c r="AE473" s="212"/>
      <c r="AF473" s="212"/>
      <c r="AG473" s="212" t="s">
        <v>230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2" x14ac:dyDescent="0.2">
      <c r="A474" s="219"/>
      <c r="B474" s="220"/>
      <c r="C474" s="247" t="s">
        <v>233</v>
      </c>
      <c r="D474" s="223"/>
      <c r="E474" s="224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234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47" t="s">
        <v>1233</v>
      </c>
      <c r="D475" s="223"/>
      <c r="E475" s="224">
        <v>9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234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19"/>
      <c r="B476" s="220"/>
      <c r="C476" s="247" t="s">
        <v>1234</v>
      </c>
      <c r="D476" s="223"/>
      <c r="E476" s="224">
        <v>6</v>
      </c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22"/>
      <c r="Z476" s="212"/>
      <c r="AA476" s="212"/>
      <c r="AB476" s="212"/>
      <c r="AC476" s="212"/>
      <c r="AD476" s="212"/>
      <c r="AE476" s="212"/>
      <c r="AF476" s="212"/>
      <c r="AG476" s="212" t="s">
        <v>234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ht="22.5" outlineLevel="1" x14ac:dyDescent="0.2">
      <c r="A477" s="233">
        <v>59</v>
      </c>
      <c r="B477" s="234" t="s">
        <v>1235</v>
      </c>
      <c r="C477" s="245" t="s">
        <v>1236</v>
      </c>
      <c r="D477" s="235" t="s">
        <v>1232</v>
      </c>
      <c r="E477" s="236">
        <v>1</v>
      </c>
      <c r="F477" s="237"/>
      <c r="G477" s="238">
        <f>ROUND(E477*F477,2)</f>
        <v>0</v>
      </c>
      <c r="H477" s="237"/>
      <c r="I477" s="238">
        <f>ROUND(E477*H477,2)</f>
        <v>0</v>
      </c>
      <c r="J477" s="237"/>
      <c r="K477" s="238">
        <f>ROUND(E477*J477,2)</f>
        <v>0</v>
      </c>
      <c r="L477" s="238">
        <v>21</v>
      </c>
      <c r="M477" s="238">
        <f>G477*(1+L477/100)</f>
        <v>0</v>
      </c>
      <c r="N477" s="236">
        <v>0</v>
      </c>
      <c r="O477" s="236">
        <f>ROUND(E477*N477,2)</f>
        <v>0</v>
      </c>
      <c r="P477" s="236">
        <v>0</v>
      </c>
      <c r="Q477" s="236">
        <f>ROUND(E477*P477,2)</f>
        <v>0</v>
      </c>
      <c r="R477" s="238"/>
      <c r="S477" s="238" t="s">
        <v>274</v>
      </c>
      <c r="T477" s="239" t="s">
        <v>275</v>
      </c>
      <c r="U477" s="222">
        <v>0</v>
      </c>
      <c r="V477" s="222">
        <f>ROUND(E477*U477,2)</f>
        <v>0</v>
      </c>
      <c r="W477" s="222"/>
      <c r="X477" s="222" t="s">
        <v>228</v>
      </c>
      <c r="Y477" s="222" t="s">
        <v>229</v>
      </c>
      <c r="Z477" s="212"/>
      <c r="AA477" s="212"/>
      <c r="AB477" s="212"/>
      <c r="AC477" s="212"/>
      <c r="AD477" s="212"/>
      <c r="AE477" s="212"/>
      <c r="AF477" s="212"/>
      <c r="AG477" s="212" t="s">
        <v>230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2" x14ac:dyDescent="0.2">
      <c r="A478" s="219"/>
      <c r="B478" s="220"/>
      <c r="C478" s="247" t="s">
        <v>233</v>
      </c>
      <c r="D478" s="223"/>
      <c r="E478" s="224"/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234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47" t="s">
        <v>1237</v>
      </c>
      <c r="D479" s="223"/>
      <c r="E479" s="224">
        <v>1</v>
      </c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234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ht="22.5" outlineLevel="1" x14ac:dyDescent="0.2">
      <c r="A480" s="233">
        <v>60</v>
      </c>
      <c r="B480" s="234" t="s">
        <v>1238</v>
      </c>
      <c r="C480" s="245" t="s">
        <v>1239</v>
      </c>
      <c r="D480" s="235" t="s">
        <v>1232</v>
      </c>
      <c r="E480" s="236">
        <v>4</v>
      </c>
      <c r="F480" s="237"/>
      <c r="G480" s="238">
        <f>ROUND(E480*F480,2)</f>
        <v>0</v>
      </c>
      <c r="H480" s="237"/>
      <c r="I480" s="238">
        <f>ROUND(E480*H480,2)</f>
        <v>0</v>
      </c>
      <c r="J480" s="237"/>
      <c r="K480" s="238">
        <f>ROUND(E480*J480,2)</f>
        <v>0</v>
      </c>
      <c r="L480" s="238">
        <v>21</v>
      </c>
      <c r="M480" s="238">
        <f>G480*(1+L480/100)</f>
        <v>0</v>
      </c>
      <c r="N480" s="236">
        <v>0</v>
      </c>
      <c r="O480" s="236">
        <f>ROUND(E480*N480,2)</f>
        <v>0</v>
      </c>
      <c r="P480" s="236">
        <v>0</v>
      </c>
      <c r="Q480" s="236">
        <f>ROUND(E480*P480,2)</f>
        <v>0</v>
      </c>
      <c r="R480" s="238"/>
      <c r="S480" s="238" t="s">
        <v>274</v>
      </c>
      <c r="T480" s="239" t="s">
        <v>275</v>
      </c>
      <c r="U480" s="222">
        <v>0</v>
      </c>
      <c r="V480" s="222">
        <f>ROUND(E480*U480,2)</f>
        <v>0</v>
      </c>
      <c r="W480" s="222"/>
      <c r="X480" s="222" t="s">
        <v>228</v>
      </c>
      <c r="Y480" s="222" t="s">
        <v>229</v>
      </c>
      <c r="Z480" s="212"/>
      <c r="AA480" s="212"/>
      <c r="AB480" s="212"/>
      <c r="AC480" s="212"/>
      <c r="AD480" s="212"/>
      <c r="AE480" s="212"/>
      <c r="AF480" s="212"/>
      <c r="AG480" s="212" t="s">
        <v>230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2" x14ac:dyDescent="0.2">
      <c r="A481" s="219"/>
      <c r="B481" s="220"/>
      <c r="C481" s="247" t="s">
        <v>233</v>
      </c>
      <c r="D481" s="223"/>
      <c r="E481" s="224"/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234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47" t="s">
        <v>1240</v>
      </c>
      <c r="D482" s="223"/>
      <c r="E482" s="224">
        <v>2</v>
      </c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22"/>
      <c r="Z482" s="212"/>
      <c r="AA482" s="212"/>
      <c r="AB482" s="212"/>
      <c r="AC482" s="212"/>
      <c r="AD482" s="212"/>
      <c r="AE482" s="212"/>
      <c r="AF482" s="212"/>
      <c r="AG482" s="212" t="s">
        <v>234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19"/>
      <c r="B483" s="220"/>
      <c r="C483" s="247" t="s">
        <v>1241</v>
      </c>
      <c r="D483" s="223"/>
      <c r="E483" s="224">
        <v>2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22"/>
      <c r="Z483" s="212"/>
      <c r="AA483" s="212"/>
      <c r="AB483" s="212"/>
      <c r="AC483" s="212"/>
      <c r="AD483" s="212"/>
      <c r="AE483" s="212"/>
      <c r="AF483" s="212"/>
      <c r="AG483" s="212" t="s">
        <v>234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ht="22.5" outlineLevel="1" x14ac:dyDescent="0.2">
      <c r="A484" s="233">
        <v>61</v>
      </c>
      <c r="B484" s="234" t="s">
        <v>1242</v>
      </c>
      <c r="C484" s="245" t="s">
        <v>1243</v>
      </c>
      <c r="D484" s="235" t="s">
        <v>1232</v>
      </c>
      <c r="E484" s="236">
        <v>5</v>
      </c>
      <c r="F484" s="237"/>
      <c r="G484" s="238">
        <f>ROUND(E484*F484,2)</f>
        <v>0</v>
      </c>
      <c r="H484" s="237"/>
      <c r="I484" s="238">
        <f>ROUND(E484*H484,2)</f>
        <v>0</v>
      </c>
      <c r="J484" s="237"/>
      <c r="K484" s="238">
        <f>ROUND(E484*J484,2)</f>
        <v>0</v>
      </c>
      <c r="L484" s="238">
        <v>21</v>
      </c>
      <c r="M484" s="238">
        <f>G484*(1+L484/100)</f>
        <v>0</v>
      </c>
      <c r="N484" s="236">
        <v>0</v>
      </c>
      <c r="O484" s="236">
        <f>ROUND(E484*N484,2)</f>
        <v>0</v>
      </c>
      <c r="P484" s="236">
        <v>0</v>
      </c>
      <c r="Q484" s="236">
        <f>ROUND(E484*P484,2)</f>
        <v>0</v>
      </c>
      <c r="R484" s="238"/>
      <c r="S484" s="238" t="s">
        <v>274</v>
      </c>
      <c r="T484" s="239" t="s">
        <v>275</v>
      </c>
      <c r="U484" s="222">
        <v>0</v>
      </c>
      <c r="V484" s="222">
        <f>ROUND(E484*U484,2)</f>
        <v>0</v>
      </c>
      <c r="W484" s="222"/>
      <c r="X484" s="222" t="s">
        <v>228</v>
      </c>
      <c r="Y484" s="222" t="s">
        <v>229</v>
      </c>
      <c r="Z484" s="212"/>
      <c r="AA484" s="212"/>
      <c r="AB484" s="212"/>
      <c r="AC484" s="212"/>
      <c r="AD484" s="212"/>
      <c r="AE484" s="212"/>
      <c r="AF484" s="212"/>
      <c r="AG484" s="212" t="s">
        <v>230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2" x14ac:dyDescent="0.2">
      <c r="A485" s="219"/>
      <c r="B485" s="220"/>
      <c r="C485" s="247" t="s">
        <v>233</v>
      </c>
      <c r="D485" s="223"/>
      <c r="E485" s="224"/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234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47" t="s">
        <v>1244</v>
      </c>
      <c r="D486" s="223"/>
      <c r="E486" s="224">
        <v>3</v>
      </c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234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47" t="s">
        <v>1241</v>
      </c>
      <c r="D487" s="223"/>
      <c r="E487" s="224">
        <v>2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234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ht="33.75" outlineLevel="1" x14ac:dyDescent="0.2">
      <c r="A488" s="233">
        <v>62</v>
      </c>
      <c r="B488" s="234" t="s">
        <v>1245</v>
      </c>
      <c r="C488" s="245" t="s">
        <v>1246</v>
      </c>
      <c r="D488" s="235" t="s">
        <v>1232</v>
      </c>
      <c r="E488" s="236">
        <v>1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21</v>
      </c>
      <c r="M488" s="238">
        <f>G488*(1+L488/100)</f>
        <v>0</v>
      </c>
      <c r="N488" s="236">
        <v>0</v>
      </c>
      <c r="O488" s="236">
        <f>ROUND(E488*N488,2)</f>
        <v>0</v>
      </c>
      <c r="P488" s="236">
        <v>0</v>
      </c>
      <c r="Q488" s="236">
        <f>ROUND(E488*P488,2)</f>
        <v>0</v>
      </c>
      <c r="R488" s="238"/>
      <c r="S488" s="238" t="s">
        <v>274</v>
      </c>
      <c r="T488" s="239" t="s">
        <v>275</v>
      </c>
      <c r="U488" s="222">
        <v>0</v>
      </c>
      <c r="V488" s="222">
        <f>ROUND(E488*U488,2)</f>
        <v>0</v>
      </c>
      <c r="W488" s="222"/>
      <c r="X488" s="222" t="s">
        <v>228</v>
      </c>
      <c r="Y488" s="222" t="s">
        <v>229</v>
      </c>
      <c r="Z488" s="212"/>
      <c r="AA488" s="212"/>
      <c r="AB488" s="212"/>
      <c r="AC488" s="212"/>
      <c r="AD488" s="212"/>
      <c r="AE488" s="212"/>
      <c r="AF488" s="212"/>
      <c r="AG488" s="212" t="s">
        <v>230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2" x14ac:dyDescent="0.2">
      <c r="A489" s="219"/>
      <c r="B489" s="220"/>
      <c r="C489" s="248" t="s">
        <v>1247</v>
      </c>
      <c r="D489" s="242"/>
      <c r="E489" s="242"/>
      <c r="F489" s="242"/>
      <c r="G489" s="24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314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2" x14ac:dyDescent="0.2">
      <c r="A490" s="219"/>
      <c r="B490" s="220"/>
      <c r="C490" s="247" t="s">
        <v>233</v>
      </c>
      <c r="D490" s="223"/>
      <c r="E490" s="224"/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22"/>
      <c r="Z490" s="212"/>
      <c r="AA490" s="212"/>
      <c r="AB490" s="212"/>
      <c r="AC490" s="212"/>
      <c r="AD490" s="212"/>
      <c r="AE490" s="212"/>
      <c r="AF490" s="212"/>
      <c r="AG490" s="212" t="s">
        <v>234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19"/>
      <c r="B491" s="220"/>
      <c r="C491" s="247" t="s">
        <v>1237</v>
      </c>
      <c r="D491" s="223"/>
      <c r="E491" s="224">
        <v>1</v>
      </c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22"/>
      <c r="Z491" s="212"/>
      <c r="AA491" s="212"/>
      <c r="AB491" s="212"/>
      <c r="AC491" s="212"/>
      <c r="AD491" s="212"/>
      <c r="AE491" s="212"/>
      <c r="AF491" s="212"/>
      <c r="AG491" s="212" t="s">
        <v>234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ht="33.75" outlineLevel="1" x14ac:dyDescent="0.2">
      <c r="A492" s="233">
        <v>63</v>
      </c>
      <c r="B492" s="234" t="s">
        <v>1248</v>
      </c>
      <c r="C492" s="245" t="s">
        <v>1249</v>
      </c>
      <c r="D492" s="235" t="s">
        <v>326</v>
      </c>
      <c r="E492" s="236">
        <v>1</v>
      </c>
      <c r="F492" s="237"/>
      <c r="G492" s="238">
        <f>ROUND(E492*F492,2)</f>
        <v>0</v>
      </c>
      <c r="H492" s="237"/>
      <c r="I492" s="238">
        <f>ROUND(E492*H492,2)</f>
        <v>0</v>
      </c>
      <c r="J492" s="237"/>
      <c r="K492" s="238">
        <f>ROUND(E492*J492,2)</f>
        <v>0</v>
      </c>
      <c r="L492" s="238">
        <v>21</v>
      </c>
      <c r="M492" s="238">
        <f>G492*(1+L492/100)</f>
        <v>0</v>
      </c>
      <c r="N492" s="236">
        <v>0</v>
      </c>
      <c r="O492" s="236">
        <f>ROUND(E492*N492,2)</f>
        <v>0</v>
      </c>
      <c r="P492" s="236">
        <v>0</v>
      </c>
      <c r="Q492" s="236">
        <f>ROUND(E492*P492,2)</f>
        <v>0</v>
      </c>
      <c r="R492" s="238"/>
      <c r="S492" s="238" t="s">
        <v>274</v>
      </c>
      <c r="T492" s="239" t="s">
        <v>275</v>
      </c>
      <c r="U492" s="222">
        <v>0</v>
      </c>
      <c r="V492" s="222">
        <f>ROUND(E492*U492,2)</f>
        <v>0</v>
      </c>
      <c r="W492" s="222"/>
      <c r="X492" s="222" t="s">
        <v>228</v>
      </c>
      <c r="Y492" s="222" t="s">
        <v>229</v>
      </c>
      <c r="Z492" s="212"/>
      <c r="AA492" s="212"/>
      <c r="AB492" s="212"/>
      <c r="AC492" s="212"/>
      <c r="AD492" s="212"/>
      <c r="AE492" s="212"/>
      <c r="AF492" s="212"/>
      <c r="AG492" s="212" t="s">
        <v>230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2" x14ac:dyDescent="0.2">
      <c r="A493" s="219"/>
      <c r="B493" s="220"/>
      <c r="C493" s="248" t="s">
        <v>1250</v>
      </c>
      <c r="D493" s="242"/>
      <c r="E493" s="242"/>
      <c r="F493" s="242"/>
      <c r="G493" s="242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22"/>
      <c r="Z493" s="212"/>
      <c r="AA493" s="212"/>
      <c r="AB493" s="212"/>
      <c r="AC493" s="212"/>
      <c r="AD493" s="212"/>
      <c r="AE493" s="212"/>
      <c r="AF493" s="212"/>
      <c r="AG493" s="212" t="s">
        <v>314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2" x14ac:dyDescent="0.2">
      <c r="A494" s="219"/>
      <c r="B494" s="220"/>
      <c r="C494" s="247" t="s">
        <v>233</v>
      </c>
      <c r="D494" s="223"/>
      <c r="E494" s="224"/>
      <c r="F494" s="222"/>
      <c r="G494" s="222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22"/>
      <c r="Z494" s="212"/>
      <c r="AA494" s="212"/>
      <c r="AB494" s="212"/>
      <c r="AC494" s="212"/>
      <c r="AD494" s="212"/>
      <c r="AE494" s="212"/>
      <c r="AF494" s="212"/>
      <c r="AG494" s="212" t="s">
        <v>234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47" t="s">
        <v>103</v>
      </c>
      <c r="D495" s="223"/>
      <c r="E495" s="224">
        <v>1</v>
      </c>
      <c r="F495" s="222"/>
      <c r="G495" s="22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22"/>
      <c r="Z495" s="212"/>
      <c r="AA495" s="212"/>
      <c r="AB495" s="212"/>
      <c r="AC495" s="212"/>
      <c r="AD495" s="212"/>
      <c r="AE495" s="212"/>
      <c r="AF495" s="212"/>
      <c r="AG495" s="212" t="s">
        <v>234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33.75" outlineLevel="1" x14ac:dyDescent="0.2">
      <c r="A496" s="233">
        <v>64</v>
      </c>
      <c r="B496" s="234" t="s">
        <v>1251</v>
      </c>
      <c r="C496" s="245" t="s">
        <v>1252</v>
      </c>
      <c r="D496" s="235" t="s">
        <v>326</v>
      </c>
      <c r="E496" s="236">
        <v>2</v>
      </c>
      <c r="F496" s="237"/>
      <c r="G496" s="238">
        <f>ROUND(E496*F496,2)</f>
        <v>0</v>
      </c>
      <c r="H496" s="237"/>
      <c r="I496" s="238">
        <f>ROUND(E496*H496,2)</f>
        <v>0</v>
      </c>
      <c r="J496" s="237"/>
      <c r="K496" s="238">
        <f>ROUND(E496*J496,2)</f>
        <v>0</v>
      </c>
      <c r="L496" s="238">
        <v>21</v>
      </c>
      <c r="M496" s="238">
        <f>G496*(1+L496/100)</f>
        <v>0</v>
      </c>
      <c r="N496" s="236">
        <v>0</v>
      </c>
      <c r="O496" s="236">
        <f>ROUND(E496*N496,2)</f>
        <v>0</v>
      </c>
      <c r="P496" s="236">
        <v>0</v>
      </c>
      <c r="Q496" s="236">
        <f>ROUND(E496*P496,2)</f>
        <v>0</v>
      </c>
      <c r="R496" s="238"/>
      <c r="S496" s="238" t="s">
        <v>274</v>
      </c>
      <c r="T496" s="239" t="s">
        <v>275</v>
      </c>
      <c r="U496" s="222">
        <v>0</v>
      </c>
      <c r="V496" s="222">
        <f>ROUND(E496*U496,2)</f>
        <v>0</v>
      </c>
      <c r="W496" s="222"/>
      <c r="X496" s="222" t="s">
        <v>228</v>
      </c>
      <c r="Y496" s="222" t="s">
        <v>229</v>
      </c>
      <c r="Z496" s="212"/>
      <c r="AA496" s="212"/>
      <c r="AB496" s="212"/>
      <c r="AC496" s="212"/>
      <c r="AD496" s="212"/>
      <c r="AE496" s="212"/>
      <c r="AF496" s="212"/>
      <c r="AG496" s="212" t="s">
        <v>230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2" x14ac:dyDescent="0.2">
      <c r="A497" s="219"/>
      <c r="B497" s="220"/>
      <c r="C497" s="248" t="s">
        <v>1250</v>
      </c>
      <c r="D497" s="242"/>
      <c r="E497" s="242"/>
      <c r="F497" s="242"/>
      <c r="G497" s="24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314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2" x14ac:dyDescent="0.2">
      <c r="A498" s="219"/>
      <c r="B498" s="220"/>
      <c r="C498" s="247" t="s">
        <v>233</v>
      </c>
      <c r="D498" s="223"/>
      <c r="E498" s="224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22"/>
      <c r="Z498" s="212"/>
      <c r="AA498" s="212"/>
      <c r="AB498" s="212"/>
      <c r="AC498" s="212"/>
      <c r="AD498" s="212"/>
      <c r="AE498" s="212"/>
      <c r="AF498" s="212"/>
      <c r="AG498" s="212" t="s">
        <v>234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47" t="s">
        <v>105</v>
      </c>
      <c r="D499" s="223"/>
      <c r="E499" s="224">
        <v>2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234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ht="33.75" outlineLevel="1" x14ac:dyDescent="0.2">
      <c r="A500" s="233">
        <v>65</v>
      </c>
      <c r="B500" s="234" t="s">
        <v>1253</v>
      </c>
      <c r="C500" s="245" t="s">
        <v>1254</v>
      </c>
      <c r="D500" s="235" t="s">
        <v>326</v>
      </c>
      <c r="E500" s="236">
        <v>1</v>
      </c>
      <c r="F500" s="237"/>
      <c r="G500" s="238">
        <f>ROUND(E500*F500,2)</f>
        <v>0</v>
      </c>
      <c r="H500" s="237"/>
      <c r="I500" s="238">
        <f>ROUND(E500*H500,2)</f>
        <v>0</v>
      </c>
      <c r="J500" s="237"/>
      <c r="K500" s="238">
        <f>ROUND(E500*J500,2)</f>
        <v>0</v>
      </c>
      <c r="L500" s="238">
        <v>21</v>
      </c>
      <c r="M500" s="238">
        <f>G500*(1+L500/100)</f>
        <v>0</v>
      </c>
      <c r="N500" s="236">
        <v>0</v>
      </c>
      <c r="O500" s="236">
        <f>ROUND(E500*N500,2)</f>
        <v>0</v>
      </c>
      <c r="P500" s="236">
        <v>0</v>
      </c>
      <c r="Q500" s="236">
        <f>ROUND(E500*P500,2)</f>
        <v>0</v>
      </c>
      <c r="R500" s="238"/>
      <c r="S500" s="238" t="s">
        <v>274</v>
      </c>
      <c r="T500" s="239" t="s">
        <v>275</v>
      </c>
      <c r="U500" s="222">
        <v>0</v>
      </c>
      <c r="V500" s="222">
        <f>ROUND(E500*U500,2)</f>
        <v>0</v>
      </c>
      <c r="W500" s="222"/>
      <c r="X500" s="222" t="s">
        <v>228</v>
      </c>
      <c r="Y500" s="222" t="s">
        <v>229</v>
      </c>
      <c r="Z500" s="212"/>
      <c r="AA500" s="212"/>
      <c r="AB500" s="212"/>
      <c r="AC500" s="212"/>
      <c r="AD500" s="212"/>
      <c r="AE500" s="212"/>
      <c r="AF500" s="212"/>
      <c r="AG500" s="212" t="s">
        <v>230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2" x14ac:dyDescent="0.2">
      <c r="A501" s="219"/>
      <c r="B501" s="220"/>
      <c r="C501" s="248" t="s">
        <v>1250</v>
      </c>
      <c r="D501" s="242"/>
      <c r="E501" s="242"/>
      <c r="F501" s="242"/>
      <c r="G501" s="24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22"/>
      <c r="Z501" s="212"/>
      <c r="AA501" s="212"/>
      <c r="AB501" s="212"/>
      <c r="AC501" s="212"/>
      <c r="AD501" s="212"/>
      <c r="AE501" s="212"/>
      <c r="AF501" s="212"/>
      <c r="AG501" s="212" t="s">
        <v>314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2" x14ac:dyDescent="0.2">
      <c r="A502" s="219"/>
      <c r="B502" s="220"/>
      <c r="C502" s="247" t="s">
        <v>233</v>
      </c>
      <c r="D502" s="223"/>
      <c r="E502" s="224"/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234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47" t="s">
        <v>103</v>
      </c>
      <c r="D503" s="223"/>
      <c r="E503" s="224">
        <v>1</v>
      </c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234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ht="33.75" outlineLevel="1" x14ac:dyDescent="0.2">
      <c r="A504" s="233">
        <v>66</v>
      </c>
      <c r="B504" s="234" t="s">
        <v>1255</v>
      </c>
      <c r="C504" s="245" t="s">
        <v>1256</v>
      </c>
      <c r="D504" s="235" t="s">
        <v>326</v>
      </c>
      <c r="E504" s="236">
        <v>1</v>
      </c>
      <c r="F504" s="237"/>
      <c r="G504" s="238">
        <f>ROUND(E504*F504,2)</f>
        <v>0</v>
      </c>
      <c r="H504" s="237"/>
      <c r="I504" s="238">
        <f>ROUND(E504*H504,2)</f>
        <v>0</v>
      </c>
      <c r="J504" s="237"/>
      <c r="K504" s="238">
        <f>ROUND(E504*J504,2)</f>
        <v>0</v>
      </c>
      <c r="L504" s="238">
        <v>21</v>
      </c>
      <c r="M504" s="238">
        <f>G504*(1+L504/100)</f>
        <v>0</v>
      </c>
      <c r="N504" s="236">
        <v>0</v>
      </c>
      <c r="O504" s="236">
        <f>ROUND(E504*N504,2)</f>
        <v>0</v>
      </c>
      <c r="P504" s="236">
        <v>0</v>
      </c>
      <c r="Q504" s="236">
        <f>ROUND(E504*P504,2)</f>
        <v>0</v>
      </c>
      <c r="R504" s="238"/>
      <c r="S504" s="238" t="s">
        <v>274</v>
      </c>
      <c r="T504" s="239" t="s">
        <v>275</v>
      </c>
      <c r="U504" s="222">
        <v>0</v>
      </c>
      <c r="V504" s="222">
        <f>ROUND(E504*U504,2)</f>
        <v>0</v>
      </c>
      <c r="W504" s="222"/>
      <c r="X504" s="222" t="s">
        <v>228</v>
      </c>
      <c r="Y504" s="222" t="s">
        <v>229</v>
      </c>
      <c r="Z504" s="212"/>
      <c r="AA504" s="212"/>
      <c r="AB504" s="212"/>
      <c r="AC504" s="212"/>
      <c r="AD504" s="212"/>
      <c r="AE504" s="212"/>
      <c r="AF504" s="212"/>
      <c r="AG504" s="212" t="s">
        <v>230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2" x14ac:dyDescent="0.2">
      <c r="A505" s="219"/>
      <c r="B505" s="220"/>
      <c r="C505" s="248" t="s">
        <v>1250</v>
      </c>
      <c r="D505" s="242"/>
      <c r="E505" s="242"/>
      <c r="F505" s="242"/>
      <c r="G505" s="24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22"/>
      <c r="Z505" s="212"/>
      <c r="AA505" s="212"/>
      <c r="AB505" s="212"/>
      <c r="AC505" s="212"/>
      <c r="AD505" s="212"/>
      <c r="AE505" s="212"/>
      <c r="AF505" s="212"/>
      <c r="AG505" s="212" t="s">
        <v>314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2" x14ac:dyDescent="0.2">
      <c r="A506" s="219"/>
      <c r="B506" s="220"/>
      <c r="C506" s="247" t="s">
        <v>233</v>
      </c>
      <c r="D506" s="223"/>
      <c r="E506" s="224"/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234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47" t="s">
        <v>103</v>
      </c>
      <c r="D507" s="223"/>
      <c r="E507" s="224">
        <v>1</v>
      </c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22"/>
      <c r="Z507" s="212"/>
      <c r="AA507" s="212"/>
      <c r="AB507" s="212"/>
      <c r="AC507" s="212"/>
      <c r="AD507" s="212"/>
      <c r="AE507" s="212"/>
      <c r="AF507" s="212"/>
      <c r="AG507" s="212" t="s">
        <v>234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33.75" outlineLevel="1" x14ac:dyDescent="0.2">
      <c r="A508" s="233">
        <v>67</v>
      </c>
      <c r="B508" s="234" t="s">
        <v>1257</v>
      </c>
      <c r="C508" s="245" t="s">
        <v>1258</v>
      </c>
      <c r="D508" s="235" t="s">
        <v>326</v>
      </c>
      <c r="E508" s="236">
        <v>1</v>
      </c>
      <c r="F508" s="237"/>
      <c r="G508" s="238">
        <f>ROUND(E508*F508,2)</f>
        <v>0</v>
      </c>
      <c r="H508" s="237"/>
      <c r="I508" s="238">
        <f>ROUND(E508*H508,2)</f>
        <v>0</v>
      </c>
      <c r="J508" s="237"/>
      <c r="K508" s="238">
        <f>ROUND(E508*J508,2)</f>
        <v>0</v>
      </c>
      <c r="L508" s="238">
        <v>21</v>
      </c>
      <c r="M508" s="238">
        <f>G508*(1+L508/100)</f>
        <v>0</v>
      </c>
      <c r="N508" s="236">
        <v>0</v>
      </c>
      <c r="O508" s="236">
        <f>ROUND(E508*N508,2)</f>
        <v>0</v>
      </c>
      <c r="P508" s="236">
        <v>0</v>
      </c>
      <c r="Q508" s="236">
        <f>ROUND(E508*P508,2)</f>
        <v>0</v>
      </c>
      <c r="R508" s="238"/>
      <c r="S508" s="238" t="s">
        <v>274</v>
      </c>
      <c r="T508" s="239" t="s">
        <v>275</v>
      </c>
      <c r="U508" s="222">
        <v>0</v>
      </c>
      <c r="V508" s="222">
        <f>ROUND(E508*U508,2)</f>
        <v>0</v>
      </c>
      <c r="W508" s="222"/>
      <c r="X508" s="222" t="s">
        <v>228</v>
      </c>
      <c r="Y508" s="222" t="s">
        <v>229</v>
      </c>
      <c r="Z508" s="212"/>
      <c r="AA508" s="212"/>
      <c r="AB508" s="212"/>
      <c r="AC508" s="212"/>
      <c r="AD508" s="212"/>
      <c r="AE508" s="212"/>
      <c r="AF508" s="212"/>
      <c r="AG508" s="212" t="s">
        <v>230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2" x14ac:dyDescent="0.2">
      <c r="A509" s="219"/>
      <c r="B509" s="220"/>
      <c r="C509" s="248" t="s">
        <v>1250</v>
      </c>
      <c r="D509" s="242"/>
      <c r="E509" s="242"/>
      <c r="F509" s="242"/>
      <c r="G509" s="24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22"/>
      <c r="Z509" s="212"/>
      <c r="AA509" s="212"/>
      <c r="AB509" s="212"/>
      <c r="AC509" s="212"/>
      <c r="AD509" s="212"/>
      <c r="AE509" s="212"/>
      <c r="AF509" s="212"/>
      <c r="AG509" s="212" t="s">
        <v>314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2" x14ac:dyDescent="0.2">
      <c r="A510" s="219"/>
      <c r="B510" s="220"/>
      <c r="C510" s="247" t="s">
        <v>233</v>
      </c>
      <c r="D510" s="223"/>
      <c r="E510" s="224"/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234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47" t="s">
        <v>103</v>
      </c>
      <c r="D511" s="223"/>
      <c r="E511" s="224">
        <v>1</v>
      </c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234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33">
        <v>68</v>
      </c>
      <c r="B512" s="234" t="s">
        <v>1259</v>
      </c>
      <c r="C512" s="245" t="s">
        <v>1260</v>
      </c>
      <c r="D512" s="235" t="s">
        <v>320</v>
      </c>
      <c r="E512" s="236">
        <v>12</v>
      </c>
      <c r="F512" s="237"/>
      <c r="G512" s="238">
        <f>ROUND(E512*F512,2)</f>
        <v>0</v>
      </c>
      <c r="H512" s="237"/>
      <c r="I512" s="238">
        <f>ROUND(E512*H512,2)</f>
        <v>0</v>
      </c>
      <c r="J512" s="237"/>
      <c r="K512" s="238">
        <f>ROUND(E512*J512,2)</f>
        <v>0</v>
      </c>
      <c r="L512" s="238">
        <v>21</v>
      </c>
      <c r="M512" s="238">
        <f>G512*(1+L512/100)</f>
        <v>0</v>
      </c>
      <c r="N512" s="236">
        <v>0</v>
      </c>
      <c r="O512" s="236">
        <f>ROUND(E512*N512,2)</f>
        <v>0</v>
      </c>
      <c r="P512" s="236">
        <v>0</v>
      </c>
      <c r="Q512" s="236">
        <f>ROUND(E512*P512,2)</f>
        <v>0</v>
      </c>
      <c r="R512" s="238"/>
      <c r="S512" s="238" t="s">
        <v>274</v>
      </c>
      <c r="T512" s="239" t="s">
        <v>275</v>
      </c>
      <c r="U512" s="222">
        <v>0</v>
      </c>
      <c r="V512" s="222">
        <f>ROUND(E512*U512,2)</f>
        <v>0</v>
      </c>
      <c r="W512" s="222"/>
      <c r="X512" s="222" t="s">
        <v>228</v>
      </c>
      <c r="Y512" s="222" t="s">
        <v>229</v>
      </c>
      <c r="Z512" s="212"/>
      <c r="AA512" s="212"/>
      <c r="AB512" s="212"/>
      <c r="AC512" s="212"/>
      <c r="AD512" s="212"/>
      <c r="AE512" s="212"/>
      <c r="AF512" s="212"/>
      <c r="AG512" s="212" t="s">
        <v>230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2" x14ac:dyDescent="0.2">
      <c r="A513" s="219"/>
      <c r="B513" s="220"/>
      <c r="C513" s="247" t="s">
        <v>233</v>
      </c>
      <c r="D513" s="223"/>
      <c r="E513" s="224"/>
      <c r="F513" s="222"/>
      <c r="G513" s="222"/>
      <c r="H513" s="222"/>
      <c r="I513" s="222"/>
      <c r="J513" s="222"/>
      <c r="K513" s="222"/>
      <c r="L513" s="222"/>
      <c r="M513" s="222"/>
      <c r="N513" s="221"/>
      <c r="O513" s="221"/>
      <c r="P513" s="221"/>
      <c r="Q513" s="221"/>
      <c r="R513" s="222"/>
      <c r="S513" s="222"/>
      <c r="T513" s="222"/>
      <c r="U513" s="222"/>
      <c r="V513" s="222"/>
      <c r="W513" s="222"/>
      <c r="X513" s="222"/>
      <c r="Y513" s="222"/>
      <c r="Z513" s="212"/>
      <c r="AA513" s="212"/>
      <c r="AB513" s="212"/>
      <c r="AC513" s="212"/>
      <c r="AD513" s="212"/>
      <c r="AE513" s="212"/>
      <c r="AF513" s="212"/>
      <c r="AG513" s="212" t="s">
        <v>234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">
      <c r="A514" s="219"/>
      <c r="B514" s="220"/>
      <c r="C514" s="247" t="s">
        <v>1261</v>
      </c>
      <c r="D514" s="223"/>
      <c r="E514" s="224">
        <v>2</v>
      </c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234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19"/>
      <c r="B515" s="220"/>
      <c r="C515" s="247" t="s">
        <v>1262</v>
      </c>
      <c r="D515" s="223"/>
      <c r="E515" s="224">
        <v>2</v>
      </c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22"/>
      <c r="Z515" s="212"/>
      <c r="AA515" s="212"/>
      <c r="AB515" s="212"/>
      <c r="AC515" s="212"/>
      <c r="AD515" s="212"/>
      <c r="AE515" s="212"/>
      <c r="AF515" s="212"/>
      <c r="AG515" s="212" t="s">
        <v>234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19"/>
      <c r="B516" s="220"/>
      <c r="C516" s="247" t="s">
        <v>1263</v>
      </c>
      <c r="D516" s="223"/>
      <c r="E516" s="224">
        <v>2</v>
      </c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234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19"/>
      <c r="B517" s="220"/>
      <c r="C517" s="247" t="s">
        <v>1264</v>
      </c>
      <c r="D517" s="223"/>
      <c r="E517" s="224">
        <v>2</v>
      </c>
      <c r="F517" s="222"/>
      <c r="G517" s="222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22"/>
      <c r="Z517" s="212"/>
      <c r="AA517" s="212"/>
      <c r="AB517" s="212"/>
      <c r="AC517" s="212"/>
      <c r="AD517" s="212"/>
      <c r="AE517" s="212"/>
      <c r="AF517" s="212"/>
      <c r="AG517" s="212" t="s">
        <v>234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47" t="s">
        <v>1265</v>
      </c>
      <c r="D518" s="223"/>
      <c r="E518" s="224">
        <v>2</v>
      </c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234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47" t="s">
        <v>1266</v>
      </c>
      <c r="D519" s="223"/>
      <c r="E519" s="224">
        <v>1</v>
      </c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234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47" t="s">
        <v>1267</v>
      </c>
      <c r="D520" s="223"/>
      <c r="E520" s="224">
        <v>1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234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33">
        <v>69</v>
      </c>
      <c r="B521" s="234" t="s">
        <v>1268</v>
      </c>
      <c r="C521" s="245" t="s">
        <v>1269</v>
      </c>
      <c r="D521" s="235" t="s">
        <v>326</v>
      </c>
      <c r="E521" s="236">
        <v>13</v>
      </c>
      <c r="F521" s="237"/>
      <c r="G521" s="238">
        <f>ROUND(E521*F521,2)</f>
        <v>0</v>
      </c>
      <c r="H521" s="237"/>
      <c r="I521" s="238">
        <f>ROUND(E521*H521,2)</f>
        <v>0</v>
      </c>
      <c r="J521" s="237"/>
      <c r="K521" s="238">
        <f>ROUND(E521*J521,2)</f>
        <v>0</v>
      </c>
      <c r="L521" s="238">
        <v>21</v>
      </c>
      <c r="M521" s="238">
        <f>G521*(1+L521/100)</f>
        <v>0</v>
      </c>
      <c r="N521" s="236">
        <v>0</v>
      </c>
      <c r="O521" s="236">
        <f>ROUND(E521*N521,2)</f>
        <v>0</v>
      </c>
      <c r="P521" s="236">
        <v>0</v>
      </c>
      <c r="Q521" s="236">
        <f>ROUND(E521*P521,2)</f>
        <v>0</v>
      </c>
      <c r="R521" s="238"/>
      <c r="S521" s="238" t="s">
        <v>274</v>
      </c>
      <c r="T521" s="239" t="s">
        <v>275</v>
      </c>
      <c r="U521" s="222">
        <v>0</v>
      </c>
      <c r="V521" s="222">
        <f>ROUND(E521*U521,2)</f>
        <v>0</v>
      </c>
      <c r="W521" s="222"/>
      <c r="X521" s="222" t="s">
        <v>228</v>
      </c>
      <c r="Y521" s="222" t="s">
        <v>229</v>
      </c>
      <c r="Z521" s="212"/>
      <c r="AA521" s="212"/>
      <c r="AB521" s="212"/>
      <c r="AC521" s="212"/>
      <c r="AD521" s="212"/>
      <c r="AE521" s="212"/>
      <c r="AF521" s="212"/>
      <c r="AG521" s="212" t="s">
        <v>230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2" x14ac:dyDescent="0.2">
      <c r="A522" s="219"/>
      <c r="B522" s="220"/>
      <c r="C522" s="248" t="s">
        <v>1270</v>
      </c>
      <c r="D522" s="242"/>
      <c r="E522" s="242"/>
      <c r="F522" s="242"/>
      <c r="G522" s="24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314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2" x14ac:dyDescent="0.2">
      <c r="A523" s="219"/>
      <c r="B523" s="220"/>
      <c r="C523" s="247" t="s">
        <v>233</v>
      </c>
      <c r="D523" s="223"/>
      <c r="E523" s="224"/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234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47" t="s">
        <v>1271</v>
      </c>
      <c r="D524" s="223"/>
      <c r="E524" s="224">
        <v>13</v>
      </c>
      <c r="F524" s="222"/>
      <c r="G524" s="222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234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x14ac:dyDescent="0.2">
      <c r="A525" s="226" t="s">
        <v>221</v>
      </c>
      <c r="B525" s="227" t="s">
        <v>125</v>
      </c>
      <c r="C525" s="244" t="s">
        <v>126</v>
      </c>
      <c r="D525" s="228"/>
      <c r="E525" s="229"/>
      <c r="F525" s="230"/>
      <c r="G525" s="230">
        <f>SUMIF(AG526:AG540,"&lt;&gt;NOR",G526:G540)</f>
        <v>0</v>
      </c>
      <c r="H525" s="230"/>
      <c r="I525" s="230">
        <f>SUM(I526:I540)</f>
        <v>0</v>
      </c>
      <c r="J525" s="230"/>
      <c r="K525" s="230">
        <f>SUM(K526:K540)</f>
        <v>0</v>
      </c>
      <c r="L525" s="230"/>
      <c r="M525" s="230">
        <f>SUM(M526:M540)</f>
        <v>0</v>
      </c>
      <c r="N525" s="229"/>
      <c r="O525" s="229">
        <f>SUM(O526:O540)</f>
        <v>0.2</v>
      </c>
      <c r="P525" s="229"/>
      <c r="Q525" s="229">
        <f>SUM(Q526:Q540)</f>
        <v>0</v>
      </c>
      <c r="R525" s="230"/>
      <c r="S525" s="230"/>
      <c r="T525" s="231"/>
      <c r="U525" s="225"/>
      <c r="V525" s="225">
        <f>SUM(V526:V540)</f>
        <v>0</v>
      </c>
      <c r="W525" s="225"/>
      <c r="X525" s="225"/>
      <c r="Y525" s="225"/>
      <c r="AG525" t="s">
        <v>222</v>
      </c>
    </row>
    <row r="526" spans="1:60" ht="22.5" outlineLevel="1" x14ac:dyDescent="0.2">
      <c r="A526" s="233">
        <v>70</v>
      </c>
      <c r="B526" s="234" t="s">
        <v>1272</v>
      </c>
      <c r="C526" s="245" t="s">
        <v>1273</v>
      </c>
      <c r="D526" s="235" t="s">
        <v>326</v>
      </c>
      <c r="E526" s="236">
        <v>2</v>
      </c>
      <c r="F526" s="237"/>
      <c r="G526" s="238">
        <f>ROUND(E526*F526,2)</f>
        <v>0</v>
      </c>
      <c r="H526" s="237"/>
      <c r="I526" s="238">
        <f>ROUND(E526*H526,2)</f>
        <v>0</v>
      </c>
      <c r="J526" s="237"/>
      <c r="K526" s="238">
        <f>ROUND(E526*J526,2)</f>
        <v>0</v>
      </c>
      <c r="L526" s="238">
        <v>21</v>
      </c>
      <c r="M526" s="238">
        <f>G526*(1+L526/100)</f>
        <v>0</v>
      </c>
      <c r="N526" s="236">
        <v>0</v>
      </c>
      <c r="O526" s="236">
        <f>ROUND(E526*N526,2)</f>
        <v>0</v>
      </c>
      <c r="P526" s="236">
        <v>0</v>
      </c>
      <c r="Q526" s="236">
        <f>ROUND(E526*P526,2)</f>
        <v>0</v>
      </c>
      <c r="R526" s="238"/>
      <c r="S526" s="238" t="s">
        <v>274</v>
      </c>
      <c r="T526" s="239" t="s">
        <v>275</v>
      </c>
      <c r="U526" s="222">
        <v>0</v>
      </c>
      <c r="V526" s="222">
        <f>ROUND(E526*U526,2)</f>
        <v>0</v>
      </c>
      <c r="W526" s="222"/>
      <c r="X526" s="222" t="s">
        <v>228</v>
      </c>
      <c r="Y526" s="222" t="s">
        <v>229</v>
      </c>
      <c r="Z526" s="212"/>
      <c r="AA526" s="212"/>
      <c r="AB526" s="212"/>
      <c r="AC526" s="212"/>
      <c r="AD526" s="212"/>
      <c r="AE526" s="212"/>
      <c r="AF526" s="212"/>
      <c r="AG526" s="212" t="s">
        <v>230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2" x14ac:dyDescent="0.2">
      <c r="A527" s="219"/>
      <c r="B527" s="220"/>
      <c r="C527" s="247" t="s">
        <v>233</v>
      </c>
      <c r="D527" s="223"/>
      <c r="E527" s="224"/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22"/>
      <c r="Z527" s="212"/>
      <c r="AA527" s="212"/>
      <c r="AB527" s="212"/>
      <c r="AC527" s="212"/>
      <c r="AD527" s="212"/>
      <c r="AE527" s="212"/>
      <c r="AF527" s="212"/>
      <c r="AG527" s="212" t="s">
        <v>234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47" t="s">
        <v>105</v>
      </c>
      <c r="D528" s="223"/>
      <c r="E528" s="224">
        <v>2</v>
      </c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234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ht="22.5" outlineLevel="1" x14ac:dyDescent="0.2">
      <c r="A529" s="233">
        <v>71</v>
      </c>
      <c r="B529" s="234" t="s">
        <v>1274</v>
      </c>
      <c r="C529" s="245" t="s">
        <v>1275</v>
      </c>
      <c r="D529" s="235" t="s">
        <v>326</v>
      </c>
      <c r="E529" s="236">
        <v>1</v>
      </c>
      <c r="F529" s="237"/>
      <c r="G529" s="238">
        <f>ROUND(E529*F529,2)</f>
        <v>0</v>
      </c>
      <c r="H529" s="237"/>
      <c r="I529" s="238">
        <f>ROUND(E529*H529,2)</f>
        <v>0</v>
      </c>
      <c r="J529" s="237"/>
      <c r="K529" s="238">
        <f>ROUND(E529*J529,2)</f>
        <v>0</v>
      </c>
      <c r="L529" s="238">
        <v>21</v>
      </c>
      <c r="M529" s="238">
        <f>G529*(1+L529/100)</f>
        <v>0</v>
      </c>
      <c r="N529" s="236">
        <v>0</v>
      </c>
      <c r="O529" s="236">
        <f>ROUND(E529*N529,2)</f>
        <v>0</v>
      </c>
      <c r="P529" s="236">
        <v>0</v>
      </c>
      <c r="Q529" s="236">
        <f>ROUND(E529*P529,2)</f>
        <v>0</v>
      </c>
      <c r="R529" s="238"/>
      <c r="S529" s="238" t="s">
        <v>274</v>
      </c>
      <c r="T529" s="239" t="s">
        <v>275</v>
      </c>
      <c r="U529" s="222">
        <v>0</v>
      </c>
      <c r="V529" s="222">
        <f>ROUND(E529*U529,2)</f>
        <v>0</v>
      </c>
      <c r="W529" s="222"/>
      <c r="X529" s="222" t="s">
        <v>228</v>
      </c>
      <c r="Y529" s="222" t="s">
        <v>229</v>
      </c>
      <c r="Z529" s="212"/>
      <c r="AA529" s="212"/>
      <c r="AB529" s="212"/>
      <c r="AC529" s="212"/>
      <c r="AD529" s="212"/>
      <c r="AE529" s="212"/>
      <c r="AF529" s="212"/>
      <c r="AG529" s="212" t="s">
        <v>230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2" x14ac:dyDescent="0.2">
      <c r="A530" s="219"/>
      <c r="B530" s="220"/>
      <c r="C530" s="247" t="s">
        <v>233</v>
      </c>
      <c r="D530" s="223"/>
      <c r="E530" s="224"/>
      <c r="F530" s="222"/>
      <c r="G530" s="222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22"/>
      <c r="Z530" s="212"/>
      <c r="AA530" s="212"/>
      <c r="AB530" s="212"/>
      <c r="AC530" s="212"/>
      <c r="AD530" s="212"/>
      <c r="AE530" s="212"/>
      <c r="AF530" s="212"/>
      <c r="AG530" s="212" t="s">
        <v>234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">
      <c r="A531" s="219"/>
      <c r="B531" s="220"/>
      <c r="C531" s="247" t="s">
        <v>103</v>
      </c>
      <c r="D531" s="223"/>
      <c r="E531" s="224">
        <v>1</v>
      </c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22"/>
      <c r="Z531" s="212"/>
      <c r="AA531" s="212"/>
      <c r="AB531" s="212"/>
      <c r="AC531" s="212"/>
      <c r="AD531" s="212"/>
      <c r="AE531" s="212"/>
      <c r="AF531" s="212"/>
      <c r="AG531" s="212" t="s">
        <v>234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ht="22.5" outlineLevel="1" x14ac:dyDescent="0.2">
      <c r="A532" s="233">
        <v>72</v>
      </c>
      <c r="B532" s="234" t="s">
        <v>1276</v>
      </c>
      <c r="C532" s="245" t="s">
        <v>1277</v>
      </c>
      <c r="D532" s="235" t="s">
        <v>326</v>
      </c>
      <c r="E532" s="236">
        <v>1</v>
      </c>
      <c r="F532" s="237"/>
      <c r="G532" s="238">
        <f>ROUND(E532*F532,2)</f>
        <v>0</v>
      </c>
      <c r="H532" s="237"/>
      <c r="I532" s="238">
        <f>ROUND(E532*H532,2)</f>
        <v>0</v>
      </c>
      <c r="J532" s="237"/>
      <c r="K532" s="238">
        <f>ROUND(E532*J532,2)</f>
        <v>0</v>
      </c>
      <c r="L532" s="238">
        <v>21</v>
      </c>
      <c r="M532" s="238">
        <f>G532*(1+L532/100)</f>
        <v>0</v>
      </c>
      <c r="N532" s="236">
        <v>0</v>
      </c>
      <c r="O532" s="236">
        <f>ROUND(E532*N532,2)</f>
        <v>0</v>
      </c>
      <c r="P532" s="236">
        <v>0</v>
      </c>
      <c r="Q532" s="236">
        <f>ROUND(E532*P532,2)</f>
        <v>0</v>
      </c>
      <c r="R532" s="238"/>
      <c r="S532" s="238" t="s">
        <v>274</v>
      </c>
      <c r="T532" s="239" t="s">
        <v>275</v>
      </c>
      <c r="U532" s="222">
        <v>0</v>
      </c>
      <c r="V532" s="222">
        <f>ROUND(E532*U532,2)</f>
        <v>0</v>
      </c>
      <c r="W532" s="222"/>
      <c r="X532" s="222" t="s">
        <v>228</v>
      </c>
      <c r="Y532" s="222" t="s">
        <v>229</v>
      </c>
      <c r="Z532" s="212"/>
      <c r="AA532" s="212"/>
      <c r="AB532" s="212"/>
      <c r="AC532" s="212"/>
      <c r="AD532" s="212"/>
      <c r="AE532" s="212"/>
      <c r="AF532" s="212"/>
      <c r="AG532" s="212" t="s">
        <v>230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2" x14ac:dyDescent="0.2">
      <c r="A533" s="219"/>
      <c r="B533" s="220"/>
      <c r="C533" s="247" t="s">
        <v>233</v>
      </c>
      <c r="D533" s="223"/>
      <c r="E533" s="224"/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234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47" t="s">
        <v>103</v>
      </c>
      <c r="D534" s="223"/>
      <c r="E534" s="224">
        <v>1</v>
      </c>
      <c r="F534" s="222"/>
      <c r="G534" s="222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22"/>
      <c r="Z534" s="212"/>
      <c r="AA534" s="212"/>
      <c r="AB534" s="212"/>
      <c r="AC534" s="212"/>
      <c r="AD534" s="212"/>
      <c r="AE534" s="212"/>
      <c r="AF534" s="212"/>
      <c r="AG534" s="212" t="s">
        <v>234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ht="22.5" outlineLevel="1" x14ac:dyDescent="0.2">
      <c r="A535" s="233">
        <v>73</v>
      </c>
      <c r="B535" s="234" t="s">
        <v>1278</v>
      </c>
      <c r="C535" s="245" t="s">
        <v>1279</v>
      </c>
      <c r="D535" s="235" t="s">
        <v>326</v>
      </c>
      <c r="E535" s="236">
        <v>1</v>
      </c>
      <c r="F535" s="237"/>
      <c r="G535" s="238">
        <f>ROUND(E535*F535,2)</f>
        <v>0</v>
      </c>
      <c r="H535" s="237"/>
      <c r="I535" s="238">
        <f>ROUND(E535*H535,2)</f>
        <v>0</v>
      </c>
      <c r="J535" s="237"/>
      <c r="K535" s="238">
        <f>ROUND(E535*J535,2)</f>
        <v>0</v>
      </c>
      <c r="L535" s="238">
        <v>21</v>
      </c>
      <c r="M535" s="238">
        <f>G535*(1+L535/100)</f>
        <v>0</v>
      </c>
      <c r="N535" s="236">
        <v>0</v>
      </c>
      <c r="O535" s="236">
        <f>ROUND(E535*N535,2)</f>
        <v>0</v>
      </c>
      <c r="P535" s="236">
        <v>0</v>
      </c>
      <c r="Q535" s="236">
        <f>ROUND(E535*P535,2)</f>
        <v>0</v>
      </c>
      <c r="R535" s="238"/>
      <c r="S535" s="238" t="s">
        <v>274</v>
      </c>
      <c r="T535" s="239" t="s">
        <v>275</v>
      </c>
      <c r="U535" s="222">
        <v>0</v>
      </c>
      <c r="V535" s="222">
        <f>ROUND(E535*U535,2)</f>
        <v>0</v>
      </c>
      <c r="W535" s="222"/>
      <c r="X535" s="222" t="s">
        <v>228</v>
      </c>
      <c r="Y535" s="222" t="s">
        <v>229</v>
      </c>
      <c r="Z535" s="212"/>
      <c r="AA535" s="212"/>
      <c r="AB535" s="212"/>
      <c r="AC535" s="212"/>
      <c r="AD535" s="212"/>
      <c r="AE535" s="212"/>
      <c r="AF535" s="212"/>
      <c r="AG535" s="212" t="s">
        <v>230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2" x14ac:dyDescent="0.2">
      <c r="A536" s="219"/>
      <c r="B536" s="220"/>
      <c r="C536" s="247" t="s">
        <v>233</v>
      </c>
      <c r="D536" s="223"/>
      <c r="E536" s="224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234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47" t="s">
        <v>103</v>
      </c>
      <c r="D537" s="223"/>
      <c r="E537" s="224">
        <v>1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234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33">
        <v>74</v>
      </c>
      <c r="B538" s="234" t="s">
        <v>1280</v>
      </c>
      <c r="C538" s="245" t="s">
        <v>1281</v>
      </c>
      <c r="D538" s="235" t="s">
        <v>326</v>
      </c>
      <c r="E538" s="236">
        <v>5</v>
      </c>
      <c r="F538" s="237"/>
      <c r="G538" s="238">
        <f>ROUND(E538*F538,2)</f>
        <v>0</v>
      </c>
      <c r="H538" s="237"/>
      <c r="I538" s="238">
        <f>ROUND(E538*H538,2)</f>
        <v>0</v>
      </c>
      <c r="J538" s="237"/>
      <c r="K538" s="238">
        <f>ROUND(E538*J538,2)</f>
        <v>0</v>
      </c>
      <c r="L538" s="238">
        <v>21</v>
      </c>
      <c r="M538" s="238">
        <f>G538*(1+L538/100)</f>
        <v>0</v>
      </c>
      <c r="N538" s="236">
        <v>4.0050000000000002E-2</v>
      </c>
      <c r="O538" s="236">
        <f>ROUND(E538*N538,2)</f>
        <v>0.2</v>
      </c>
      <c r="P538" s="236">
        <v>0</v>
      </c>
      <c r="Q538" s="236">
        <f>ROUND(E538*P538,2)</f>
        <v>0</v>
      </c>
      <c r="R538" s="238"/>
      <c r="S538" s="238" t="s">
        <v>274</v>
      </c>
      <c r="T538" s="239" t="s">
        <v>275</v>
      </c>
      <c r="U538" s="222">
        <v>0</v>
      </c>
      <c r="V538" s="222">
        <f>ROUND(E538*U538,2)</f>
        <v>0</v>
      </c>
      <c r="W538" s="222"/>
      <c r="X538" s="222" t="s">
        <v>228</v>
      </c>
      <c r="Y538" s="222" t="s">
        <v>229</v>
      </c>
      <c r="Z538" s="212"/>
      <c r="AA538" s="212"/>
      <c r="AB538" s="212"/>
      <c r="AC538" s="212"/>
      <c r="AD538" s="212"/>
      <c r="AE538" s="212"/>
      <c r="AF538" s="212"/>
      <c r="AG538" s="212" t="s">
        <v>1282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2" x14ac:dyDescent="0.2">
      <c r="A539" s="219"/>
      <c r="B539" s="220"/>
      <c r="C539" s="247" t="s">
        <v>233</v>
      </c>
      <c r="D539" s="223"/>
      <c r="E539" s="224"/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22"/>
      <c r="Z539" s="212"/>
      <c r="AA539" s="212"/>
      <c r="AB539" s="212"/>
      <c r="AC539" s="212"/>
      <c r="AD539" s="212"/>
      <c r="AE539" s="212"/>
      <c r="AF539" s="212"/>
      <c r="AG539" s="212" t="s">
        <v>234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 x14ac:dyDescent="0.2">
      <c r="A540" s="219"/>
      <c r="B540" s="220"/>
      <c r="C540" s="247" t="s">
        <v>113</v>
      </c>
      <c r="D540" s="223"/>
      <c r="E540" s="224">
        <v>5</v>
      </c>
      <c r="F540" s="222"/>
      <c r="G540" s="222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22"/>
      <c r="Z540" s="212"/>
      <c r="AA540" s="212"/>
      <c r="AB540" s="212"/>
      <c r="AC540" s="212"/>
      <c r="AD540" s="212"/>
      <c r="AE540" s="212"/>
      <c r="AF540" s="212"/>
      <c r="AG540" s="212" t="s">
        <v>234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x14ac:dyDescent="0.2">
      <c r="A541" s="226" t="s">
        <v>221</v>
      </c>
      <c r="B541" s="227" t="s">
        <v>129</v>
      </c>
      <c r="C541" s="244" t="s">
        <v>130</v>
      </c>
      <c r="D541" s="228"/>
      <c r="E541" s="229"/>
      <c r="F541" s="230"/>
      <c r="G541" s="230">
        <f>SUMIF(AG542:AG543,"&lt;&gt;NOR",G542:G543)</f>
        <v>0</v>
      </c>
      <c r="H541" s="230"/>
      <c r="I541" s="230">
        <f>SUM(I542:I543)</f>
        <v>0</v>
      </c>
      <c r="J541" s="230"/>
      <c r="K541" s="230">
        <f>SUM(K542:K543)</f>
        <v>0</v>
      </c>
      <c r="L541" s="230"/>
      <c r="M541" s="230">
        <f>SUM(M542:M543)</f>
        <v>0</v>
      </c>
      <c r="N541" s="229"/>
      <c r="O541" s="229">
        <f>SUM(O542:O543)</f>
        <v>1.76</v>
      </c>
      <c r="P541" s="229"/>
      <c r="Q541" s="229">
        <f>SUM(Q542:Q543)</f>
        <v>0</v>
      </c>
      <c r="R541" s="230"/>
      <c r="S541" s="230"/>
      <c r="T541" s="231"/>
      <c r="U541" s="225"/>
      <c r="V541" s="225">
        <f>SUM(V542:V543)</f>
        <v>234</v>
      </c>
      <c r="W541" s="225"/>
      <c r="X541" s="225"/>
      <c r="Y541" s="225"/>
      <c r="AG541" t="s">
        <v>222</v>
      </c>
    </row>
    <row r="542" spans="1:60" outlineLevel="1" x14ac:dyDescent="0.2">
      <c r="A542" s="233">
        <v>75</v>
      </c>
      <c r="B542" s="234" t="s">
        <v>329</v>
      </c>
      <c r="C542" s="245" t="s">
        <v>330</v>
      </c>
      <c r="D542" s="235" t="s">
        <v>258</v>
      </c>
      <c r="E542" s="236">
        <v>1114.3</v>
      </c>
      <c r="F542" s="237"/>
      <c r="G542" s="238">
        <f>ROUND(E542*F542,2)</f>
        <v>0</v>
      </c>
      <c r="H542" s="237"/>
      <c r="I542" s="238">
        <f>ROUND(E542*H542,2)</f>
        <v>0</v>
      </c>
      <c r="J542" s="237"/>
      <c r="K542" s="238">
        <f>ROUND(E542*J542,2)</f>
        <v>0</v>
      </c>
      <c r="L542" s="238">
        <v>21</v>
      </c>
      <c r="M542" s="238">
        <f>G542*(1+L542/100)</f>
        <v>0</v>
      </c>
      <c r="N542" s="236">
        <v>1.58E-3</v>
      </c>
      <c r="O542" s="236">
        <f>ROUND(E542*N542,2)</f>
        <v>1.76</v>
      </c>
      <c r="P542" s="236">
        <v>0</v>
      </c>
      <c r="Q542" s="236">
        <f>ROUND(E542*P542,2)</f>
        <v>0</v>
      </c>
      <c r="R542" s="238" t="s">
        <v>331</v>
      </c>
      <c r="S542" s="238" t="s">
        <v>227</v>
      </c>
      <c r="T542" s="239" t="s">
        <v>227</v>
      </c>
      <c r="U542" s="222">
        <v>0.21</v>
      </c>
      <c r="V542" s="222">
        <f>ROUND(E542*U542,2)</f>
        <v>234</v>
      </c>
      <c r="W542" s="222"/>
      <c r="X542" s="222" t="s">
        <v>228</v>
      </c>
      <c r="Y542" s="222" t="s">
        <v>229</v>
      </c>
      <c r="Z542" s="212"/>
      <c r="AA542" s="212"/>
      <c r="AB542" s="212"/>
      <c r="AC542" s="212"/>
      <c r="AD542" s="212"/>
      <c r="AE542" s="212"/>
      <c r="AF542" s="212"/>
      <c r="AG542" s="212" t="s">
        <v>230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2" x14ac:dyDescent="0.2">
      <c r="A543" s="219"/>
      <c r="B543" s="220"/>
      <c r="C543" s="247" t="s">
        <v>1092</v>
      </c>
      <c r="D543" s="223"/>
      <c r="E543" s="224">
        <v>1114.3</v>
      </c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22"/>
      <c r="Z543" s="212"/>
      <c r="AA543" s="212"/>
      <c r="AB543" s="212"/>
      <c r="AC543" s="212"/>
      <c r="AD543" s="212"/>
      <c r="AE543" s="212"/>
      <c r="AF543" s="212"/>
      <c r="AG543" s="212" t="s">
        <v>234</v>
      </c>
      <c r="AH543" s="212">
        <v>5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x14ac:dyDescent="0.2">
      <c r="A544" s="226" t="s">
        <v>221</v>
      </c>
      <c r="B544" s="227" t="s">
        <v>131</v>
      </c>
      <c r="C544" s="244" t="s">
        <v>132</v>
      </c>
      <c r="D544" s="228"/>
      <c r="E544" s="229"/>
      <c r="F544" s="230"/>
      <c r="G544" s="230">
        <f>SUMIF(AG545:AG567,"&lt;&gt;NOR",G545:G567)</f>
        <v>0</v>
      </c>
      <c r="H544" s="230"/>
      <c r="I544" s="230">
        <f>SUM(I545:I567)</f>
        <v>0</v>
      </c>
      <c r="J544" s="230"/>
      <c r="K544" s="230">
        <f>SUM(K545:K567)</f>
        <v>0</v>
      </c>
      <c r="L544" s="230"/>
      <c r="M544" s="230">
        <f>SUM(M545:M567)</f>
        <v>0</v>
      </c>
      <c r="N544" s="229"/>
      <c r="O544" s="229">
        <f>SUM(O545:O567)</f>
        <v>0.1</v>
      </c>
      <c r="P544" s="229"/>
      <c r="Q544" s="229">
        <f>SUM(Q545:Q567)</f>
        <v>0</v>
      </c>
      <c r="R544" s="230"/>
      <c r="S544" s="230"/>
      <c r="T544" s="231"/>
      <c r="U544" s="225"/>
      <c r="V544" s="225">
        <f>SUM(V545:V567)</f>
        <v>388.01</v>
      </c>
      <c r="W544" s="225"/>
      <c r="X544" s="225"/>
      <c r="Y544" s="225"/>
      <c r="AG544" t="s">
        <v>222</v>
      </c>
    </row>
    <row r="545" spans="1:60" outlineLevel="1" x14ac:dyDescent="0.2">
      <c r="A545" s="233">
        <v>76</v>
      </c>
      <c r="B545" s="234" t="s">
        <v>1283</v>
      </c>
      <c r="C545" s="245" t="s">
        <v>1284</v>
      </c>
      <c r="D545" s="235" t="s">
        <v>1285</v>
      </c>
      <c r="E545" s="236">
        <v>9</v>
      </c>
      <c r="F545" s="237"/>
      <c r="G545" s="238">
        <f>ROUND(E545*F545,2)</f>
        <v>0</v>
      </c>
      <c r="H545" s="237"/>
      <c r="I545" s="238">
        <f>ROUND(E545*H545,2)</f>
        <v>0</v>
      </c>
      <c r="J545" s="237"/>
      <c r="K545" s="238">
        <f>ROUND(E545*J545,2)</f>
        <v>0</v>
      </c>
      <c r="L545" s="238">
        <v>21</v>
      </c>
      <c r="M545" s="238">
        <f>G545*(1+L545/100)</f>
        <v>0</v>
      </c>
      <c r="N545" s="236">
        <v>0</v>
      </c>
      <c r="O545" s="236">
        <f>ROUND(E545*N545,2)</f>
        <v>0</v>
      </c>
      <c r="P545" s="236">
        <v>0</v>
      </c>
      <c r="Q545" s="236">
        <f>ROUND(E545*P545,2)</f>
        <v>0</v>
      </c>
      <c r="R545" s="238"/>
      <c r="S545" s="238" t="s">
        <v>274</v>
      </c>
      <c r="T545" s="239" t="s">
        <v>275</v>
      </c>
      <c r="U545" s="222">
        <v>0</v>
      </c>
      <c r="V545" s="222">
        <f>ROUND(E545*U545,2)</f>
        <v>0</v>
      </c>
      <c r="W545" s="222"/>
      <c r="X545" s="222" t="s">
        <v>228</v>
      </c>
      <c r="Y545" s="222" t="s">
        <v>229</v>
      </c>
      <c r="Z545" s="212"/>
      <c r="AA545" s="212"/>
      <c r="AB545" s="212"/>
      <c r="AC545" s="212"/>
      <c r="AD545" s="212"/>
      <c r="AE545" s="212"/>
      <c r="AF545" s="212"/>
      <c r="AG545" s="212" t="s">
        <v>230</v>
      </c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2" x14ac:dyDescent="0.2">
      <c r="A546" s="219"/>
      <c r="B546" s="220"/>
      <c r="C546" s="247" t="s">
        <v>233</v>
      </c>
      <c r="D546" s="223"/>
      <c r="E546" s="224"/>
      <c r="F546" s="222"/>
      <c r="G546" s="222"/>
      <c r="H546" s="222"/>
      <c r="I546" s="222"/>
      <c r="J546" s="222"/>
      <c r="K546" s="222"/>
      <c r="L546" s="222"/>
      <c r="M546" s="222"/>
      <c r="N546" s="221"/>
      <c r="O546" s="221"/>
      <c r="P546" s="221"/>
      <c r="Q546" s="221"/>
      <c r="R546" s="222"/>
      <c r="S546" s="222"/>
      <c r="T546" s="222"/>
      <c r="U546" s="222"/>
      <c r="V546" s="222"/>
      <c r="W546" s="222"/>
      <c r="X546" s="222"/>
      <c r="Y546" s="222"/>
      <c r="Z546" s="212"/>
      <c r="AA546" s="212"/>
      <c r="AB546" s="212"/>
      <c r="AC546" s="212"/>
      <c r="AD546" s="212"/>
      <c r="AE546" s="212"/>
      <c r="AF546" s="212"/>
      <c r="AG546" s="212" t="s">
        <v>234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47" t="s">
        <v>127</v>
      </c>
      <c r="D547" s="223"/>
      <c r="E547" s="224">
        <v>9</v>
      </c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22"/>
      <c r="Z547" s="212"/>
      <c r="AA547" s="212"/>
      <c r="AB547" s="212"/>
      <c r="AC547" s="212"/>
      <c r="AD547" s="212"/>
      <c r="AE547" s="212"/>
      <c r="AF547" s="212"/>
      <c r="AG547" s="212" t="s">
        <v>234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2.5" outlineLevel="1" x14ac:dyDescent="0.2">
      <c r="A548" s="233">
        <v>77</v>
      </c>
      <c r="B548" s="234" t="s">
        <v>1286</v>
      </c>
      <c r="C548" s="245" t="s">
        <v>1287</v>
      </c>
      <c r="D548" s="235" t="s">
        <v>326</v>
      </c>
      <c r="E548" s="236">
        <v>1</v>
      </c>
      <c r="F548" s="237"/>
      <c r="G548" s="238">
        <f>ROUND(E548*F548,2)</f>
        <v>0</v>
      </c>
      <c r="H548" s="237"/>
      <c r="I548" s="238">
        <f>ROUND(E548*H548,2)</f>
        <v>0</v>
      </c>
      <c r="J548" s="237"/>
      <c r="K548" s="238">
        <f>ROUND(E548*J548,2)</f>
        <v>0</v>
      </c>
      <c r="L548" s="238">
        <v>21</v>
      </c>
      <c r="M548" s="238">
        <f>G548*(1+L548/100)</f>
        <v>0</v>
      </c>
      <c r="N548" s="236">
        <v>0</v>
      </c>
      <c r="O548" s="236">
        <f>ROUND(E548*N548,2)</f>
        <v>0</v>
      </c>
      <c r="P548" s="236">
        <v>0</v>
      </c>
      <c r="Q548" s="236">
        <f>ROUND(E548*P548,2)</f>
        <v>0</v>
      </c>
      <c r="R548" s="238"/>
      <c r="S548" s="238" t="s">
        <v>274</v>
      </c>
      <c r="T548" s="239" t="s">
        <v>275</v>
      </c>
      <c r="U548" s="222">
        <v>0</v>
      </c>
      <c r="V548" s="222">
        <f>ROUND(E548*U548,2)</f>
        <v>0</v>
      </c>
      <c r="W548" s="222"/>
      <c r="X548" s="222" t="s">
        <v>228</v>
      </c>
      <c r="Y548" s="222" t="s">
        <v>229</v>
      </c>
      <c r="Z548" s="212"/>
      <c r="AA548" s="212"/>
      <c r="AB548" s="212"/>
      <c r="AC548" s="212"/>
      <c r="AD548" s="212"/>
      <c r="AE548" s="212"/>
      <c r="AF548" s="212"/>
      <c r="AG548" s="212" t="s">
        <v>230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2" x14ac:dyDescent="0.2">
      <c r="A549" s="219"/>
      <c r="B549" s="220"/>
      <c r="C549" s="248" t="s">
        <v>1288</v>
      </c>
      <c r="D549" s="242"/>
      <c r="E549" s="242"/>
      <c r="F549" s="242"/>
      <c r="G549" s="242"/>
      <c r="H549" s="222"/>
      <c r="I549" s="222"/>
      <c r="J549" s="222"/>
      <c r="K549" s="222"/>
      <c r="L549" s="222"/>
      <c r="M549" s="222"/>
      <c r="N549" s="221"/>
      <c r="O549" s="221"/>
      <c r="P549" s="221"/>
      <c r="Q549" s="221"/>
      <c r="R549" s="222"/>
      <c r="S549" s="222"/>
      <c r="T549" s="222"/>
      <c r="U549" s="222"/>
      <c r="V549" s="222"/>
      <c r="W549" s="222"/>
      <c r="X549" s="222"/>
      <c r="Y549" s="222"/>
      <c r="Z549" s="212"/>
      <c r="AA549" s="212"/>
      <c r="AB549" s="212"/>
      <c r="AC549" s="212"/>
      <c r="AD549" s="212"/>
      <c r="AE549" s="212"/>
      <c r="AF549" s="212"/>
      <c r="AG549" s="212" t="s">
        <v>314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19"/>
      <c r="B550" s="220"/>
      <c r="C550" s="249" t="s">
        <v>1289</v>
      </c>
      <c r="D550" s="243"/>
      <c r="E550" s="243"/>
      <c r="F550" s="243"/>
      <c r="G550" s="243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22"/>
      <c r="Z550" s="212"/>
      <c r="AA550" s="212"/>
      <c r="AB550" s="212"/>
      <c r="AC550" s="212"/>
      <c r="AD550" s="212"/>
      <c r="AE550" s="212"/>
      <c r="AF550" s="212"/>
      <c r="AG550" s="212" t="s">
        <v>314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">
      <c r="A551" s="219"/>
      <c r="B551" s="220"/>
      <c r="C551" s="249" t="s">
        <v>1290</v>
      </c>
      <c r="D551" s="243"/>
      <c r="E551" s="243"/>
      <c r="F551" s="243"/>
      <c r="G551" s="243"/>
      <c r="H551" s="222"/>
      <c r="I551" s="222"/>
      <c r="J551" s="222"/>
      <c r="K551" s="222"/>
      <c r="L551" s="222"/>
      <c r="M551" s="222"/>
      <c r="N551" s="221"/>
      <c r="O551" s="221"/>
      <c r="P551" s="221"/>
      <c r="Q551" s="221"/>
      <c r="R551" s="222"/>
      <c r="S551" s="222"/>
      <c r="T551" s="222"/>
      <c r="U551" s="222"/>
      <c r="V551" s="222"/>
      <c r="W551" s="222"/>
      <c r="X551" s="222"/>
      <c r="Y551" s="222"/>
      <c r="Z551" s="212"/>
      <c r="AA551" s="212"/>
      <c r="AB551" s="212"/>
      <c r="AC551" s="212"/>
      <c r="AD551" s="212"/>
      <c r="AE551" s="212"/>
      <c r="AF551" s="212"/>
      <c r="AG551" s="212" t="s">
        <v>314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2" x14ac:dyDescent="0.2">
      <c r="A552" s="219"/>
      <c r="B552" s="220"/>
      <c r="C552" s="247" t="s">
        <v>233</v>
      </c>
      <c r="D552" s="223"/>
      <c r="E552" s="224"/>
      <c r="F552" s="222"/>
      <c r="G552" s="22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22"/>
      <c r="Z552" s="212"/>
      <c r="AA552" s="212"/>
      <c r="AB552" s="212"/>
      <c r="AC552" s="212"/>
      <c r="AD552" s="212"/>
      <c r="AE552" s="212"/>
      <c r="AF552" s="212"/>
      <c r="AG552" s="212" t="s">
        <v>234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 x14ac:dyDescent="0.2">
      <c r="A553" s="219"/>
      <c r="B553" s="220"/>
      <c r="C553" s="247" t="s">
        <v>103</v>
      </c>
      <c r="D553" s="223"/>
      <c r="E553" s="224">
        <v>1</v>
      </c>
      <c r="F553" s="222"/>
      <c r="G553" s="22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22"/>
      <c r="Z553" s="212"/>
      <c r="AA553" s="212"/>
      <c r="AB553" s="212"/>
      <c r="AC553" s="212"/>
      <c r="AD553" s="212"/>
      <c r="AE553" s="212"/>
      <c r="AF553" s="212"/>
      <c r="AG553" s="212" t="s">
        <v>234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ht="22.5" outlineLevel="1" x14ac:dyDescent="0.2">
      <c r="A554" s="233">
        <v>78</v>
      </c>
      <c r="B554" s="234" t="s">
        <v>1291</v>
      </c>
      <c r="C554" s="245" t="s">
        <v>1292</v>
      </c>
      <c r="D554" s="235" t="s">
        <v>320</v>
      </c>
      <c r="E554" s="236">
        <v>24</v>
      </c>
      <c r="F554" s="237"/>
      <c r="G554" s="238">
        <f>ROUND(E554*F554,2)</f>
        <v>0</v>
      </c>
      <c r="H554" s="237"/>
      <c r="I554" s="238">
        <f>ROUND(E554*H554,2)</f>
        <v>0</v>
      </c>
      <c r="J554" s="237"/>
      <c r="K554" s="238">
        <f>ROUND(E554*J554,2)</f>
        <v>0</v>
      </c>
      <c r="L554" s="238">
        <v>21</v>
      </c>
      <c r="M554" s="238">
        <f>G554*(1+L554/100)</f>
        <v>0</v>
      </c>
      <c r="N554" s="236">
        <v>0</v>
      </c>
      <c r="O554" s="236">
        <f>ROUND(E554*N554,2)</f>
        <v>0</v>
      </c>
      <c r="P554" s="236">
        <v>0</v>
      </c>
      <c r="Q554" s="236">
        <f>ROUND(E554*P554,2)</f>
        <v>0</v>
      </c>
      <c r="R554" s="238"/>
      <c r="S554" s="238" t="s">
        <v>274</v>
      </c>
      <c r="T554" s="239" t="s">
        <v>275</v>
      </c>
      <c r="U554" s="222">
        <v>0</v>
      </c>
      <c r="V554" s="222">
        <f>ROUND(E554*U554,2)</f>
        <v>0</v>
      </c>
      <c r="W554" s="222"/>
      <c r="X554" s="222" t="s">
        <v>228</v>
      </c>
      <c r="Y554" s="222" t="s">
        <v>229</v>
      </c>
      <c r="Z554" s="212"/>
      <c r="AA554" s="212"/>
      <c r="AB554" s="212"/>
      <c r="AC554" s="212"/>
      <c r="AD554" s="212"/>
      <c r="AE554" s="212"/>
      <c r="AF554" s="212"/>
      <c r="AG554" s="212" t="s">
        <v>230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2" x14ac:dyDescent="0.2">
      <c r="A555" s="219"/>
      <c r="B555" s="220"/>
      <c r="C555" s="247" t="s">
        <v>233</v>
      </c>
      <c r="D555" s="223"/>
      <c r="E555" s="224"/>
      <c r="F555" s="222"/>
      <c r="G555" s="222"/>
      <c r="H555" s="222"/>
      <c r="I555" s="222"/>
      <c r="J555" s="222"/>
      <c r="K555" s="222"/>
      <c r="L555" s="222"/>
      <c r="M555" s="222"/>
      <c r="N555" s="221"/>
      <c r="O555" s="221"/>
      <c r="P555" s="221"/>
      <c r="Q555" s="221"/>
      <c r="R555" s="222"/>
      <c r="S555" s="222"/>
      <c r="T555" s="222"/>
      <c r="U555" s="222"/>
      <c r="V555" s="222"/>
      <c r="W555" s="222"/>
      <c r="X555" s="222"/>
      <c r="Y555" s="222"/>
      <c r="Z555" s="212"/>
      <c r="AA555" s="212"/>
      <c r="AB555" s="212"/>
      <c r="AC555" s="212"/>
      <c r="AD555" s="212"/>
      <c r="AE555" s="212"/>
      <c r="AF555" s="212"/>
      <c r="AG555" s="212" t="s">
        <v>234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3" x14ac:dyDescent="0.2">
      <c r="A556" s="219"/>
      <c r="B556" s="220"/>
      <c r="C556" s="247" t="s">
        <v>1293</v>
      </c>
      <c r="D556" s="223"/>
      <c r="E556" s="224">
        <v>24</v>
      </c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234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ht="22.5" outlineLevel="1" x14ac:dyDescent="0.2">
      <c r="A557" s="233">
        <v>79</v>
      </c>
      <c r="B557" s="234" t="s">
        <v>1294</v>
      </c>
      <c r="C557" s="245" t="s">
        <v>1295</v>
      </c>
      <c r="D557" s="235" t="s">
        <v>298</v>
      </c>
      <c r="E557" s="236">
        <v>17.399999999999999</v>
      </c>
      <c r="F557" s="237"/>
      <c r="G557" s="238">
        <f>ROUND(E557*F557,2)</f>
        <v>0</v>
      </c>
      <c r="H557" s="237"/>
      <c r="I557" s="238">
        <f>ROUND(E557*H557,2)</f>
        <v>0</v>
      </c>
      <c r="J557" s="237"/>
      <c r="K557" s="238">
        <f>ROUND(E557*J557,2)</f>
        <v>0</v>
      </c>
      <c r="L557" s="238">
        <v>21</v>
      </c>
      <c r="M557" s="238">
        <f>G557*(1+L557/100)</f>
        <v>0</v>
      </c>
      <c r="N557" s="236">
        <v>0</v>
      </c>
      <c r="O557" s="236">
        <f>ROUND(E557*N557,2)</f>
        <v>0</v>
      </c>
      <c r="P557" s="236">
        <v>0</v>
      </c>
      <c r="Q557" s="236">
        <f>ROUND(E557*P557,2)</f>
        <v>0</v>
      </c>
      <c r="R557" s="238"/>
      <c r="S557" s="238" t="s">
        <v>274</v>
      </c>
      <c r="T557" s="239" t="s">
        <v>275</v>
      </c>
      <c r="U557" s="222">
        <v>0</v>
      </c>
      <c r="V557" s="222">
        <f>ROUND(E557*U557,2)</f>
        <v>0</v>
      </c>
      <c r="W557" s="222"/>
      <c r="X557" s="222" t="s">
        <v>228</v>
      </c>
      <c r="Y557" s="222" t="s">
        <v>229</v>
      </c>
      <c r="Z557" s="212"/>
      <c r="AA557" s="212"/>
      <c r="AB557" s="212"/>
      <c r="AC557" s="212"/>
      <c r="AD557" s="212"/>
      <c r="AE557" s="212"/>
      <c r="AF557" s="212"/>
      <c r="AG557" s="212" t="s">
        <v>230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2" x14ac:dyDescent="0.2">
      <c r="A558" s="219"/>
      <c r="B558" s="220"/>
      <c r="C558" s="247" t="s">
        <v>233</v>
      </c>
      <c r="D558" s="223"/>
      <c r="E558" s="224"/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234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19"/>
      <c r="B559" s="220"/>
      <c r="C559" s="247" t="s">
        <v>1296</v>
      </c>
      <c r="D559" s="223"/>
      <c r="E559" s="224">
        <v>17.399999999999999</v>
      </c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234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33">
        <v>80</v>
      </c>
      <c r="B560" s="234" t="s">
        <v>1297</v>
      </c>
      <c r="C560" s="245" t="s">
        <v>1298</v>
      </c>
      <c r="D560" s="235" t="s">
        <v>320</v>
      </c>
      <c r="E560" s="236">
        <v>3</v>
      </c>
      <c r="F560" s="237"/>
      <c r="G560" s="238">
        <f>ROUND(E560*F560,2)</f>
        <v>0</v>
      </c>
      <c r="H560" s="237"/>
      <c r="I560" s="238">
        <f>ROUND(E560*H560,2)</f>
        <v>0</v>
      </c>
      <c r="J560" s="237"/>
      <c r="K560" s="238">
        <f>ROUND(E560*J560,2)</f>
        <v>0</v>
      </c>
      <c r="L560" s="238">
        <v>21</v>
      </c>
      <c r="M560" s="238">
        <f>G560*(1+L560/100)</f>
        <v>0</v>
      </c>
      <c r="N560" s="236">
        <v>1.0000000000000001E-5</v>
      </c>
      <c r="O560" s="236">
        <f>ROUND(E560*N560,2)</f>
        <v>0</v>
      </c>
      <c r="P560" s="236">
        <v>0</v>
      </c>
      <c r="Q560" s="236">
        <f>ROUND(E560*P560,2)</f>
        <v>0</v>
      </c>
      <c r="R560" s="238" t="s">
        <v>944</v>
      </c>
      <c r="S560" s="238" t="s">
        <v>227</v>
      </c>
      <c r="T560" s="239" t="s">
        <v>227</v>
      </c>
      <c r="U560" s="222">
        <v>0.17</v>
      </c>
      <c r="V560" s="222">
        <f>ROUND(E560*U560,2)</f>
        <v>0.51</v>
      </c>
      <c r="W560" s="222"/>
      <c r="X560" s="222" t="s">
        <v>228</v>
      </c>
      <c r="Y560" s="222" t="s">
        <v>229</v>
      </c>
      <c r="Z560" s="212"/>
      <c r="AA560" s="212"/>
      <c r="AB560" s="212"/>
      <c r="AC560" s="212"/>
      <c r="AD560" s="212"/>
      <c r="AE560" s="212"/>
      <c r="AF560" s="212"/>
      <c r="AG560" s="212" t="s">
        <v>230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2" x14ac:dyDescent="0.2">
      <c r="A561" s="219"/>
      <c r="B561" s="220"/>
      <c r="C561" s="247" t="s">
        <v>1299</v>
      </c>
      <c r="D561" s="223"/>
      <c r="E561" s="224">
        <v>3</v>
      </c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22"/>
      <c r="Z561" s="212"/>
      <c r="AA561" s="212"/>
      <c r="AB561" s="212"/>
      <c r="AC561" s="212"/>
      <c r="AD561" s="212"/>
      <c r="AE561" s="212"/>
      <c r="AF561" s="212"/>
      <c r="AG561" s="212" t="s">
        <v>234</v>
      </c>
      <c r="AH561" s="212">
        <v>5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33">
        <v>81</v>
      </c>
      <c r="B562" s="234" t="s">
        <v>1300</v>
      </c>
      <c r="C562" s="245" t="s">
        <v>1301</v>
      </c>
      <c r="D562" s="235" t="s">
        <v>320</v>
      </c>
      <c r="E562" s="236">
        <v>3</v>
      </c>
      <c r="F562" s="237"/>
      <c r="G562" s="238">
        <f>ROUND(E562*F562,2)</f>
        <v>0</v>
      </c>
      <c r="H562" s="237"/>
      <c r="I562" s="238">
        <f>ROUND(E562*H562,2)</f>
        <v>0</v>
      </c>
      <c r="J562" s="237"/>
      <c r="K562" s="238">
        <f>ROUND(E562*J562,2)</f>
        <v>0</v>
      </c>
      <c r="L562" s="238">
        <v>21</v>
      </c>
      <c r="M562" s="238">
        <f>G562*(1+L562/100)</f>
        <v>0</v>
      </c>
      <c r="N562" s="236">
        <v>1.55E-2</v>
      </c>
      <c r="O562" s="236">
        <f>ROUND(E562*N562,2)</f>
        <v>0.05</v>
      </c>
      <c r="P562" s="236">
        <v>0</v>
      </c>
      <c r="Q562" s="236">
        <f>ROUND(E562*P562,2)</f>
        <v>0</v>
      </c>
      <c r="R562" s="238"/>
      <c r="S562" s="238" t="s">
        <v>274</v>
      </c>
      <c r="T562" s="239" t="s">
        <v>275</v>
      </c>
      <c r="U562" s="222">
        <v>0</v>
      </c>
      <c r="V562" s="222">
        <f>ROUND(E562*U562,2)</f>
        <v>0</v>
      </c>
      <c r="W562" s="222"/>
      <c r="X562" s="222" t="s">
        <v>905</v>
      </c>
      <c r="Y562" s="222" t="s">
        <v>229</v>
      </c>
      <c r="Z562" s="212"/>
      <c r="AA562" s="212"/>
      <c r="AB562" s="212"/>
      <c r="AC562" s="212"/>
      <c r="AD562" s="212"/>
      <c r="AE562" s="212"/>
      <c r="AF562" s="212"/>
      <c r="AG562" s="212" t="s">
        <v>906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2" x14ac:dyDescent="0.2">
      <c r="A563" s="219"/>
      <c r="B563" s="220"/>
      <c r="C563" s="247" t="s">
        <v>233</v>
      </c>
      <c r="D563" s="223"/>
      <c r="E563" s="224"/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22"/>
      <c r="Z563" s="212"/>
      <c r="AA563" s="212"/>
      <c r="AB563" s="212"/>
      <c r="AC563" s="212"/>
      <c r="AD563" s="212"/>
      <c r="AE563" s="212"/>
      <c r="AF563" s="212"/>
      <c r="AG563" s="212" t="s">
        <v>234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">
      <c r="A564" s="219"/>
      <c r="B564" s="220"/>
      <c r="C564" s="247" t="s">
        <v>107</v>
      </c>
      <c r="D564" s="223"/>
      <c r="E564" s="224">
        <v>3</v>
      </c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22"/>
      <c r="Z564" s="212"/>
      <c r="AA564" s="212"/>
      <c r="AB564" s="212"/>
      <c r="AC564" s="212"/>
      <c r="AD564" s="212"/>
      <c r="AE564" s="212"/>
      <c r="AF564" s="212"/>
      <c r="AG564" s="212" t="s">
        <v>234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ht="56.25" outlineLevel="1" x14ac:dyDescent="0.2">
      <c r="A565" s="233">
        <v>82</v>
      </c>
      <c r="B565" s="234" t="s">
        <v>1302</v>
      </c>
      <c r="C565" s="245" t="s">
        <v>1303</v>
      </c>
      <c r="D565" s="235" t="s">
        <v>258</v>
      </c>
      <c r="E565" s="236">
        <v>1250</v>
      </c>
      <c r="F565" s="237"/>
      <c r="G565" s="238">
        <f>ROUND(E565*F565,2)</f>
        <v>0</v>
      </c>
      <c r="H565" s="237"/>
      <c r="I565" s="238">
        <f>ROUND(E565*H565,2)</f>
        <v>0</v>
      </c>
      <c r="J565" s="237"/>
      <c r="K565" s="238">
        <f>ROUND(E565*J565,2)</f>
        <v>0</v>
      </c>
      <c r="L565" s="238">
        <v>21</v>
      </c>
      <c r="M565" s="238">
        <f>G565*(1+L565/100)</f>
        <v>0</v>
      </c>
      <c r="N565" s="236">
        <v>4.0000000000000003E-5</v>
      </c>
      <c r="O565" s="236">
        <f>ROUND(E565*N565,2)</f>
        <v>0.05</v>
      </c>
      <c r="P565" s="236">
        <v>0</v>
      </c>
      <c r="Q565" s="236">
        <f>ROUND(E565*P565,2)</f>
        <v>0</v>
      </c>
      <c r="R565" s="238" t="s">
        <v>944</v>
      </c>
      <c r="S565" s="238" t="s">
        <v>227</v>
      </c>
      <c r="T565" s="239" t="s">
        <v>227</v>
      </c>
      <c r="U565" s="222">
        <v>0.31</v>
      </c>
      <c r="V565" s="222">
        <f>ROUND(E565*U565,2)</f>
        <v>387.5</v>
      </c>
      <c r="W565" s="222"/>
      <c r="X565" s="222" t="s">
        <v>228</v>
      </c>
      <c r="Y565" s="222" t="s">
        <v>229</v>
      </c>
      <c r="Z565" s="212"/>
      <c r="AA565" s="212"/>
      <c r="AB565" s="212"/>
      <c r="AC565" s="212"/>
      <c r="AD565" s="212"/>
      <c r="AE565" s="212"/>
      <c r="AF565" s="212"/>
      <c r="AG565" s="212" t="s">
        <v>230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">
      <c r="A566" s="219"/>
      <c r="B566" s="220"/>
      <c r="C566" s="247" t="s">
        <v>233</v>
      </c>
      <c r="D566" s="223"/>
      <c r="E566" s="224"/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234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3" x14ac:dyDescent="0.2">
      <c r="A567" s="219"/>
      <c r="B567" s="220"/>
      <c r="C567" s="247" t="s">
        <v>1304</v>
      </c>
      <c r="D567" s="223"/>
      <c r="E567" s="224">
        <v>1250</v>
      </c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22"/>
      <c r="Z567" s="212"/>
      <c r="AA567" s="212"/>
      <c r="AB567" s="212"/>
      <c r="AC567" s="212"/>
      <c r="AD567" s="212"/>
      <c r="AE567" s="212"/>
      <c r="AF567" s="212"/>
      <c r="AG567" s="212" t="s">
        <v>234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x14ac:dyDescent="0.2">
      <c r="A568" s="226" t="s">
        <v>221</v>
      </c>
      <c r="B568" s="227" t="s">
        <v>135</v>
      </c>
      <c r="C568" s="244" t="s">
        <v>136</v>
      </c>
      <c r="D568" s="228"/>
      <c r="E568" s="229"/>
      <c r="F568" s="230"/>
      <c r="G568" s="230">
        <f>SUMIF(AG569:AG570,"&lt;&gt;NOR",G569:G570)</f>
        <v>0</v>
      </c>
      <c r="H568" s="230"/>
      <c r="I568" s="230">
        <f>SUM(I569:I570)</f>
        <v>0</v>
      </c>
      <c r="J568" s="230"/>
      <c r="K568" s="230">
        <f>SUM(K569:K570)</f>
        <v>0</v>
      </c>
      <c r="L568" s="230"/>
      <c r="M568" s="230">
        <f>SUM(M569:M570)</f>
        <v>0</v>
      </c>
      <c r="N568" s="229"/>
      <c r="O568" s="229">
        <f>SUM(O569:O570)</f>
        <v>0</v>
      </c>
      <c r="P568" s="229"/>
      <c r="Q568" s="229">
        <f>SUM(Q569:Q570)</f>
        <v>0</v>
      </c>
      <c r="R568" s="230"/>
      <c r="S568" s="230"/>
      <c r="T568" s="231"/>
      <c r="U568" s="225"/>
      <c r="V568" s="225">
        <f>SUM(V569:V570)</f>
        <v>1583.14</v>
      </c>
      <c r="W568" s="225"/>
      <c r="X568" s="225"/>
      <c r="Y568" s="225"/>
      <c r="AG568" t="s">
        <v>222</v>
      </c>
    </row>
    <row r="569" spans="1:60" ht="22.5" outlineLevel="1" x14ac:dyDescent="0.2">
      <c r="A569" s="233">
        <v>83</v>
      </c>
      <c r="B569" s="234" t="s">
        <v>1305</v>
      </c>
      <c r="C569" s="245" t="s">
        <v>1306</v>
      </c>
      <c r="D569" s="235" t="s">
        <v>294</v>
      </c>
      <c r="E569" s="236">
        <v>1684.1914899999999</v>
      </c>
      <c r="F569" s="237"/>
      <c r="G569" s="238">
        <f>ROUND(E569*F569,2)</f>
        <v>0</v>
      </c>
      <c r="H569" s="237"/>
      <c r="I569" s="238">
        <f>ROUND(E569*H569,2)</f>
        <v>0</v>
      </c>
      <c r="J569" s="237"/>
      <c r="K569" s="238">
        <f>ROUND(E569*J569,2)</f>
        <v>0</v>
      </c>
      <c r="L569" s="238">
        <v>21</v>
      </c>
      <c r="M569" s="238">
        <f>G569*(1+L569/100)</f>
        <v>0</v>
      </c>
      <c r="N569" s="236">
        <v>0</v>
      </c>
      <c r="O569" s="236">
        <f>ROUND(E569*N569,2)</f>
        <v>0</v>
      </c>
      <c r="P569" s="236">
        <v>0</v>
      </c>
      <c r="Q569" s="236">
        <f>ROUND(E569*P569,2)</f>
        <v>0</v>
      </c>
      <c r="R569" s="238" t="s">
        <v>960</v>
      </c>
      <c r="S569" s="238" t="s">
        <v>227</v>
      </c>
      <c r="T569" s="239" t="s">
        <v>227</v>
      </c>
      <c r="U569" s="222">
        <v>0.94</v>
      </c>
      <c r="V569" s="222">
        <f>ROUND(E569*U569,2)</f>
        <v>1583.14</v>
      </c>
      <c r="W569" s="222"/>
      <c r="X569" s="222" t="s">
        <v>1307</v>
      </c>
      <c r="Y569" s="222" t="s">
        <v>229</v>
      </c>
      <c r="Z569" s="212"/>
      <c r="AA569" s="212"/>
      <c r="AB569" s="212"/>
      <c r="AC569" s="212"/>
      <c r="AD569" s="212"/>
      <c r="AE569" s="212"/>
      <c r="AF569" s="212"/>
      <c r="AG569" s="212" t="s">
        <v>1308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2" x14ac:dyDescent="0.2">
      <c r="A570" s="219"/>
      <c r="B570" s="220"/>
      <c r="C570" s="246" t="s">
        <v>1309</v>
      </c>
      <c r="D570" s="240"/>
      <c r="E570" s="240"/>
      <c r="F570" s="240"/>
      <c r="G570" s="240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22"/>
      <c r="Z570" s="212"/>
      <c r="AA570" s="212"/>
      <c r="AB570" s="212"/>
      <c r="AC570" s="212"/>
      <c r="AD570" s="212"/>
      <c r="AE570" s="212"/>
      <c r="AF570" s="212"/>
      <c r="AG570" s="212" t="s">
        <v>232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x14ac:dyDescent="0.2">
      <c r="A571" s="226" t="s">
        <v>221</v>
      </c>
      <c r="B571" s="227" t="s">
        <v>141</v>
      </c>
      <c r="C571" s="244" t="s">
        <v>142</v>
      </c>
      <c r="D571" s="228"/>
      <c r="E571" s="229"/>
      <c r="F571" s="230"/>
      <c r="G571" s="230">
        <f>SUMIF(AG572:AG593,"&lt;&gt;NOR",G572:G593)</f>
        <v>0</v>
      </c>
      <c r="H571" s="230"/>
      <c r="I571" s="230">
        <f>SUM(I572:I593)</f>
        <v>0</v>
      </c>
      <c r="J571" s="230"/>
      <c r="K571" s="230">
        <f>SUM(K572:K593)</f>
        <v>0</v>
      </c>
      <c r="L571" s="230"/>
      <c r="M571" s="230">
        <f>SUM(M572:M593)</f>
        <v>0</v>
      </c>
      <c r="N571" s="229"/>
      <c r="O571" s="229">
        <f>SUM(O572:O593)</f>
        <v>4.5799999999999992</v>
      </c>
      <c r="P571" s="229"/>
      <c r="Q571" s="229">
        <f>SUM(Q572:Q593)</f>
        <v>0</v>
      </c>
      <c r="R571" s="230"/>
      <c r="S571" s="230"/>
      <c r="T571" s="231"/>
      <c r="U571" s="225"/>
      <c r="V571" s="225">
        <f>SUM(V572:V593)</f>
        <v>205.77</v>
      </c>
      <c r="W571" s="225"/>
      <c r="X571" s="225"/>
      <c r="Y571" s="225"/>
      <c r="AG571" t="s">
        <v>222</v>
      </c>
    </row>
    <row r="572" spans="1:60" ht="22.5" outlineLevel="1" x14ac:dyDescent="0.2">
      <c r="A572" s="233">
        <v>84</v>
      </c>
      <c r="B572" s="234" t="s">
        <v>1310</v>
      </c>
      <c r="C572" s="245" t="s">
        <v>1311</v>
      </c>
      <c r="D572" s="235" t="s">
        <v>258</v>
      </c>
      <c r="E572" s="236">
        <v>672.1</v>
      </c>
      <c r="F572" s="237"/>
      <c r="G572" s="238">
        <f>ROUND(E572*F572,2)</f>
        <v>0</v>
      </c>
      <c r="H572" s="237"/>
      <c r="I572" s="238">
        <f>ROUND(E572*H572,2)</f>
        <v>0</v>
      </c>
      <c r="J572" s="237"/>
      <c r="K572" s="238">
        <f>ROUND(E572*J572,2)</f>
        <v>0</v>
      </c>
      <c r="L572" s="238">
        <v>21</v>
      </c>
      <c r="M572" s="238">
        <f>G572*(1+L572/100)</f>
        <v>0</v>
      </c>
      <c r="N572" s="236">
        <v>3.3E-4</v>
      </c>
      <c r="O572" s="236">
        <f>ROUND(E572*N572,2)</f>
        <v>0.22</v>
      </c>
      <c r="P572" s="236">
        <v>0</v>
      </c>
      <c r="Q572" s="236">
        <f>ROUND(E572*P572,2)</f>
        <v>0</v>
      </c>
      <c r="R572" s="238" t="s">
        <v>683</v>
      </c>
      <c r="S572" s="238" t="s">
        <v>227</v>
      </c>
      <c r="T572" s="239" t="s">
        <v>227</v>
      </c>
      <c r="U572" s="222">
        <v>0.03</v>
      </c>
      <c r="V572" s="222">
        <f>ROUND(E572*U572,2)</f>
        <v>20.16</v>
      </c>
      <c r="W572" s="222"/>
      <c r="X572" s="222" t="s">
        <v>228</v>
      </c>
      <c r="Y572" s="222" t="s">
        <v>229</v>
      </c>
      <c r="Z572" s="212"/>
      <c r="AA572" s="212"/>
      <c r="AB572" s="212"/>
      <c r="AC572" s="212"/>
      <c r="AD572" s="212"/>
      <c r="AE572" s="212"/>
      <c r="AF572" s="212"/>
      <c r="AG572" s="212" t="s">
        <v>230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19"/>
      <c r="B573" s="220"/>
      <c r="C573" s="247" t="s">
        <v>1312</v>
      </c>
      <c r="D573" s="223"/>
      <c r="E573" s="224">
        <v>672.1</v>
      </c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234</v>
      </c>
      <c r="AH573" s="212">
        <v>5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ht="22.5" outlineLevel="1" x14ac:dyDescent="0.2">
      <c r="A574" s="233">
        <v>85</v>
      </c>
      <c r="B574" s="234" t="s">
        <v>1313</v>
      </c>
      <c r="C574" s="245" t="s">
        <v>1314</v>
      </c>
      <c r="D574" s="235" t="s">
        <v>258</v>
      </c>
      <c r="E574" s="236">
        <v>672.1</v>
      </c>
      <c r="F574" s="237"/>
      <c r="G574" s="238">
        <f>ROUND(E574*F574,2)</f>
        <v>0</v>
      </c>
      <c r="H574" s="237"/>
      <c r="I574" s="238">
        <f>ROUND(E574*H574,2)</f>
        <v>0</v>
      </c>
      <c r="J574" s="237"/>
      <c r="K574" s="238">
        <f>ROUND(E574*J574,2)</f>
        <v>0</v>
      </c>
      <c r="L574" s="238">
        <v>21</v>
      </c>
      <c r="M574" s="238">
        <f>G574*(1+L574/100)</f>
        <v>0</v>
      </c>
      <c r="N574" s="236">
        <v>4.0999999999999999E-4</v>
      </c>
      <c r="O574" s="236">
        <f>ROUND(E574*N574,2)</f>
        <v>0.28000000000000003</v>
      </c>
      <c r="P574" s="236">
        <v>0</v>
      </c>
      <c r="Q574" s="236">
        <f>ROUND(E574*P574,2)</f>
        <v>0</v>
      </c>
      <c r="R574" s="238" t="s">
        <v>683</v>
      </c>
      <c r="S574" s="238" t="s">
        <v>227</v>
      </c>
      <c r="T574" s="239" t="s">
        <v>227</v>
      </c>
      <c r="U574" s="222">
        <v>0.23</v>
      </c>
      <c r="V574" s="222">
        <f>ROUND(E574*U574,2)</f>
        <v>154.58000000000001</v>
      </c>
      <c r="W574" s="222"/>
      <c r="X574" s="222" t="s">
        <v>228</v>
      </c>
      <c r="Y574" s="222" t="s">
        <v>229</v>
      </c>
      <c r="Z574" s="212"/>
      <c r="AA574" s="212"/>
      <c r="AB574" s="212"/>
      <c r="AC574" s="212"/>
      <c r="AD574" s="212"/>
      <c r="AE574" s="212"/>
      <c r="AF574" s="212"/>
      <c r="AG574" s="212" t="s">
        <v>230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2" x14ac:dyDescent="0.2">
      <c r="A575" s="219"/>
      <c r="B575" s="220"/>
      <c r="C575" s="247" t="s">
        <v>233</v>
      </c>
      <c r="D575" s="223"/>
      <c r="E575" s="224"/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234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47" t="s">
        <v>1315</v>
      </c>
      <c r="D576" s="223"/>
      <c r="E576" s="224">
        <v>435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234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47" t="s">
        <v>685</v>
      </c>
      <c r="D577" s="223"/>
      <c r="E577" s="224">
        <v>36</v>
      </c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22"/>
      <c r="Z577" s="212"/>
      <c r="AA577" s="212"/>
      <c r="AB577" s="212"/>
      <c r="AC577" s="212"/>
      <c r="AD577" s="212"/>
      <c r="AE577" s="212"/>
      <c r="AF577" s="212"/>
      <c r="AG577" s="212" t="s">
        <v>234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47" t="s">
        <v>686</v>
      </c>
      <c r="D578" s="223"/>
      <c r="E578" s="224">
        <v>129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234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47" t="s">
        <v>1316</v>
      </c>
      <c r="D579" s="223"/>
      <c r="E579" s="224">
        <v>11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234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19"/>
      <c r="B580" s="220"/>
      <c r="C580" s="264" t="s">
        <v>1317</v>
      </c>
      <c r="D580" s="253"/>
      <c r="E580" s="254">
        <v>61.1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22"/>
      <c r="Z580" s="212"/>
      <c r="AA580" s="212"/>
      <c r="AB580" s="212"/>
      <c r="AC580" s="212"/>
      <c r="AD580" s="212"/>
      <c r="AE580" s="212"/>
      <c r="AF580" s="212"/>
      <c r="AG580" s="212" t="s">
        <v>234</v>
      </c>
      <c r="AH580" s="212">
        <v>4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33.75" outlineLevel="1" x14ac:dyDescent="0.2">
      <c r="A581" s="233">
        <v>86</v>
      </c>
      <c r="B581" s="234" t="s">
        <v>1318</v>
      </c>
      <c r="C581" s="245" t="s">
        <v>1319</v>
      </c>
      <c r="D581" s="235" t="s">
        <v>258</v>
      </c>
      <c r="E581" s="236">
        <v>873.73</v>
      </c>
      <c r="F581" s="237"/>
      <c r="G581" s="238">
        <f>ROUND(E581*F581,2)</f>
        <v>0</v>
      </c>
      <c r="H581" s="237"/>
      <c r="I581" s="238">
        <f>ROUND(E581*H581,2)</f>
        <v>0</v>
      </c>
      <c r="J581" s="237"/>
      <c r="K581" s="238">
        <f>ROUND(E581*J581,2)</f>
        <v>0</v>
      </c>
      <c r="L581" s="238">
        <v>21</v>
      </c>
      <c r="M581" s="238">
        <f>G581*(1+L581/100)</f>
        <v>0</v>
      </c>
      <c r="N581" s="236">
        <v>4.5999999999999999E-3</v>
      </c>
      <c r="O581" s="236">
        <f>ROUND(E581*N581,2)</f>
        <v>4.0199999999999996</v>
      </c>
      <c r="P581" s="236">
        <v>0</v>
      </c>
      <c r="Q581" s="236">
        <f>ROUND(E581*P581,2)</f>
        <v>0</v>
      </c>
      <c r="R581" s="238" t="s">
        <v>904</v>
      </c>
      <c r="S581" s="238" t="s">
        <v>227</v>
      </c>
      <c r="T581" s="239" t="s">
        <v>227</v>
      </c>
      <c r="U581" s="222">
        <v>0</v>
      </c>
      <c r="V581" s="222">
        <f>ROUND(E581*U581,2)</f>
        <v>0</v>
      </c>
      <c r="W581" s="222"/>
      <c r="X581" s="222" t="s">
        <v>905</v>
      </c>
      <c r="Y581" s="222" t="s">
        <v>229</v>
      </c>
      <c r="Z581" s="212"/>
      <c r="AA581" s="212"/>
      <c r="AB581" s="212"/>
      <c r="AC581" s="212"/>
      <c r="AD581" s="212"/>
      <c r="AE581" s="212"/>
      <c r="AF581" s="212"/>
      <c r="AG581" s="212" t="s">
        <v>906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2" x14ac:dyDescent="0.2">
      <c r="A582" s="219"/>
      <c r="B582" s="220"/>
      <c r="C582" s="247" t="s">
        <v>1312</v>
      </c>
      <c r="D582" s="223"/>
      <c r="E582" s="224">
        <v>672.1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234</v>
      </c>
      <c r="AH582" s="212">
        <v>5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64" t="s">
        <v>1320</v>
      </c>
      <c r="D583" s="253"/>
      <c r="E583" s="254">
        <v>201.63</v>
      </c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234</v>
      </c>
      <c r="AH583" s="212">
        <v>4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33">
        <v>87</v>
      </c>
      <c r="B584" s="234" t="s">
        <v>1321</v>
      </c>
      <c r="C584" s="245" t="s">
        <v>1322</v>
      </c>
      <c r="D584" s="235" t="s">
        <v>258</v>
      </c>
      <c r="E584" s="236">
        <v>160</v>
      </c>
      <c r="F584" s="237"/>
      <c r="G584" s="238">
        <f>ROUND(E584*F584,2)</f>
        <v>0</v>
      </c>
      <c r="H584" s="237"/>
      <c r="I584" s="238">
        <f>ROUND(E584*H584,2)</f>
        <v>0</v>
      </c>
      <c r="J584" s="237"/>
      <c r="K584" s="238">
        <f>ROUND(E584*J584,2)</f>
        <v>0</v>
      </c>
      <c r="L584" s="238">
        <v>21</v>
      </c>
      <c r="M584" s="238">
        <f>G584*(1+L584/100)</f>
        <v>0</v>
      </c>
      <c r="N584" s="236">
        <v>0</v>
      </c>
      <c r="O584" s="236">
        <f>ROUND(E584*N584,2)</f>
        <v>0</v>
      </c>
      <c r="P584" s="236">
        <v>0</v>
      </c>
      <c r="Q584" s="236">
        <f>ROUND(E584*P584,2)</f>
        <v>0</v>
      </c>
      <c r="R584" s="238"/>
      <c r="S584" s="238" t="s">
        <v>274</v>
      </c>
      <c r="T584" s="239" t="s">
        <v>275</v>
      </c>
      <c r="U584" s="222">
        <v>0</v>
      </c>
      <c r="V584" s="222">
        <f>ROUND(E584*U584,2)</f>
        <v>0</v>
      </c>
      <c r="W584" s="222"/>
      <c r="X584" s="222" t="s">
        <v>228</v>
      </c>
      <c r="Y584" s="222" t="s">
        <v>229</v>
      </c>
      <c r="Z584" s="212"/>
      <c r="AA584" s="212"/>
      <c r="AB584" s="212"/>
      <c r="AC584" s="212"/>
      <c r="AD584" s="212"/>
      <c r="AE584" s="212"/>
      <c r="AF584" s="212"/>
      <c r="AG584" s="212" t="s">
        <v>230</v>
      </c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2" x14ac:dyDescent="0.2">
      <c r="A585" s="219"/>
      <c r="B585" s="220"/>
      <c r="C585" s="247" t="s">
        <v>233</v>
      </c>
      <c r="D585" s="223"/>
      <c r="E585" s="224"/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22"/>
      <c r="Z585" s="212"/>
      <c r="AA585" s="212"/>
      <c r="AB585" s="212"/>
      <c r="AC585" s="212"/>
      <c r="AD585" s="212"/>
      <c r="AE585" s="212"/>
      <c r="AF585" s="212"/>
      <c r="AG585" s="212" t="s">
        <v>234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47" t="s">
        <v>1323</v>
      </c>
      <c r="D586" s="223"/>
      <c r="E586" s="224">
        <v>160</v>
      </c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234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33">
        <v>88</v>
      </c>
      <c r="B587" s="234" t="s">
        <v>1324</v>
      </c>
      <c r="C587" s="245" t="s">
        <v>1325</v>
      </c>
      <c r="D587" s="235" t="s">
        <v>298</v>
      </c>
      <c r="E587" s="236">
        <v>216.8</v>
      </c>
      <c r="F587" s="237"/>
      <c r="G587" s="238">
        <f>ROUND(E587*F587,2)</f>
        <v>0</v>
      </c>
      <c r="H587" s="237"/>
      <c r="I587" s="238">
        <f>ROUND(E587*H587,2)</f>
        <v>0</v>
      </c>
      <c r="J587" s="237"/>
      <c r="K587" s="238">
        <f>ROUND(E587*J587,2)</f>
        <v>0</v>
      </c>
      <c r="L587" s="238">
        <v>21</v>
      </c>
      <c r="M587" s="238">
        <f>G587*(1+L587/100)</f>
        <v>0</v>
      </c>
      <c r="N587" s="236">
        <v>2.9E-4</v>
      </c>
      <c r="O587" s="236">
        <f>ROUND(E587*N587,2)</f>
        <v>0.06</v>
      </c>
      <c r="P587" s="236">
        <v>0</v>
      </c>
      <c r="Q587" s="236">
        <f>ROUND(E587*P587,2)</f>
        <v>0</v>
      </c>
      <c r="R587" s="238" t="s">
        <v>683</v>
      </c>
      <c r="S587" s="238" t="s">
        <v>227</v>
      </c>
      <c r="T587" s="239" t="s">
        <v>227</v>
      </c>
      <c r="U587" s="222">
        <v>0.11</v>
      </c>
      <c r="V587" s="222">
        <f>ROUND(E587*U587,2)</f>
        <v>23.85</v>
      </c>
      <c r="W587" s="222"/>
      <c r="X587" s="222" t="s">
        <v>228</v>
      </c>
      <c r="Y587" s="222" t="s">
        <v>229</v>
      </c>
      <c r="Z587" s="212"/>
      <c r="AA587" s="212"/>
      <c r="AB587" s="212"/>
      <c r="AC587" s="212"/>
      <c r="AD587" s="212"/>
      <c r="AE587" s="212"/>
      <c r="AF587" s="212"/>
      <c r="AG587" s="212" t="s">
        <v>230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2" x14ac:dyDescent="0.2">
      <c r="A588" s="219"/>
      <c r="B588" s="220"/>
      <c r="C588" s="247" t="s">
        <v>1326</v>
      </c>
      <c r="D588" s="223"/>
      <c r="E588" s="224">
        <v>216.8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234</v>
      </c>
      <c r="AH588" s="212">
        <v>5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33">
        <v>89</v>
      </c>
      <c r="B589" s="234" t="s">
        <v>1327</v>
      </c>
      <c r="C589" s="245" t="s">
        <v>1328</v>
      </c>
      <c r="D589" s="235" t="s">
        <v>326</v>
      </c>
      <c r="E589" s="236">
        <v>1</v>
      </c>
      <c r="F589" s="237"/>
      <c r="G589" s="238">
        <f>ROUND(E589*F589,2)</f>
        <v>0</v>
      </c>
      <c r="H589" s="237"/>
      <c r="I589" s="238">
        <f>ROUND(E589*H589,2)</f>
        <v>0</v>
      </c>
      <c r="J589" s="237"/>
      <c r="K589" s="238">
        <f>ROUND(E589*J589,2)</f>
        <v>0</v>
      </c>
      <c r="L589" s="238">
        <v>21</v>
      </c>
      <c r="M589" s="238">
        <f>G589*(1+L589/100)</f>
        <v>0</v>
      </c>
      <c r="N589" s="236">
        <v>0</v>
      </c>
      <c r="O589" s="236">
        <f>ROUND(E589*N589,2)</f>
        <v>0</v>
      </c>
      <c r="P589" s="236">
        <v>0</v>
      </c>
      <c r="Q589" s="236">
        <f>ROUND(E589*P589,2)</f>
        <v>0</v>
      </c>
      <c r="R589" s="238"/>
      <c r="S589" s="238" t="s">
        <v>274</v>
      </c>
      <c r="T589" s="239" t="s">
        <v>275</v>
      </c>
      <c r="U589" s="222">
        <v>0</v>
      </c>
      <c r="V589" s="222">
        <f>ROUND(E589*U589,2)</f>
        <v>0</v>
      </c>
      <c r="W589" s="222"/>
      <c r="X589" s="222" t="s">
        <v>228</v>
      </c>
      <c r="Y589" s="222" t="s">
        <v>229</v>
      </c>
      <c r="Z589" s="212"/>
      <c r="AA589" s="212"/>
      <c r="AB589" s="212"/>
      <c r="AC589" s="212"/>
      <c r="AD589" s="212"/>
      <c r="AE589" s="212"/>
      <c r="AF589" s="212"/>
      <c r="AG589" s="212" t="s">
        <v>230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2" x14ac:dyDescent="0.2">
      <c r="A590" s="219"/>
      <c r="B590" s="220"/>
      <c r="C590" s="247" t="s">
        <v>233</v>
      </c>
      <c r="D590" s="223"/>
      <c r="E590" s="224"/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22"/>
      <c r="Z590" s="212"/>
      <c r="AA590" s="212"/>
      <c r="AB590" s="212"/>
      <c r="AC590" s="212"/>
      <c r="AD590" s="212"/>
      <c r="AE590" s="212"/>
      <c r="AF590" s="212"/>
      <c r="AG590" s="212" t="s">
        <v>234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19"/>
      <c r="B591" s="220"/>
      <c r="C591" s="247" t="s">
        <v>103</v>
      </c>
      <c r="D591" s="223"/>
      <c r="E591" s="224">
        <v>1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22"/>
      <c r="Z591" s="212"/>
      <c r="AA591" s="212"/>
      <c r="AB591" s="212"/>
      <c r="AC591" s="212"/>
      <c r="AD591" s="212"/>
      <c r="AE591" s="212"/>
      <c r="AF591" s="212"/>
      <c r="AG591" s="212" t="s">
        <v>234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33">
        <v>90</v>
      </c>
      <c r="B592" s="234" t="s">
        <v>1329</v>
      </c>
      <c r="C592" s="245" t="s">
        <v>1330</v>
      </c>
      <c r="D592" s="235" t="s">
        <v>294</v>
      </c>
      <c r="E592" s="236">
        <v>4.5793799999999996</v>
      </c>
      <c r="F592" s="237"/>
      <c r="G592" s="238">
        <f>ROUND(E592*F592,2)</f>
        <v>0</v>
      </c>
      <c r="H592" s="237"/>
      <c r="I592" s="238">
        <f>ROUND(E592*H592,2)</f>
        <v>0</v>
      </c>
      <c r="J592" s="237"/>
      <c r="K592" s="238">
        <f>ROUND(E592*J592,2)</f>
        <v>0</v>
      </c>
      <c r="L592" s="238">
        <v>21</v>
      </c>
      <c r="M592" s="238">
        <f>G592*(1+L592/100)</f>
        <v>0</v>
      </c>
      <c r="N592" s="236">
        <v>0</v>
      </c>
      <c r="O592" s="236">
        <f>ROUND(E592*N592,2)</f>
        <v>0</v>
      </c>
      <c r="P592" s="236">
        <v>0</v>
      </c>
      <c r="Q592" s="236">
        <f>ROUND(E592*P592,2)</f>
        <v>0</v>
      </c>
      <c r="R592" s="238" t="s">
        <v>683</v>
      </c>
      <c r="S592" s="238" t="s">
        <v>227</v>
      </c>
      <c r="T592" s="239" t="s">
        <v>227</v>
      </c>
      <c r="U592" s="222">
        <v>1.5669999999999999</v>
      </c>
      <c r="V592" s="222">
        <f>ROUND(E592*U592,2)</f>
        <v>7.18</v>
      </c>
      <c r="W592" s="222"/>
      <c r="X592" s="222" t="s">
        <v>1307</v>
      </c>
      <c r="Y592" s="222" t="s">
        <v>229</v>
      </c>
      <c r="Z592" s="212"/>
      <c r="AA592" s="212"/>
      <c r="AB592" s="212"/>
      <c r="AC592" s="212"/>
      <c r="AD592" s="212"/>
      <c r="AE592" s="212"/>
      <c r="AF592" s="212"/>
      <c r="AG592" s="212" t="s">
        <v>1308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">
      <c r="A593" s="219"/>
      <c r="B593" s="220"/>
      <c r="C593" s="246" t="s">
        <v>1331</v>
      </c>
      <c r="D593" s="240"/>
      <c r="E593" s="240"/>
      <c r="F593" s="240"/>
      <c r="G593" s="240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232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x14ac:dyDescent="0.2">
      <c r="A594" s="226" t="s">
        <v>221</v>
      </c>
      <c r="B594" s="227" t="s">
        <v>144</v>
      </c>
      <c r="C594" s="244" t="s">
        <v>145</v>
      </c>
      <c r="D594" s="228"/>
      <c r="E594" s="229"/>
      <c r="F594" s="230"/>
      <c r="G594" s="230">
        <f>SUMIF(AG595:AG612,"&lt;&gt;NOR",G595:G612)</f>
        <v>0</v>
      </c>
      <c r="H594" s="230"/>
      <c r="I594" s="230">
        <f>SUM(I595:I612)</f>
        <v>0</v>
      </c>
      <c r="J594" s="230"/>
      <c r="K594" s="230">
        <f>SUM(K595:K612)</f>
        <v>0</v>
      </c>
      <c r="L594" s="230"/>
      <c r="M594" s="230">
        <f>SUM(M595:M612)</f>
        <v>0</v>
      </c>
      <c r="N594" s="229"/>
      <c r="O594" s="229">
        <f>SUM(O595:O612)</f>
        <v>0.01</v>
      </c>
      <c r="P594" s="229"/>
      <c r="Q594" s="229">
        <f>SUM(Q595:Q612)</f>
        <v>0</v>
      </c>
      <c r="R594" s="230"/>
      <c r="S594" s="230"/>
      <c r="T594" s="231"/>
      <c r="U594" s="225"/>
      <c r="V594" s="225">
        <f>SUM(V595:V612)</f>
        <v>4.2299999999999995</v>
      </c>
      <c r="W594" s="225"/>
      <c r="X594" s="225"/>
      <c r="Y594" s="225"/>
      <c r="AG594" t="s">
        <v>222</v>
      </c>
    </row>
    <row r="595" spans="1:60" ht="22.5" outlineLevel="1" x14ac:dyDescent="0.2">
      <c r="A595" s="233">
        <v>91</v>
      </c>
      <c r="B595" s="234" t="s">
        <v>1332</v>
      </c>
      <c r="C595" s="245" t="s">
        <v>1333</v>
      </c>
      <c r="D595" s="235" t="s">
        <v>320</v>
      </c>
      <c r="E595" s="236">
        <v>2</v>
      </c>
      <c r="F595" s="237"/>
      <c r="G595" s="238">
        <f>ROUND(E595*F595,2)</f>
        <v>0</v>
      </c>
      <c r="H595" s="237"/>
      <c r="I595" s="238">
        <f>ROUND(E595*H595,2)</f>
        <v>0</v>
      </c>
      <c r="J595" s="237"/>
      <c r="K595" s="238">
        <f>ROUND(E595*J595,2)</f>
        <v>0</v>
      </c>
      <c r="L595" s="238">
        <v>21</v>
      </c>
      <c r="M595" s="238">
        <f>G595*(1+L595/100)</f>
        <v>0</v>
      </c>
      <c r="N595" s="236">
        <v>3.3600000000000001E-3</v>
      </c>
      <c r="O595" s="236">
        <f>ROUND(E595*N595,2)</f>
        <v>0.01</v>
      </c>
      <c r="P595" s="236">
        <v>0</v>
      </c>
      <c r="Q595" s="236">
        <f>ROUND(E595*P595,2)</f>
        <v>0</v>
      </c>
      <c r="R595" s="238" t="s">
        <v>683</v>
      </c>
      <c r="S595" s="238" t="s">
        <v>227</v>
      </c>
      <c r="T595" s="239" t="s">
        <v>227</v>
      </c>
      <c r="U595" s="222">
        <v>0.6</v>
      </c>
      <c r="V595" s="222">
        <f>ROUND(E595*U595,2)</f>
        <v>1.2</v>
      </c>
      <c r="W595" s="222"/>
      <c r="X595" s="222" t="s">
        <v>228</v>
      </c>
      <c r="Y595" s="222" t="s">
        <v>229</v>
      </c>
      <c r="Z595" s="212"/>
      <c r="AA595" s="212"/>
      <c r="AB595" s="212"/>
      <c r="AC595" s="212"/>
      <c r="AD595" s="212"/>
      <c r="AE595" s="212"/>
      <c r="AF595" s="212"/>
      <c r="AG595" s="212" t="s">
        <v>230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19"/>
      <c r="B596" s="220"/>
      <c r="C596" s="246" t="s">
        <v>1334</v>
      </c>
      <c r="D596" s="240"/>
      <c r="E596" s="240"/>
      <c r="F596" s="240"/>
      <c r="G596" s="240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232</v>
      </c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2" x14ac:dyDescent="0.2">
      <c r="A597" s="219"/>
      <c r="B597" s="220"/>
      <c r="C597" s="249" t="s">
        <v>1335</v>
      </c>
      <c r="D597" s="243"/>
      <c r="E597" s="243"/>
      <c r="F597" s="243"/>
      <c r="G597" s="243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22"/>
      <c r="Z597" s="212"/>
      <c r="AA597" s="212"/>
      <c r="AB597" s="212"/>
      <c r="AC597" s="212"/>
      <c r="AD597" s="212"/>
      <c r="AE597" s="212"/>
      <c r="AF597" s="212"/>
      <c r="AG597" s="212" t="s">
        <v>314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2" x14ac:dyDescent="0.2">
      <c r="A598" s="219"/>
      <c r="B598" s="220"/>
      <c r="C598" s="247" t="s">
        <v>233</v>
      </c>
      <c r="D598" s="223"/>
      <c r="E598" s="224"/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234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47" t="s">
        <v>105</v>
      </c>
      <c r="D599" s="223"/>
      <c r="E599" s="224">
        <v>2</v>
      </c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234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ht="22.5" outlineLevel="1" x14ac:dyDescent="0.2">
      <c r="A600" s="233">
        <v>92</v>
      </c>
      <c r="B600" s="234" t="s">
        <v>1336</v>
      </c>
      <c r="C600" s="245" t="s">
        <v>1337</v>
      </c>
      <c r="D600" s="235" t="s">
        <v>258</v>
      </c>
      <c r="E600" s="236">
        <v>3.5</v>
      </c>
      <c r="F600" s="237"/>
      <c r="G600" s="238">
        <f>ROUND(E600*F600,2)</f>
        <v>0</v>
      </c>
      <c r="H600" s="237"/>
      <c r="I600" s="238">
        <f>ROUND(E600*H600,2)</f>
        <v>0</v>
      </c>
      <c r="J600" s="237"/>
      <c r="K600" s="238">
        <f>ROUND(E600*J600,2)</f>
        <v>0</v>
      </c>
      <c r="L600" s="238">
        <v>21</v>
      </c>
      <c r="M600" s="238">
        <f>G600*(1+L600/100)</f>
        <v>0</v>
      </c>
      <c r="N600" s="236">
        <v>1.8000000000000001E-4</v>
      </c>
      <c r="O600" s="236">
        <f>ROUND(E600*N600,2)</f>
        <v>0</v>
      </c>
      <c r="P600" s="236">
        <v>0</v>
      </c>
      <c r="Q600" s="236">
        <f>ROUND(E600*P600,2)</f>
        <v>0</v>
      </c>
      <c r="R600" s="238"/>
      <c r="S600" s="238" t="s">
        <v>274</v>
      </c>
      <c r="T600" s="239" t="s">
        <v>275</v>
      </c>
      <c r="U600" s="222">
        <v>0.86</v>
      </c>
      <c r="V600" s="222">
        <f>ROUND(E600*U600,2)</f>
        <v>3.01</v>
      </c>
      <c r="W600" s="222"/>
      <c r="X600" s="222" t="s">
        <v>228</v>
      </c>
      <c r="Y600" s="222" t="s">
        <v>229</v>
      </c>
      <c r="Z600" s="212"/>
      <c r="AA600" s="212"/>
      <c r="AB600" s="212"/>
      <c r="AC600" s="212"/>
      <c r="AD600" s="212"/>
      <c r="AE600" s="212"/>
      <c r="AF600" s="212"/>
      <c r="AG600" s="212" t="s">
        <v>230</v>
      </c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2" x14ac:dyDescent="0.2">
      <c r="A601" s="219"/>
      <c r="B601" s="220"/>
      <c r="C601" s="248" t="s">
        <v>1338</v>
      </c>
      <c r="D601" s="242"/>
      <c r="E601" s="242"/>
      <c r="F601" s="242"/>
      <c r="G601" s="24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22"/>
      <c r="Z601" s="212"/>
      <c r="AA601" s="212"/>
      <c r="AB601" s="212"/>
      <c r="AC601" s="212"/>
      <c r="AD601" s="212"/>
      <c r="AE601" s="212"/>
      <c r="AF601" s="212"/>
      <c r="AG601" s="212" t="s">
        <v>314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49" t="s">
        <v>1339</v>
      </c>
      <c r="D602" s="243"/>
      <c r="E602" s="243"/>
      <c r="F602" s="243"/>
      <c r="G602" s="243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314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49" t="s">
        <v>1629</v>
      </c>
      <c r="D603" s="243"/>
      <c r="E603" s="243"/>
      <c r="F603" s="243"/>
      <c r="G603" s="243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22"/>
      <c r="Z603" s="212"/>
      <c r="AA603" s="212"/>
      <c r="AB603" s="212"/>
      <c r="AC603" s="212"/>
      <c r="AD603" s="212"/>
      <c r="AE603" s="212"/>
      <c r="AF603" s="212"/>
      <c r="AG603" s="212" t="s">
        <v>314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49" t="s">
        <v>1340</v>
      </c>
      <c r="D604" s="243"/>
      <c r="E604" s="243"/>
      <c r="F604" s="243"/>
      <c r="G604" s="243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22"/>
      <c r="Z604" s="212"/>
      <c r="AA604" s="212"/>
      <c r="AB604" s="212"/>
      <c r="AC604" s="212"/>
      <c r="AD604" s="212"/>
      <c r="AE604" s="212"/>
      <c r="AF604" s="212"/>
      <c r="AG604" s="212" t="s">
        <v>314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 x14ac:dyDescent="0.2">
      <c r="A605" s="219"/>
      <c r="B605" s="220"/>
      <c r="C605" s="249" t="s">
        <v>1630</v>
      </c>
      <c r="D605" s="243"/>
      <c r="E605" s="243"/>
      <c r="F605" s="243"/>
      <c r="G605" s="243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22"/>
      <c r="Z605" s="212"/>
      <c r="AA605" s="212"/>
      <c r="AB605" s="212"/>
      <c r="AC605" s="212"/>
      <c r="AD605" s="212"/>
      <c r="AE605" s="212"/>
      <c r="AF605" s="212"/>
      <c r="AG605" s="212" t="s">
        <v>314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">
      <c r="A606" s="219"/>
      <c r="B606" s="220"/>
      <c r="C606" s="249" t="s">
        <v>1341</v>
      </c>
      <c r="D606" s="243"/>
      <c r="E606" s="243"/>
      <c r="F606" s="243"/>
      <c r="G606" s="243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22"/>
      <c r="Z606" s="212"/>
      <c r="AA606" s="212"/>
      <c r="AB606" s="212"/>
      <c r="AC606" s="212"/>
      <c r="AD606" s="212"/>
      <c r="AE606" s="212"/>
      <c r="AF606" s="212"/>
      <c r="AG606" s="212" t="s">
        <v>314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 x14ac:dyDescent="0.2">
      <c r="A607" s="219"/>
      <c r="B607" s="220"/>
      <c r="C607" s="249" t="s">
        <v>1342</v>
      </c>
      <c r="D607" s="243"/>
      <c r="E607" s="243"/>
      <c r="F607" s="243"/>
      <c r="G607" s="243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22"/>
      <c r="Z607" s="212"/>
      <c r="AA607" s="212"/>
      <c r="AB607" s="212"/>
      <c r="AC607" s="212"/>
      <c r="AD607" s="212"/>
      <c r="AE607" s="212"/>
      <c r="AF607" s="212"/>
      <c r="AG607" s="212" t="s">
        <v>314</v>
      </c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2" x14ac:dyDescent="0.2">
      <c r="A608" s="219"/>
      <c r="B608" s="220"/>
      <c r="C608" s="247" t="s">
        <v>233</v>
      </c>
      <c r="D608" s="223"/>
      <c r="E608" s="224"/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22"/>
      <c r="Z608" s="212"/>
      <c r="AA608" s="212"/>
      <c r="AB608" s="212"/>
      <c r="AC608" s="212"/>
      <c r="AD608" s="212"/>
      <c r="AE608" s="212"/>
      <c r="AF608" s="212"/>
      <c r="AG608" s="212" t="s">
        <v>234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47" t="s">
        <v>1343</v>
      </c>
      <c r="D609" s="223"/>
      <c r="E609" s="224">
        <v>3</v>
      </c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234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47" t="s">
        <v>1344</v>
      </c>
      <c r="D610" s="223"/>
      <c r="E610" s="224">
        <v>0.5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234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33">
        <v>93</v>
      </c>
      <c r="B611" s="234" t="s">
        <v>1345</v>
      </c>
      <c r="C611" s="245" t="s">
        <v>1346</v>
      </c>
      <c r="D611" s="235" t="s">
        <v>294</v>
      </c>
      <c r="E611" s="236">
        <v>7.3499999999999998E-3</v>
      </c>
      <c r="F611" s="237"/>
      <c r="G611" s="238">
        <f>ROUND(E611*F611,2)</f>
        <v>0</v>
      </c>
      <c r="H611" s="237"/>
      <c r="I611" s="238">
        <f>ROUND(E611*H611,2)</f>
        <v>0</v>
      </c>
      <c r="J611" s="237"/>
      <c r="K611" s="238">
        <f>ROUND(E611*J611,2)</f>
        <v>0</v>
      </c>
      <c r="L611" s="238">
        <v>21</v>
      </c>
      <c r="M611" s="238">
        <f>G611*(1+L611/100)</f>
        <v>0</v>
      </c>
      <c r="N611" s="236">
        <v>0</v>
      </c>
      <c r="O611" s="236">
        <f>ROUND(E611*N611,2)</f>
        <v>0</v>
      </c>
      <c r="P611" s="236">
        <v>0</v>
      </c>
      <c r="Q611" s="236">
        <f>ROUND(E611*P611,2)</f>
        <v>0</v>
      </c>
      <c r="R611" s="238" t="s">
        <v>683</v>
      </c>
      <c r="S611" s="238" t="s">
        <v>227</v>
      </c>
      <c r="T611" s="239" t="s">
        <v>227</v>
      </c>
      <c r="U611" s="222">
        <v>2.048</v>
      </c>
      <c r="V611" s="222">
        <f>ROUND(E611*U611,2)</f>
        <v>0.02</v>
      </c>
      <c r="W611" s="222"/>
      <c r="X611" s="222" t="s">
        <v>1307</v>
      </c>
      <c r="Y611" s="222" t="s">
        <v>229</v>
      </c>
      <c r="Z611" s="212"/>
      <c r="AA611" s="212"/>
      <c r="AB611" s="212"/>
      <c r="AC611" s="212"/>
      <c r="AD611" s="212"/>
      <c r="AE611" s="212"/>
      <c r="AF611" s="212"/>
      <c r="AG611" s="212" t="s">
        <v>1308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2" x14ac:dyDescent="0.2">
      <c r="A612" s="219"/>
      <c r="B612" s="220"/>
      <c r="C612" s="246" t="s">
        <v>1347</v>
      </c>
      <c r="D612" s="240"/>
      <c r="E612" s="240"/>
      <c r="F612" s="240"/>
      <c r="G612" s="240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232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x14ac:dyDescent="0.2">
      <c r="A613" s="226" t="s">
        <v>221</v>
      </c>
      <c r="B613" s="227" t="s">
        <v>146</v>
      </c>
      <c r="C613" s="244" t="s">
        <v>147</v>
      </c>
      <c r="D613" s="228"/>
      <c r="E613" s="229"/>
      <c r="F613" s="230"/>
      <c r="G613" s="230">
        <f>SUMIF(AG614:AG671,"&lt;&gt;NOR",G614:G671)</f>
        <v>0</v>
      </c>
      <c r="H613" s="230"/>
      <c r="I613" s="230">
        <f>SUM(I614:I671)</f>
        <v>0</v>
      </c>
      <c r="J613" s="230"/>
      <c r="K613" s="230">
        <f>SUM(K614:K671)</f>
        <v>0</v>
      </c>
      <c r="L613" s="230"/>
      <c r="M613" s="230">
        <f>SUM(M614:M671)</f>
        <v>0</v>
      </c>
      <c r="N613" s="229"/>
      <c r="O613" s="229">
        <f>SUM(O614:O671)</f>
        <v>0.09</v>
      </c>
      <c r="P613" s="229"/>
      <c r="Q613" s="229">
        <f>SUM(Q614:Q671)</f>
        <v>0</v>
      </c>
      <c r="R613" s="230"/>
      <c r="S613" s="230"/>
      <c r="T613" s="231"/>
      <c r="U613" s="225"/>
      <c r="V613" s="225">
        <f>SUM(V614:V671)</f>
        <v>31.69</v>
      </c>
      <c r="W613" s="225"/>
      <c r="X613" s="225"/>
      <c r="Y613" s="225"/>
      <c r="AG613" t="s">
        <v>222</v>
      </c>
    </row>
    <row r="614" spans="1:60" outlineLevel="1" x14ac:dyDescent="0.2">
      <c r="A614" s="233">
        <v>94</v>
      </c>
      <c r="B614" s="234" t="s">
        <v>1348</v>
      </c>
      <c r="C614" s="245" t="s">
        <v>1349</v>
      </c>
      <c r="D614" s="235" t="s">
        <v>258</v>
      </c>
      <c r="E614" s="236">
        <v>11</v>
      </c>
      <c r="F614" s="237"/>
      <c r="G614" s="238">
        <f>ROUND(E614*F614,2)</f>
        <v>0</v>
      </c>
      <c r="H614" s="237"/>
      <c r="I614" s="238">
        <f>ROUND(E614*H614,2)</f>
        <v>0</v>
      </c>
      <c r="J614" s="237"/>
      <c r="K614" s="238">
        <f>ROUND(E614*J614,2)</f>
        <v>0</v>
      </c>
      <c r="L614" s="238">
        <v>21</v>
      </c>
      <c r="M614" s="238">
        <f>G614*(1+L614/100)</f>
        <v>0</v>
      </c>
      <c r="N614" s="236">
        <v>0</v>
      </c>
      <c r="O614" s="236">
        <f>ROUND(E614*N614,2)</f>
        <v>0</v>
      </c>
      <c r="P614" s="236">
        <v>0</v>
      </c>
      <c r="Q614" s="236">
        <f>ROUND(E614*P614,2)</f>
        <v>0</v>
      </c>
      <c r="R614" s="238" t="s">
        <v>698</v>
      </c>
      <c r="S614" s="238" t="s">
        <v>227</v>
      </c>
      <c r="T614" s="239" t="s">
        <v>227</v>
      </c>
      <c r="U614" s="222">
        <v>0.08</v>
      </c>
      <c r="V614" s="222">
        <f>ROUND(E614*U614,2)</f>
        <v>0.88</v>
      </c>
      <c r="W614" s="222"/>
      <c r="X614" s="222" t="s">
        <v>228</v>
      </c>
      <c r="Y614" s="222" t="s">
        <v>229</v>
      </c>
      <c r="Z614" s="212"/>
      <c r="AA614" s="212"/>
      <c r="AB614" s="212"/>
      <c r="AC614" s="212"/>
      <c r="AD614" s="212"/>
      <c r="AE614" s="212"/>
      <c r="AF614" s="212"/>
      <c r="AG614" s="212" t="s">
        <v>230</v>
      </c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2" x14ac:dyDescent="0.2">
      <c r="A615" s="219"/>
      <c r="B615" s="220"/>
      <c r="C615" s="247" t="s">
        <v>233</v>
      </c>
      <c r="D615" s="223"/>
      <c r="E615" s="224"/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234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47" t="s">
        <v>1350</v>
      </c>
      <c r="D616" s="223"/>
      <c r="E616" s="224">
        <v>11</v>
      </c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234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ht="22.5" outlineLevel="1" x14ac:dyDescent="0.2">
      <c r="A617" s="233">
        <v>95</v>
      </c>
      <c r="B617" s="234" t="s">
        <v>1351</v>
      </c>
      <c r="C617" s="245" t="s">
        <v>1352</v>
      </c>
      <c r="D617" s="235" t="s">
        <v>225</v>
      </c>
      <c r="E617" s="236">
        <v>0.36299999999999999</v>
      </c>
      <c r="F617" s="237"/>
      <c r="G617" s="238">
        <f>ROUND(E617*F617,2)</f>
        <v>0</v>
      </c>
      <c r="H617" s="237"/>
      <c r="I617" s="238">
        <f>ROUND(E617*H617,2)</f>
        <v>0</v>
      </c>
      <c r="J617" s="237"/>
      <c r="K617" s="238">
        <f>ROUND(E617*J617,2)</f>
        <v>0</v>
      </c>
      <c r="L617" s="238">
        <v>21</v>
      </c>
      <c r="M617" s="238">
        <f>G617*(1+L617/100)</f>
        <v>0</v>
      </c>
      <c r="N617" s="236">
        <v>2.5000000000000001E-2</v>
      </c>
      <c r="O617" s="236">
        <f>ROUND(E617*N617,2)</f>
        <v>0.01</v>
      </c>
      <c r="P617" s="236">
        <v>0</v>
      </c>
      <c r="Q617" s="236">
        <f>ROUND(E617*P617,2)</f>
        <v>0</v>
      </c>
      <c r="R617" s="238" t="s">
        <v>904</v>
      </c>
      <c r="S617" s="238" t="s">
        <v>227</v>
      </c>
      <c r="T617" s="239" t="s">
        <v>227</v>
      </c>
      <c r="U617" s="222">
        <v>0</v>
      </c>
      <c r="V617" s="222">
        <f>ROUND(E617*U617,2)</f>
        <v>0</v>
      </c>
      <c r="W617" s="222"/>
      <c r="X617" s="222" t="s">
        <v>905</v>
      </c>
      <c r="Y617" s="222" t="s">
        <v>229</v>
      </c>
      <c r="Z617" s="212"/>
      <c r="AA617" s="212"/>
      <c r="AB617" s="212"/>
      <c r="AC617" s="212"/>
      <c r="AD617" s="212"/>
      <c r="AE617" s="212"/>
      <c r="AF617" s="212"/>
      <c r="AG617" s="212" t="s">
        <v>906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2" x14ac:dyDescent="0.2">
      <c r="A618" s="219"/>
      <c r="B618" s="220"/>
      <c r="C618" s="247" t="s">
        <v>233</v>
      </c>
      <c r="D618" s="223"/>
      <c r="E618" s="224"/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22"/>
      <c r="Z618" s="212"/>
      <c r="AA618" s="212"/>
      <c r="AB618" s="212"/>
      <c r="AC618" s="212"/>
      <c r="AD618" s="212"/>
      <c r="AE618" s="212"/>
      <c r="AF618" s="212"/>
      <c r="AG618" s="212" t="s">
        <v>234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47" t="s">
        <v>1353</v>
      </c>
      <c r="D619" s="223"/>
      <c r="E619" s="224">
        <v>0.33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234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19"/>
      <c r="B620" s="220"/>
      <c r="C620" s="264" t="s">
        <v>920</v>
      </c>
      <c r="D620" s="253"/>
      <c r="E620" s="254">
        <v>3.3000000000000002E-2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22"/>
      <c r="Z620" s="212"/>
      <c r="AA620" s="212"/>
      <c r="AB620" s="212"/>
      <c r="AC620" s="212"/>
      <c r="AD620" s="212"/>
      <c r="AE620" s="212"/>
      <c r="AF620" s="212"/>
      <c r="AG620" s="212" t="s">
        <v>234</v>
      </c>
      <c r="AH620" s="212">
        <v>4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ht="22.5" outlineLevel="1" x14ac:dyDescent="0.2">
      <c r="A621" s="233">
        <v>96</v>
      </c>
      <c r="B621" s="234" t="s">
        <v>1354</v>
      </c>
      <c r="C621" s="245" t="s">
        <v>1355</v>
      </c>
      <c r="D621" s="235" t="s">
        <v>258</v>
      </c>
      <c r="E621" s="236">
        <v>11</v>
      </c>
      <c r="F621" s="237"/>
      <c r="G621" s="238">
        <f>ROUND(E621*F621,2)</f>
        <v>0</v>
      </c>
      <c r="H621" s="237"/>
      <c r="I621" s="238">
        <f>ROUND(E621*H621,2)</f>
        <v>0</v>
      </c>
      <c r="J621" s="237"/>
      <c r="K621" s="238">
        <f>ROUND(E621*J621,2)</f>
        <v>0</v>
      </c>
      <c r="L621" s="238">
        <v>21</v>
      </c>
      <c r="M621" s="238">
        <f>G621*(1+L621/100)</f>
        <v>0</v>
      </c>
      <c r="N621" s="236">
        <v>0</v>
      </c>
      <c r="O621" s="236">
        <f>ROUND(E621*N621,2)</f>
        <v>0</v>
      </c>
      <c r="P621" s="236">
        <v>0</v>
      </c>
      <c r="Q621" s="236">
        <f>ROUND(E621*P621,2)</f>
        <v>0</v>
      </c>
      <c r="R621" s="238" t="s">
        <v>698</v>
      </c>
      <c r="S621" s="238" t="s">
        <v>227</v>
      </c>
      <c r="T621" s="239" t="s">
        <v>227</v>
      </c>
      <c r="U621" s="222">
        <v>7.0000000000000007E-2</v>
      </c>
      <c r="V621" s="222">
        <f>ROUND(E621*U621,2)</f>
        <v>0.77</v>
      </c>
      <c r="W621" s="222"/>
      <c r="X621" s="222" t="s">
        <v>228</v>
      </c>
      <c r="Y621" s="222" t="s">
        <v>229</v>
      </c>
      <c r="Z621" s="212"/>
      <c r="AA621" s="212"/>
      <c r="AB621" s="212"/>
      <c r="AC621" s="212"/>
      <c r="AD621" s="212"/>
      <c r="AE621" s="212"/>
      <c r="AF621" s="212"/>
      <c r="AG621" s="212" t="s">
        <v>230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2" x14ac:dyDescent="0.2">
      <c r="A622" s="219"/>
      <c r="B622" s="220"/>
      <c r="C622" s="247" t="s">
        <v>233</v>
      </c>
      <c r="D622" s="223"/>
      <c r="E622" s="224"/>
      <c r="F622" s="222"/>
      <c r="G622" s="222"/>
      <c r="H622" s="222"/>
      <c r="I622" s="222"/>
      <c r="J622" s="222"/>
      <c r="K622" s="222"/>
      <c r="L622" s="222"/>
      <c r="M622" s="222"/>
      <c r="N622" s="221"/>
      <c r="O622" s="221"/>
      <c r="P622" s="221"/>
      <c r="Q622" s="221"/>
      <c r="R622" s="222"/>
      <c r="S622" s="222"/>
      <c r="T622" s="222"/>
      <c r="U622" s="222"/>
      <c r="V622" s="222"/>
      <c r="W622" s="222"/>
      <c r="X622" s="222"/>
      <c r="Y622" s="222"/>
      <c r="Z622" s="212"/>
      <c r="AA622" s="212"/>
      <c r="AB622" s="212"/>
      <c r="AC622" s="212"/>
      <c r="AD622" s="212"/>
      <c r="AE622" s="212"/>
      <c r="AF622" s="212"/>
      <c r="AG622" s="212" t="s">
        <v>234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19"/>
      <c r="B623" s="220"/>
      <c r="C623" s="247" t="s">
        <v>1350</v>
      </c>
      <c r="D623" s="223"/>
      <c r="E623" s="224">
        <v>11</v>
      </c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22"/>
      <c r="Z623" s="212"/>
      <c r="AA623" s="212"/>
      <c r="AB623" s="212"/>
      <c r="AC623" s="212"/>
      <c r="AD623" s="212"/>
      <c r="AE623" s="212"/>
      <c r="AF623" s="212"/>
      <c r="AG623" s="212" t="s">
        <v>234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ht="22.5" outlineLevel="1" x14ac:dyDescent="0.2">
      <c r="A624" s="233">
        <v>97</v>
      </c>
      <c r="B624" s="234" t="s">
        <v>1356</v>
      </c>
      <c r="C624" s="245" t="s">
        <v>1357</v>
      </c>
      <c r="D624" s="235" t="s">
        <v>258</v>
      </c>
      <c r="E624" s="236">
        <v>12.65</v>
      </c>
      <c r="F624" s="237"/>
      <c r="G624" s="238">
        <f>ROUND(E624*F624,2)</f>
        <v>0</v>
      </c>
      <c r="H624" s="237"/>
      <c r="I624" s="238">
        <f>ROUND(E624*H624,2)</f>
        <v>0</v>
      </c>
      <c r="J624" s="237"/>
      <c r="K624" s="238">
        <f>ROUND(E624*J624,2)</f>
        <v>0</v>
      </c>
      <c r="L624" s="238">
        <v>21</v>
      </c>
      <c r="M624" s="238">
        <f>G624*(1+L624/100)</f>
        <v>0</v>
      </c>
      <c r="N624" s="236">
        <v>2.9999999999999997E-4</v>
      </c>
      <c r="O624" s="236">
        <f>ROUND(E624*N624,2)</f>
        <v>0</v>
      </c>
      <c r="P624" s="236">
        <v>0</v>
      </c>
      <c r="Q624" s="236">
        <f>ROUND(E624*P624,2)</f>
        <v>0</v>
      </c>
      <c r="R624" s="238" t="s">
        <v>904</v>
      </c>
      <c r="S624" s="238" t="s">
        <v>227</v>
      </c>
      <c r="T624" s="239" t="s">
        <v>227</v>
      </c>
      <c r="U624" s="222">
        <v>0</v>
      </c>
      <c r="V624" s="222">
        <f>ROUND(E624*U624,2)</f>
        <v>0</v>
      </c>
      <c r="W624" s="222"/>
      <c r="X624" s="222" t="s">
        <v>905</v>
      </c>
      <c r="Y624" s="222" t="s">
        <v>229</v>
      </c>
      <c r="Z624" s="212"/>
      <c r="AA624" s="212"/>
      <c r="AB624" s="212"/>
      <c r="AC624" s="212"/>
      <c r="AD624" s="212"/>
      <c r="AE624" s="212"/>
      <c r="AF624" s="212"/>
      <c r="AG624" s="212" t="s">
        <v>906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2" x14ac:dyDescent="0.2">
      <c r="A625" s="219"/>
      <c r="B625" s="220"/>
      <c r="C625" s="247" t="s">
        <v>1358</v>
      </c>
      <c r="D625" s="223"/>
      <c r="E625" s="224">
        <v>11</v>
      </c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234</v>
      </c>
      <c r="AH625" s="212">
        <v>5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">
      <c r="A626" s="219"/>
      <c r="B626" s="220"/>
      <c r="C626" s="264" t="s">
        <v>1359</v>
      </c>
      <c r="D626" s="253"/>
      <c r="E626" s="254">
        <v>1.65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234</v>
      </c>
      <c r="AH626" s="212">
        <v>4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ht="22.5" outlineLevel="1" x14ac:dyDescent="0.2">
      <c r="A627" s="233">
        <v>98</v>
      </c>
      <c r="B627" s="234" t="s">
        <v>1360</v>
      </c>
      <c r="C627" s="245" t="s">
        <v>1361</v>
      </c>
      <c r="D627" s="235" t="s">
        <v>258</v>
      </c>
      <c r="E627" s="236">
        <v>11</v>
      </c>
      <c r="F627" s="237"/>
      <c r="G627" s="238">
        <f>ROUND(E627*F627,2)</f>
        <v>0</v>
      </c>
      <c r="H627" s="237"/>
      <c r="I627" s="238">
        <f>ROUND(E627*H627,2)</f>
        <v>0</v>
      </c>
      <c r="J627" s="237"/>
      <c r="K627" s="238">
        <f>ROUND(E627*J627,2)</f>
        <v>0</v>
      </c>
      <c r="L627" s="238">
        <v>21</v>
      </c>
      <c r="M627" s="238">
        <f>G627*(1+L627/100)</f>
        <v>0</v>
      </c>
      <c r="N627" s="236">
        <v>1.0000000000000001E-5</v>
      </c>
      <c r="O627" s="236">
        <f>ROUND(E627*N627,2)</f>
        <v>0</v>
      </c>
      <c r="P627" s="236">
        <v>0</v>
      </c>
      <c r="Q627" s="236">
        <f>ROUND(E627*P627,2)</f>
        <v>0</v>
      </c>
      <c r="R627" s="238" t="s">
        <v>698</v>
      </c>
      <c r="S627" s="238" t="s">
        <v>227</v>
      </c>
      <c r="T627" s="239" t="s">
        <v>227</v>
      </c>
      <c r="U627" s="222">
        <v>7.0000000000000007E-2</v>
      </c>
      <c r="V627" s="222">
        <f>ROUND(E627*U627,2)</f>
        <v>0.77</v>
      </c>
      <c r="W627" s="222"/>
      <c r="X627" s="222" t="s">
        <v>228</v>
      </c>
      <c r="Y627" s="222" t="s">
        <v>229</v>
      </c>
      <c r="Z627" s="212"/>
      <c r="AA627" s="212"/>
      <c r="AB627" s="212"/>
      <c r="AC627" s="212"/>
      <c r="AD627" s="212"/>
      <c r="AE627" s="212"/>
      <c r="AF627" s="212"/>
      <c r="AG627" s="212" t="s">
        <v>230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2" x14ac:dyDescent="0.2">
      <c r="A628" s="219"/>
      <c r="B628" s="220"/>
      <c r="C628" s="247" t="s">
        <v>233</v>
      </c>
      <c r="D628" s="223"/>
      <c r="E628" s="224"/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234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">
      <c r="A629" s="219"/>
      <c r="B629" s="220"/>
      <c r="C629" s="247" t="s">
        <v>1350</v>
      </c>
      <c r="D629" s="223"/>
      <c r="E629" s="224">
        <v>11</v>
      </c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22"/>
      <c r="Z629" s="212"/>
      <c r="AA629" s="212"/>
      <c r="AB629" s="212"/>
      <c r="AC629" s="212"/>
      <c r="AD629" s="212"/>
      <c r="AE629" s="212"/>
      <c r="AF629" s="212"/>
      <c r="AG629" s="212" t="s">
        <v>234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ht="22.5" outlineLevel="1" x14ac:dyDescent="0.2">
      <c r="A630" s="233">
        <v>99</v>
      </c>
      <c r="B630" s="234" t="s">
        <v>1362</v>
      </c>
      <c r="C630" s="245" t="s">
        <v>1363</v>
      </c>
      <c r="D630" s="235" t="s">
        <v>298</v>
      </c>
      <c r="E630" s="236">
        <v>582.1</v>
      </c>
      <c r="F630" s="237"/>
      <c r="G630" s="238">
        <f>ROUND(E630*F630,2)</f>
        <v>0</v>
      </c>
      <c r="H630" s="237"/>
      <c r="I630" s="238">
        <f>ROUND(E630*H630,2)</f>
        <v>0</v>
      </c>
      <c r="J630" s="237"/>
      <c r="K630" s="238">
        <f>ROUND(E630*J630,2)</f>
        <v>0</v>
      </c>
      <c r="L630" s="238">
        <v>21</v>
      </c>
      <c r="M630" s="238">
        <f>G630*(1+L630/100)</f>
        <v>0</v>
      </c>
      <c r="N630" s="236">
        <v>0</v>
      </c>
      <c r="O630" s="236">
        <f>ROUND(E630*N630,2)</f>
        <v>0</v>
      </c>
      <c r="P630" s="236">
        <v>0</v>
      </c>
      <c r="Q630" s="236">
        <f>ROUND(E630*P630,2)</f>
        <v>0</v>
      </c>
      <c r="R630" s="238" t="s">
        <v>698</v>
      </c>
      <c r="S630" s="238" t="s">
        <v>227</v>
      </c>
      <c r="T630" s="239" t="s">
        <v>227</v>
      </c>
      <c r="U630" s="222">
        <v>0.05</v>
      </c>
      <c r="V630" s="222">
        <f>ROUND(E630*U630,2)</f>
        <v>29.11</v>
      </c>
      <c r="W630" s="222"/>
      <c r="X630" s="222" t="s">
        <v>228</v>
      </c>
      <c r="Y630" s="222" t="s">
        <v>229</v>
      </c>
      <c r="Z630" s="212"/>
      <c r="AA630" s="212"/>
      <c r="AB630" s="212"/>
      <c r="AC630" s="212"/>
      <c r="AD630" s="212"/>
      <c r="AE630" s="212"/>
      <c r="AF630" s="212"/>
      <c r="AG630" s="212" t="s">
        <v>230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2" x14ac:dyDescent="0.2">
      <c r="A631" s="219"/>
      <c r="B631" s="220"/>
      <c r="C631" s="247" t="s">
        <v>233</v>
      </c>
      <c r="D631" s="223"/>
      <c r="E631" s="224"/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234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47" t="s">
        <v>1364</v>
      </c>
      <c r="D632" s="223"/>
      <c r="E632" s="224">
        <v>78.099999999999994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22"/>
      <c r="Z632" s="212"/>
      <c r="AA632" s="212"/>
      <c r="AB632" s="212"/>
      <c r="AC632" s="212"/>
      <c r="AD632" s="212"/>
      <c r="AE632" s="212"/>
      <c r="AF632" s="212"/>
      <c r="AG632" s="212" t="s">
        <v>234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47" t="s">
        <v>1365</v>
      </c>
      <c r="D633" s="223"/>
      <c r="E633" s="224">
        <v>13.7</v>
      </c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22"/>
      <c r="Z633" s="212"/>
      <c r="AA633" s="212"/>
      <c r="AB633" s="212"/>
      <c r="AC633" s="212"/>
      <c r="AD633" s="212"/>
      <c r="AE633" s="212"/>
      <c r="AF633" s="212"/>
      <c r="AG633" s="212" t="s">
        <v>234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47" t="s">
        <v>1366</v>
      </c>
      <c r="D634" s="223"/>
      <c r="E634" s="224">
        <v>75.2</v>
      </c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234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47" t="s">
        <v>1367</v>
      </c>
      <c r="D635" s="223"/>
      <c r="E635" s="224">
        <v>22.6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22"/>
      <c r="Z635" s="212"/>
      <c r="AA635" s="212"/>
      <c r="AB635" s="212"/>
      <c r="AC635" s="212"/>
      <c r="AD635" s="212"/>
      <c r="AE635" s="212"/>
      <c r="AF635" s="212"/>
      <c r="AG635" s="212" t="s">
        <v>234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19"/>
      <c r="B636" s="220"/>
      <c r="C636" s="247" t="s">
        <v>1368</v>
      </c>
      <c r="D636" s="223"/>
      <c r="E636" s="224">
        <v>19.5</v>
      </c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22"/>
      <c r="Z636" s="212"/>
      <c r="AA636" s="212"/>
      <c r="AB636" s="212"/>
      <c r="AC636" s="212"/>
      <c r="AD636" s="212"/>
      <c r="AE636" s="212"/>
      <c r="AF636" s="212"/>
      <c r="AG636" s="212" t="s">
        <v>234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3" x14ac:dyDescent="0.2">
      <c r="A637" s="219"/>
      <c r="B637" s="220"/>
      <c r="C637" s="247" t="s">
        <v>1369</v>
      </c>
      <c r="D637" s="223"/>
      <c r="E637" s="224">
        <v>10.3</v>
      </c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22"/>
      <c r="Z637" s="212"/>
      <c r="AA637" s="212"/>
      <c r="AB637" s="212"/>
      <c r="AC637" s="212"/>
      <c r="AD637" s="212"/>
      <c r="AE637" s="212"/>
      <c r="AF637" s="212"/>
      <c r="AG637" s="212" t="s">
        <v>234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3" x14ac:dyDescent="0.2">
      <c r="A638" s="219"/>
      <c r="B638" s="220"/>
      <c r="C638" s="247" t="s">
        <v>1208</v>
      </c>
      <c r="D638" s="223"/>
      <c r="E638" s="224"/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22"/>
      <c r="Z638" s="212"/>
      <c r="AA638" s="212"/>
      <c r="AB638" s="212"/>
      <c r="AC638" s="212"/>
      <c r="AD638" s="212"/>
      <c r="AE638" s="212"/>
      <c r="AF638" s="212"/>
      <c r="AG638" s="212" t="s">
        <v>234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19"/>
      <c r="B639" s="220"/>
      <c r="C639" s="247" t="s">
        <v>1370</v>
      </c>
      <c r="D639" s="223"/>
      <c r="E639" s="224">
        <v>9.1999999999999993</v>
      </c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22"/>
      <c r="Z639" s="212"/>
      <c r="AA639" s="212"/>
      <c r="AB639" s="212"/>
      <c r="AC639" s="212"/>
      <c r="AD639" s="212"/>
      <c r="AE639" s="212"/>
      <c r="AF639" s="212"/>
      <c r="AG639" s="212" t="s">
        <v>234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19"/>
      <c r="B640" s="220"/>
      <c r="C640" s="247" t="s">
        <v>1371</v>
      </c>
      <c r="D640" s="223"/>
      <c r="E640" s="224">
        <v>15</v>
      </c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234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19"/>
      <c r="B641" s="220"/>
      <c r="C641" s="247" t="s">
        <v>1372</v>
      </c>
      <c r="D641" s="223"/>
      <c r="E641" s="224">
        <v>12</v>
      </c>
      <c r="F641" s="222"/>
      <c r="G641" s="222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22"/>
      <c r="Z641" s="212"/>
      <c r="AA641" s="212"/>
      <c r="AB641" s="212"/>
      <c r="AC641" s="212"/>
      <c r="AD641" s="212"/>
      <c r="AE641" s="212"/>
      <c r="AF641" s="212"/>
      <c r="AG641" s="212" t="s">
        <v>234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">
      <c r="A642" s="219"/>
      <c r="B642" s="220"/>
      <c r="C642" s="247" t="s">
        <v>1373</v>
      </c>
      <c r="D642" s="223"/>
      <c r="E642" s="224">
        <v>31.9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234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">
      <c r="A643" s="219"/>
      <c r="B643" s="220"/>
      <c r="C643" s="247" t="s">
        <v>1374</v>
      </c>
      <c r="D643" s="223"/>
      <c r="E643" s="224">
        <v>60</v>
      </c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234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47" t="s">
        <v>1375</v>
      </c>
      <c r="D644" s="223"/>
      <c r="E644" s="224">
        <v>6</v>
      </c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234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47" t="s">
        <v>1376</v>
      </c>
      <c r="D645" s="223"/>
      <c r="E645" s="224">
        <v>11.8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234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19"/>
      <c r="B646" s="220"/>
      <c r="C646" s="247" t="s">
        <v>1377</v>
      </c>
      <c r="D646" s="223"/>
      <c r="E646" s="224">
        <v>9.4</v>
      </c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234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47" t="s">
        <v>1378</v>
      </c>
      <c r="D647" s="223"/>
      <c r="E647" s="224">
        <v>26.9</v>
      </c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22"/>
      <c r="Z647" s="212"/>
      <c r="AA647" s="212"/>
      <c r="AB647" s="212"/>
      <c r="AC647" s="212"/>
      <c r="AD647" s="212"/>
      <c r="AE647" s="212"/>
      <c r="AF647" s="212"/>
      <c r="AG647" s="212" t="s">
        <v>234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47" t="s">
        <v>1379</v>
      </c>
      <c r="D648" s="223"/>
      <c r="E648" s="224">
        <v>8.1999999999999993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234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47" t="s">
        <v>1380</v>
      </c>
      <c r="D649" s="223"/>
      <c r="E649" s="224">
        <v>22.1</v>
      </c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234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">
      <c r="A650" s="219"/>
      <c r="B650" s="220"/>
      <c r="C650" s="247" t="s">
        <v>1381</v>
      </c>
      <c r="D650" s="223"/>
      <c r="E650" s="224">
        <v>8.1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22"/>
      <c r="Z650" s="212"/>
      <c r="AA650" s="212"/>
      <c r="AB650" s="212"/>
      <c r="AC650" s="212"/>
      <c r="AD650" s="212"/>
      <c r="AE650" s="212"/>
      <c r="AF650" s="212"/>
      <c r="AG650" s="212" t="s">
        <v>234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">
      <c r="A651" s="219"/>
      <c r="B651" s="220"/>
      <c r="C651" s="247" t="s">
        <v>1382</v>
      </c>
      <c r="D651" s="223"/>
      <c r="E651" s="224">
        <v>18.899999999999999</v>
      </c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234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47" t="s">
        <v>1383</v>
      </c>
      <c r="D652" s="223"/>
      <c r="E652" s="224">
        <v>8.3000000000000007</v>
      </c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234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47" t="s">
        <v>1384</v>
      </c>
      <c r="D653" s="223"/>
      <c r="E653" s="224">
        <v>14.9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234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47" t="s">
        <v>1385</v>
      </c>
      <c r="D654" s="223"/>
      <c r="E654" s="224">
        <v>8.5</v>
      </c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234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47" t="s">
        <v>1386</v>
      </c>
      <c r="D655" s="223"/>
      <c r="E655" s="224">
        <v>10.7</v>
      </c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234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47" t="s">
        <v>1387</v>
      </c>
      <c r="D656" s="223"/>
      <c r="E656" s="224">
        <v>8.1</v>
      </c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234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47" t="s">
        <v>1388</v>
      </c>
      <c r="D657" s="223"/>
      <c r="E657" s="224">
        <v>5</v>
      </c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22"/>
      <c r="Z657" s="212"/>
      <c r="AA657" s="212"/>
      <c r="AB657" s="212"/>
      <c r="AC657" s="212"/>
      <c r="AD657" s="212"/>
      <c r="AE657" s="212"/>
      <c r="AF657" s="212"/>
      <c r="AG657" s="212" t="s">
        <v>234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">
      <c r="A658" s="219"/>
      <c r="B658" s="220"/>
      <c r="C658" s="247" t="s">
        <v>1389</v>
      </c>
      <c r="D658" s="223"/>
      <c r="E658" s="224">
        <v>11.2</v>
      </c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22"/>
      <c r="Z658" s="212"/>
      <c r="AA658" s="212"/>
      <c r="AB658" s="212"/>
      <c r="AC658" s="212"/>
      <c r="AD658" s="212"/>
      <c r="AE658" s="212"/>
      <c r="AF658" s="212"/>
      <c r="AG658" s="212" t="s">
        <v>234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3" x14ac:dyDescent="0.2">
      <c r="A659" s="219"/>
      <c r="B659" s="220"/>
      <c r="C659" s="247" t="s">
        <v>1390</v>
      </c>
      <c r="D659" s="223"/>
      <c r="E659" s="224">
        <v>9.1</v>
      </c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234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47" t="s">
        <v>1391</v>
      </c>
      <c r="D660" s="223"/>
      <c r="E660" s="224">
        <v>1</v>
      </c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234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47" t="s">
        <v>1392</v>
      </c>
      <c r="D661" s="223"/>
      <c r="E661" s="224">
        <v>1.7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234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47" t="s">
        <v>1393</v>
      </c>
      <c r="D662" s="223"/>
      <c r="E662" s="224">
        <v>8.3000000000000007</v>
      </c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22"/>
      <c r="Z662" s="212"/>
      <c r="AA662" s="212"/>
      <c r="AB662" s="212"/>
      <c r="AC662" s="212"/>
      <c r="AD662" s="212"/>
      <c r="AE662" s="212"/>
      <c r="AF662" s="212"/>
      <c r="AG662" s="212" t="s">
        <v>234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">
      <c r="A663" s="219"/>
      <c r="B663" s="220"/>
      <c r="C663" s="247" t="s">
        <v>1394</v>
      </c>
      <c r="D663" s="223"/>
      <c r="E663" s="224">
        <v>10.5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22"/>
      <c r="Z663" s="212"/>
      <c r="AA663" s="212"/>
      <c r="AB663" s="212"/>
      <c r="AC663" s="212"/>
      <c r="AD663" s="212"/>
      <c r="AE663" s="212"/>
      <c r="AF663" s="212"/>
      <c r="AG663" s="212" t="s">
        <v>234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 x14ac:dyDescent="0.2">
      <c r="A664" s="219"/>
      <c r="B664" s="220"/>
      <c r="C664" s="247" t="s">
        <v>1395</v>
      </c>
      <c r="D664" s="223"/>
      <c r="E664" s="224">
        <v>8.1999999999999993</v>
      </c>
      <c r="F664" s="222"/>
      <c r="G664" s="222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22"/>
      <c r="Z664" s="212"/>
      <c r="AA664" s="212"/>
      <c r="AB664" s="212"/>
      <c r="AC664" s="212"/>
      <c r="AD664" s="212"/>
      <c r="AE664" s="212"/>
      <c r="AF664" s="212"/>
      <c r="AG664" s="212" t="s">
        <v>234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3" x14ac:dyDescent="0.2">
      <c r="A665" s="219"/>
      <c r="B665" s="220"/>
      <c r="C665" s="247" t="s">
        <v>1396</v>
      </c>
      <c r="D665" s="223"/>
      <c r="E665" s="224">
        <v>10.199999999999999</v>
      </c>
      <c r="F665" s="222"/>
      <c r="G665" s="222"/>
      <c r="H665" s="222"/>
      <c r="I665" s="222"/>
      <c r="J665" s="222"/>
      <c r="K665" s="222"/>
      <c r="L665" s="222"/>
      <c r="M665" s="222"/>
      <c r="N665" s="221"/>
      <c r="O665" s="221"/>
      <c r="P665" s="221"/>
      <c r="Q665" s="221"/>
      <c r="R665" s="222"/>
      <c r="S665" s="222"/>
      <c r="T665" s="222"/>
      <c r="U665" s="222"/>
      <c r="V665" s="222"/>
      <c r="W665" s="222"/>
      <c r="X665" s="222"/>
      <c r="Y665" s="222"/>
      <c r="Z665" s="212"/>
      <c r="AA665" s="212"/>
      <c r="AB665" s="212"/>
      <c r="AC665" s="212"/>
      <c r="AD665" s="212"/>
      <c r="AE665" s="212"/>
      <c r="AF665" s="212"/>
      <c r="AG665" s="212" t="s">
        <v>234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">
      <c r="A666" s="219"/>
      <c r="B666" s="220"/>
      <c r="C666" s="247" t="s">
        <v>1397</v>
      </c>
      <c r="D666" s="223"/>
      <c r="E666" s="224">
        <v>7.5</v>
      </c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22"/>
      <c r="Z666" s="212"/>
      <c r="AA666" s="212"/>
      <c r="AB666" s="212"/>
      <c r="AC666" s="212"/>
      <c r="AD666" s="212"/>
      <c r="AE666" s="212"/>
      <c r="AF666" s="212"/>
      <c r="AG666" s="212" t="s">
        <v>234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33">
        <v>100</v>
      </c>
      <c r="B667" s="234" t="s">
        <v>1398</v>
      </c>
      <c r="C667" s="245" t="s">
        <v>1399</v>
      </c>
      <c r="D667" s="235" t="s">
        <v>1400</v>
      </c>
      <c r="E667" s="236">
        <v>640.30999999999995</v>
      </c>
      <c r="F667" s="237"/>
      <c r="G667" s="238">
        <f>ROUND(E667*F667,2)</f>
        <v>0</v>
      </c>
      <c r="H667" s="237"/>
      <c r="I667" s="238">
        <f>ROUND(E667*H667,2)</f>
        <v>0</v>
      </c>
      <c r="J667" s="237"/>
      <c r="K667" s="238">
        <f>ROUND(E667*J667,2)</f>
        <v>0</v>
      </c>
      <c r="L667" s="238">
        <v>21</v>
      </c>
      <c r="M667" s="238">
        <f>G667*(1+L667/100)</f>
        <v>0</v>
      </c>
      <c r="N667" s="236">
        <v>1.2E-4</v>
      </c>
      <c r="O667" s="236">
        <f>ROUND(E667*N667,2)</f>
        <v>0.08</v>
      </c>
      <c r="P667" s="236">
        <v>0</v>
      </c>
      <c r="Q667" s="236">
        <f>ROUND(E667*P667,2)</f>
        <v>0</v>
      </c>
      <c r="R667" s="238"/>
      <c r="S667" s="238" t="s">
        <v>274</v>
      </c>
      <c r="T667" s="239" t="s">
        <v>275</v>
      </c>
      <c r="U667" s="222">
        <v>0</v>
      </c>
      <c r="V667" s="222">
        <f>ROUND(E667*U667,2)</f>
        <v>0</v>
      </c>
      <c r="W667" s="222"/>
      <c r="X667" s="222" t="s">
        <v>905</v>
      </c>
      <c r="Y667" s="222" t="s">
        <v>229</v>
      </c>
      <c r="Z667" s="212"/>
      <c r="AA667" s="212"/>
      <c r="AB667" s="212"/>
      <c r="AC667" s="212"/>
      <c r="AD667" s="212"/>
      <c r="AE667" s="212"/>
      <c r="AF667" s="212"/>
      <c r="AG667" s="212" t="s">
        <v>906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2" x14ac:dyDescent="0.2">
      <c r="A668" s="219"/>
      <c r="B668" s="220"/>
      <c r="C668" s="247" t="s">
        <v>1401</v>
      </c>
      <c r="D668" s="223"/>
      <c r="E668" s="224">
        <v>582.1</v>
      </c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22"/>
      <c r="Z668" s="212"/>
      <c r="AA668" s="212"/>
      <c r="AB668" s="212"/>
      <c r="AC668" s="212"/>
      <c r="AD668" s="212"/>
      <c r="AE668" s="212"/>
      <c r="AF668" s="212"/>
      <c r="AG668" s="212" t="s">
        <v>234</v>
      </c>
      <c r="AH668" s="212">
        <v>5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64" t="s">
        <v>920</v>
      </c>
      <c r="D669" s="253"/>
      <c r="E669" s="254">
        <v>58.21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22"/>
      <c r="Z669" s="212"/>
      <c r="AA669" s="212"/>
      <c r="AB669" s="212"/>
      <c r="AC669" s="212"/>
      <c r="AD669" s="212"/>
      <c r="AE669" s="212"/>
      <c r="AF669" s="212"/>
      <c r="AG669" s="212" t="s">
        <v>234</v>
      </c>
      <c r="AH669" s="212">
        <v>4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33">
        <v>101</v>
      </c>
      <c r="B670" s="234" t="s">
        <v>1402</v>
      </c>
      <c r="C670" s="245" t="s">
        <v>1403</v>
      </c>
      <c r="D670" s="235" t="s">
        <v>294</v>
      </c>
      <c r="E670" s="236">
        <v>8.9819999999999997E-2</v>
      </c>
      <c r="F670" s="237"/>
      <c r="G670" s="238">
        <f>ROUND(E670*F670,2)</f>
        <v>0</v>
      </c>
      <c r="H670" s="237"/>
      <c r="I670" s="238">
        <f>ROUND(E670*H670,2)</f>
        <v>0</v>
      </c>
      <c r="J670" s="237"/>
      <c r="K670" s="238">
        <f>ROUND(E670*J670,2)</f>
        <v>0</v>
      </c>
      <c r="L670" s="238">
        <v>21</v>
      </c>
      <c r="M670" s="238">
        <f>G670*(1+L670/100)</f>
        <v>0</v>
      </c>
      <c r="N670" s="236">
        <v>0</v>
      </c>
      <c r="O670" s="236">
        <f>ROUND(E670*N670,2)</f>
        <v>0</v>
      </c>
      <c r="P670" s="236">
        <v>0</v>
      </c>
      <c r="Q670" s="236">
        <f>ROUND(E670*P670,2)</f>
        <v>0</v>
      </c>
      <c r="R670" s="238" t="s">
        <v>698</v>
      </c>
      <c r="S670" s="238" t="s">
        <v>227</v>
      </c>
      <c r="T670" s="239" t="s">
        <v>227</v>
      </c>
      <c r="U670" s="222">
        <v>1.74</v>
      </c>
      <c r="V670" s="222">
        <f>ROUND(E670*U670,2)</f>
        <v>0.16</v>
      </c>
      <c r="W670" s="222"/>
      <c r="X670" s="222" t="s">
        <v>1307</v>
      </c>
      <c r="Y670" s="222" t="s">
        <v>229</v>
      </c>
      <c r="Z670" s="212"/>
      <c r="AA670" s="212"/>
      <c r="AB670" s="212"/>
      <c r="AC670" s="212"/>
      <c r="AD670" s="212"/>
      <c r="AE670" s="212"/>
      <c r="AF670" s="212"/>
      <c r="AG670" s="212" t="s">
        <v>1308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2" x14ac:dyDescent="0.2">
      <c r="A671" s="219"/>
      <c r="B671" s="220"/>
      <c r="C671" s="246" t="s">
        <v>1347</v>
      </c>
      <c r="D671" s="240"/>
      <c r="E671" s="240"/>
      <c r="F671" s="240"/>
      <c r="G671" s="240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22"/>
      <c r="Z671" s="212"/>
      <c r="AA671" s="212"/>
      <c r="AB671" s="212"/>
      <c r="AC671" s="212"/>
      <c r="AD671" s="212"/>
      <c r="AE671" s="212"/>
      <c r="AF671" s="212"/>
      <c r="AG671" s="212" t="s">
        <v>232</v>
      </c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x14ac:dyDescent="0.2">
      <c r="A672" s="226" t="s">
        <v>221</v>
      </c>
      <c r="B672" s="227" t="s">
        <v>148</v>
      </c>
      <c r="C672" s="244" t="s">
        <v>149</v>
      </c>
      <c r="D672" s="228"/>
      <c r="E672" s="229"/>
      <c r="F672" s="230"/>
      <c r="G672" s="230">
        <f>SUMIF(AG673:AG679,"&lt;&gt;NOR",G673:G679)</f>
        <v>0</v>
      </c>
      <c r="H672" s="230"/>
      <c r="I672" s="230">
        <f>SUM(I673:I679)</f>
        <v>0</v>
      </c>
      <c r="J672" s="230"/>
      <c r="K672" s="230">
        <f>SUM(K673:K679)</f>
        <v>0</v>
      </c>
      <c r="L672" s="230"/>
      <c r="M672" s="230">
        <f>SUM(M673:M679)</f>
        <v>0</v>
      </c>
      <c r="N672" s="229"/>
      <c r="O672" s="229">
        <f>SUM(O673:O679)</f>
        <v>0.03</v>
      </c>
      <c r="P672" s="229"/>
      <c r="Q672" s="229">
        <f>SUM(Q673:Q679)</f>
        <v>0</v>
      </c>
      <c r="R672" s="230"/>
      <c r="S672" s="230"/>
      <c r="T672" s="231"/>
      <c r="U672" s="225"/>
      <c r="V672" s="225">
        <f>SUM(V673:V679)</f>
        <v>8.57</v>
      </c>
      <c r="W672" s="225"/>
      <c r="X672" s="225"/>
      <c r="Y672" s="225"/>
      <c r="AG672" t="s">
        <v>222</v>
      </c>
    </row>
    <row r="673" spans="1:60" ht="22.5" outlineLevel="1" x14ac:dyDescent="0.2">
      <c r="A673" s="233">
        <v>102</v>
      </c>
      <c r="B673" s="234" t="s">
        <v>1404</v>
      </c>
      <c r="C673" s="245" t="s">
        <v>1405</v>
      </c>
      <c r="D673" s="235" t="s">
        <v>320</v>
      </c>
      <c r="E673" s="236">
        <v>12</v>
      </c>
      <c r="F673" s="237"/>
      <c r="G673" s="238">
        <f>ROUND(E673*F673,2)</f>
        <v>0</v>
      </c>
      <c r="H673" s="237"/>
      <c r="I673" s="238">
        <f>ROUND(E673*H673,2)</f>
        <v>0</v>
      </c>
      <c r="J673" s="237"/>
      <c r="K673" s="238">
        <f>ROUND(E673*J673,2)</f>
        <v>0</v>
      </c>
      <c r="L673" s="238">
        <v>21</v>
      </c>
      <c r="M673" s="238">
        <f>G673*(1+L673/100)</f>
        <v>0</v>
      </c>
      <c r="N673" s="236">
        <v>2.5100000000000001E-3</v>
      </c>
      <c r="O673" s="236">
        <f>ROUND(E673*N673,2)</f>
        <v>0.03</v>
      </c>
      <c r="P673" s="236">
        <v>0</v>
      </c>
      <c r="Q673" s="236">
        <f>ROUND(E673*P673,2)</f>
        <v>0</v>
      </c>
      <c r="R673" s="238" t="s">
        <v>708</v>
      </c>
      <c r="S673" s="238" t="s">
        <v>227</v>
      </c>
      <c r="T673" s="239" t="s">
        <v>227</v>
      </c>
      <c r="U673" s="222">
        <v>0.71</v>
      </c>
      <c r="V673" s="222">
        <f>ROUND(E673*U673,2)</f>
        <v>8.52</v>
      </c>
      <c r="W673" s="222"/>
      <c r="X673" s="222" t="s">
        <v>228</v>
      </c>
      <c r="Y673" s="222" t="s">
        <v>229</v>
      </c>
      <c r="Z673" s="212"/>
      <c r="AA673" s="212"/>
      <c r="AB673" s="212"/>
      <c r="AC673" s="212"/>
      <c r="AD673" s="212"/>
      <c r="AE673" s="212"/>
      <c r="AF673" s="212"/>
      <c r="AG673" s="212" t="s">
        <v>230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2" x14ac:dyDescent="0.2">
      <c r="A674" s="219"/>
      <c r="B674" s="220"/>
      <c r="C674" s="247" t="s">
        <v>1406</v>
      </c>
      <c r="D674" s="223"/>
      <c r="E674" s="224">
        <v>12</v>
      </c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22"/>
      <c r="Z674" s="212"/>
      <c r="AA674" s="212"/>
      <c r="AB674" s="212"/>
      <c r="AC674" s="212"/>
      <c r="AD674" s="212"/>
      <c r="AE674" s="212"/>
      <c r="AF674" s="212"/>
      <c r="AG674" s="212" t="s">
        <v>234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33">
        <v>103</v>
      </c>
      <c r="B675" s="234" t="s">
        <v>1407</v>
      </c>
      <c r="C675" s="245" t="s">
        <v>1408</v>
      </c>
      <c r="D675" s="235" t="s">
        <v>294</v>
      </c>
      <c r="E675" s="236">
        <v>3.6839999999999998E-2</v>
      </c>
      <c r="F675" s="237"/>
      <c r="G675" s="238">
        <f>ROUND(E675*F675,2)</f>
        <v>0</v>
      </c>
      <c r="H675" s="237"/>
      <c r="I675" s="238">
        <f>ROUND(E675*H675,2)</f>
        <v>0</v>
      </c>
      <c r="J675" s="237"/>
      <c r="K675" s="238">
        <f>ROUND(E675*J675,2)</f>
        <v>0</v>
      </c>
      <c r="L675" s="238">
        <v>21</v>
      </c>
      <c r="M675" s="238">
        <f>G675*(1+L675/100)</f>
        <v>0</v>
      </c>
      <c r="N675" s="236">
        <v>0</v>
      </c>
      <c r="O675" s="236">
        <f>ROUND(E675*N675,2)</f>
        <v>0</v>
      </c>
      <c r="P675" s="236">
        <v>0</v>
      </c>
      <c r="Q675" s="236">
        <f>ROUND(E675*P675,2)</f>
        <v>0</v>
      </c>
      <c r="R675" s="238" t="s">
        <v>708</v>
      </c>
      <c r="S675" s="238" t="s">
        <v>227</v>
      </c>
      <c r="T675" s="239" t="s">
        <v>227</v>
      </c>
      <c r="U675" s="222">
        <v>1.47</v>
      </c>
      <c r="V675" s="222">
        <f>ROUND(E675*U675,2)</f>
        <v>0.05</v>
      </c>
      <c r="W675" s="222"/>
      <c r="X675" s="222" t="s">
        <v>228</v>
      </c>
      <c r="Y675" s="222" t="s">
        <v>229</v>
      </c>
      <c r="Z675" s="212"/>
      <c r="AA675" s="212"/>
      <c r="AB675" s="212"/>
      <c r="AC675" s="212"/>
      <c r="AD675" s="212"/>
      <c r="AE675" s="212"/>
      <c r="AF675" s="212"/>
      <c r="AG675" s="212" t="s">
        <v>1409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2" x14ac:dyDescent="0.2">
      <c r="A676" s="219"/>
      <c r="B676" s="220"/>
      <c r="C676" s="246" t="s">
        <v>1410</v>
      </c>
      <c r="D676" s="240"/>
      <c r="E676" s="240"/>
      <c r="F676" s="240"/>
      <c r="G676" s="240"/>
      <c r="H676" s="222"/>
      <c r="I676" s="222"/>
      <c r="J676" s="222"/>
      <c r="K676" s="222"/>
      <c r="L676" s="222"/>
      <c r="M676" s="222"/>
      <c r="N676" s="221"/>
      <c r="O676" s="221"/>
      <c r="P676" s="221"/>
      <c r="Q676" s="221"/>
      <c r="R676" s="222"/>
      <c r="S676" s="222"/>
      <c r="T676" s="222"/>
      <c r="U676" s="222"/>
      <c r="V676" s="222"/>
      <c r="W676" s="222"/>
      <c r="X676" s="222"/>
      <c r="Y676" s="222"/>
      <c r="Z676" s="212"/>
      <c r="AA676" s="212"/>
      <c r="AB676" s="212"/>
      <c r="AC676" s="212"/>
      <c r="AD676" s="212"/>
      <c r="AE676" s="212"/>
      <c r="AF676" s="212"/>
      <c r="AG676" s="212" t="s">
        <v>232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2" x14ac:dyDescent="0.2">
      <c r="A677" s="219"/>
      <c r="B677" s="220"/>
      <c r="C677" s="247" t="s">
        <v>1411</v>
      </c>
      <c r="D677" s="223"/>
      <c r="E677" s="224"/>
      <c r="F677" s="222"/>
      <c r="G677" s="222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22"/>
      <c r="Z677" s="212"/>
      <c r="AA677" s="212"/>
      <c r="AB677" s="212"/>
      <c r="AC677" s="212"/>
      <c r="AD677" s="212"/>
      <c r="AE677" s="212"/>
      <c r="AF677" s="212"/>
      <c r="AG677" s="212" t="s">
        <v>234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3" x14ac:dyDescent="0.2">
      <c r="A678" s="219"/>
      <c r="B678" s="220"/>
      <c r="C678" s="247" t="s">
        <v>1412</v>
      </c>
      <c r="D678" s="223"/>
      <c r="E678" s="224"/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22"/>
      <c r="Z678" s="212"/>
      <c r="AA678" s="212"/>
      <c r="AB678" s="212"/>
      <c r="AC678" s="212"/>
      <c r="AD678" s="212"/>
      <c r="AE678" s="212"/>
      <c r="AF678" s="212"/>
      <c r="AG678" s="212" t="s">
        <v>234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">
      <c r="A679" s="219"/>
      <c r="B679" s="220"/>
      <c r="C679" s="247" t="s">
        <v>1413</v>
      </c>
      <c r="D679" s="223"/>
      <c r="E679" s="224">
        <v>3.6839999999999998E-2</v>
      </c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22"/>
      <c r="Z679" s="212"/>
      <c r="AA679" s="212"/>
      <c r="AB679" s="212"/>
      <c r="AC679" s="212"/>
      <c r="AD679" s="212"/>
      <c r="AE679" s="212"/>
      <c r="AF679" s="212"/>
      <c r="AG679" s="212" t="s">
        <v>234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x14ac:dyDescent="0.2">
      <c r="A680" s="226" t="s">
        <v>221</v>
      </c>
      <c r="B680" s="227" t="s">
        <v>172</v>
      </c>
      <c r="C680" s="244" t="s">
        <v>173</v>
      </c>
      <c r="D680" s="228"/>
      <c r="E680" s="229"/>
      <c r="F680" s="230"/>
      <c r="G680" s="230">
        <f>SUMIF(AG681:AG728,"&lt;&gt;NOR",G681:G728)</f>
        <v>0</v>
      </c>
      <c r="H680" s="230"/>
      <c r="I680" s="230">
        <f>SUM(I681:I728)</f>
        <v>0</v>
      </c>
      <c r="J680" s="230"/>
      <c r="K680" s="230">
        <f>SUM(K681:K728)</f>
        <v>0</v>
      </c>
      <c r="L680" s="230"/>
      <c r="M680" s="230">
        <f>SUM(M681:M728)</f>
        <v>0</v>
      </c>
      <c r="N680" s="229"/>
      <c r="O680" s="229">
        <f>SUM(O681:O728)</f>
        <v>0</v>
      </c>
      <c r="P680" s="229"/>
      <c r="Q680" s="229">
        <f>SUM(Q681:Q728)</f>
        <v>0</v>
      </c>
      <c r="R680" s="230"/>
      <c r="S680" s="230"/>
      <c r="T680" s="231"/>
      <c r="U680" s="225"/>
      <c r="V680" s="225">
        <f>SUM(V681:V728)</f>
        <v>0</v>
      </c>
      <c r="W680" s="225"/>
      <c r="X680" s="225"/>
      <c r="Y680" s="225"/>
      <c r="AG680" t="s">
        <v>222</v>
      </c>
    </row>
    <row r="681" spans="1:60" ht="33.75" outlineLevel="1" x14ac:dyDescent="0.2">
      <c r="A681" s="233">
        <v>104</v>
      </c>
      <c r="B681" s="234" t="s">
        <v>1414</v>
      </c>
      <c r="C681" s="245" t="s">
        <v>1415</v>
      </c>
      <c r="D681" s="235" t="s">
        <v>326</v>
      </c>
      <c r="E681" s="236">
        <v>1</v>
      </c>
      <c r="F681" s="237"/>
      <c r="G681" s="238">
        <f>ROUND(E681*F681,2)</f>
        <v>0</v>
      </c>
      <c r="H681" s="237"/>
      <c r="I681" s="238">
        <f>ROUND(E681*H681,2)</f>
        <v>0</v>
      </c>
      <c r="J681" s="237"/>
      <c r="K681" s="238">
        <f>ROUND(E681*J681,2)</f>
        <v>0</v>
      </c>
      <c r="L681" s="238">
        <v>21</v>
      </c>
      <c r="M681" s="238">
        <f>G681*(1+L681/100)</f>
        <v>0</v>
      </c>
      <c r="N681" s="236">
        <v>0</v>
      </c>
      <c r="O681" s="236">
        <f>ROUND(E681*N681,2)</f>
        <v>0</v>
      </c>
      <c r="P681" s="236">
        <v>0</v>
      </c>
      <c r="Q681" s="236">
        <f>ROUND(E681*P681,2)</f>
        <v>0</v>
      </c>
      <c r="R681" s="238"/>
      <c r="S681" s="238" t="s">
        <v>274</v>
      </c>
      <c r="T681" s="239" t="s">
        <v>275</v>
      </c>
      <c r="U681" s="222">
        <v>0</v>
      </c>
      <c r="V681" s="222">
        <f>ROUND(E681*U681,2)</f>
        <v>0</v>
      </c>
      <c r="W681" s="222"/>
      <c r="X681" s="222" t="s">
        <v>228</v>
      </c>
      <c r="Y681" s="222" t="s">
        <v>229</v>
      </c>
      <c r="Z681" s="212"/>
      <c r="AA681" s="212"/>
      <c r="AB681" s="212"/>
      <c r="AC681" s="212"/>
      <c r="AD681" s="212"/>
      <c r="AE681" s="212"/>
      <c r="AF681" s="212"/>
      <c r="AG681" s="212" t="s">
        <v>230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2" x14ac:dyDescent="0.2">
      <c r="A682" s="219"/>
      <c r="B682" s="220"/>
      <c r="C682" s="248" t="s">
        <v>1416</v>
      </c>
      <c r="D682" s="242"/>
      <c r="E682" s="242"/>
      <c r="F682" s="242"/>
      <c r="G682" s="24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22"/>
      <c r="Z682" s="212"/>
      <c r="AA682" s="212"/>
      <c r="AB682" s="212"/>
      <c r="AC682" s="212"/>
      <c r="AD682" s="212"/>
      <c r="AE682" s="212"/>
      <c r="AF682" s="212"/>
      <c r="AG682" s="212" t="s">
        <v>314</v>
      </c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19"/>
      <c r="B683" s="220"/>
      <c r="C683" s="249" t="s">
        <v>1417</v>
      </c>
      <c r="D683" s="243"/>
      <c r="E683" s="243"/>
      <c r="F683" s="243"/>
      <c r="G683" s="243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22"/>
      <c r="Z683" s="212"/>
      <c r="AA683" s="212"/>
      <c r="AB683" s="212"/>
      <c r="AC683" s="212"/>
      <c r="AD683" s="212"/>
      <c r="AE683" s="212"/>
      <c r="AF683" s="212"/>
      <c r="AG683" s="212" t="s">
        <v>314</v>
      </c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49" t="s">
        <v>1418</v>
      </c>
      <c r="D684" s="243"/>
      <c r="E684" s="243"/>
      <c r="F684" s="243"/>
      <c r="G684" s="243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22"/>
      <c r="Z684" s="212"/>
      <c r="AA684" s="212"/>
      <c r="AB684" s="212"/>
      <c r="AC684" s="212"/>
      <c r="AD684" s="212"/>
      <c r="AE684" s="212"/>
      <c r="AF684" s="212"/>
      <c r="AG684" s="212" t="s">
        <v>314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2" x14ac:dyDescent="0.2">
      <c r="A685" s="219"/>
      <c r="B685" s="220"/>
      <c r="C685" s="247" t="s">
        <v>233</v>
      </c>
      <c r="D685" s="223"/>
      <c r="E685" s="224"/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22"/>
      <c r="Z685" s="212"/>
      <c r="AA685" s="212"/>
      <c r="AB685" s="212"/>
      <c r="AC685" s="212"/>
      <c r="AD685" s="212"/>
      <c r="AE685" s="212"/>
      <c r="AF685" s="212"/>
      <c r="AG685" s="212" t="s">
        <v>234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19"/>
      <c r="B686" s="220"/>
      <c r="C686" s="247" t="s">
        <v>103</v>
      </c>
      <c r="D686" s="223"/>
      <c r="E686" s="224">
        <v>1</v>
      </c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22"/>
      <c r="Z686" s="212"/>
      <c r="AA686" s="212"/>
      <c r="AB686" s="212"/>
      <c r="AC686" s="212"/>
      <c r="AD686" s="212"/>
      <c r="AE686" s="212"/>
      <c r="AF686" s="212"/>
      <c r="AG686" s="212" t="s">
        <v>234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ht="33.75" outlineLevel="1" x14ac:dyDescent="0.2">
      <c r="A687" s="233">
        <v>105</v>
      </c>
      <c r="B687" s="234" t="s">
        <v>1419</v>
      </c>
      <c r="C687" s="245" t="s">
        <v>1420</v>
      </c>
      <c r="D687" s="235" t="s">
        <v>326</v>
      </c>
      <c r="E687" s="236">
        <v>1</v>
      </c>
      <c r="F687" s="237"/>
      <c r="G687" s="238">
        <f>ROUND(E687*F687,2)</f>
        <v>0</v>
      </c>
      <c r="H687" s="237"/>
      <c r="I687" s="238">
        <f>ROUND(E687*H687,2)</f>
        <v>0</v>
      </c>
      <c r="J687" s="237"/>
      <c r="K687" s="238">
        <f>ROUND(E687*J687,2)</f>
        <v>0</v>
      </c>
      <c r="L687" s="238">
        <v>21</v>
      </c>
      <c r="M687" s="238">
        <f>G687*(1+L687/100)</f>
        <v>0</v>
      </c>
      <c r="N687" s="236">
        <v>0</v>
      </c>
      <c r="O687" s="236">
        <f>ROUND(E687*N687,2)</f>
        <v>0</v>
      </c>
      <c r="P687" s="236">
        <v>0</v>
      </c>
      <c r="Q687" s="236">
        <f>ROUND(E687*P687,2)</f>
        <v>0</v>
      </c>
      <c r="R687" s="238"/>
      <c r="S687" s="238" t="s">
        <v>274</v>
      </c>
      <c r="T687" s="239" t="s">
        <v>275</v>
      </c>
      <c r="U687" s="222">
        <v>0</v>
      </c>
      <c r="V687" s="222">
        <f>ROUND(E687*U687,2)</f>
        <v>0</v>
      </c>
      <c r="W687" s="222"/>
      <c r="X687" s="222" t="s">
        <v>228</v>
      </c>
      <c r="Y687" s="222" t="s">
        <v>229</v>
      </c>
      <c r="Z687" s="212"/>
      <c r="AA687" s="212"/>
      <c r="AB687" s="212"/>
      <c r="AC687" s="212"/>
      <c r="AD687" s="212"/>
      <c r="AE687" s="212"/>
      <c r="AF687" s="212"/>
      <c r="AG687" s="212" t="s">
        <v>230</v>
      </c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2" x14ac:dyDescent="0.2">
      <c r="A688" s="219"/>
      <c r="B688" s="220"/>
      <c r="C688" s="248" t="s">
        <v>1421</v>
      </c>
      <c r="D688" s="242"/>
      <c r="E688" s="242"/>
      <c r="F688" s="242"/>
      <c r="G688" s="242"/>
      <c r="H688" s="222"/>
      <c r="I688" s="222"/>
      <c r="J688" s="222"/>
      <c r="K688" s="222"/>
      <c r="L688" s="222"/>
      <c r="M688" s="222"/>
      <c r="N688" s="221"/>
      <c r="O688" s="221"/>
      <c r="P688" s="221"/>
      <c r="Q688" s="221"/>
      <c r="R688" s="222"/>
      <c r="S688" s="222"/>
      <c r="T688" s="222"/>
      <c r="U688" s="222"/>
      <c r="V688" s="222"/>
      <c r="W688" s="222"/>
      <c r="X688" s="222"/>
      <c r="Y688" s="222"/>
      <c r="Z688" s="212"/>
      <c r="AA688" s="212"/>
      <c r="AB688" s="212"/>
      <c r="AC688" s="212"/>
      <c r="AD688" s="212"/>
      <c r="AE688" s="212"/>
      <c r="AF688" s="212"/>
      <c r="AG688" s="212" t="s">
        <v>314</v>
      </c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19"/>
      <c r="B689" s="220"/>
      <c r="C689" s="249" t="s">
        <v>1417</v>
      </c>
      <c r="D689" s="243"/>
      <c r="E689" s="243"/>
      <c r="F689" s="243"/>
      <c r="G689" s="243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22"/>
      <c r="Z689" s="212"/>
      <c r="AA689" s="212"/>
      <c r="AB689" s="212"/>
      <c r="AC689" s="212"/>
      <c r="AD689" s="212"/>
      <c r="AE689" s="212"/>
      <c r="AF689" s="212"/>
      <c r="AG689" s="212" t="s">
        <v>314</v>
      </c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3" x14ac:dyDescent="0.2">
      <c r="A690" s="219"/>
      <c r="B690" s="220"/>
      <c r="C690" s="249" t="s">
        <v>1418</v>
      </c>
      <c r="D690" s="243"/>
      <c r="E690" s="243"/>
      <c r="F690" s="243"/>
      <c r="G690" s="243"/>
      <c r="H690" s="222"/>
      <c r="I690" s="222"/>
      <c r="J690" s="222"/>
      <c r="K690" s="222"/>
      <c r="L690" s="222"/>
      <c r="M690" s="222"/>
      <c r="N690" s="221"/>
      <c r="O690" s="221"/>
      <c r="P690" s="221"/>
      <c r="Q690" s="221"/>
      <c r="R690" s="222"/>
      <c r="S690" s="222"/>
      <c r="T690" s="222"/>
      <c r="U690" s="222"/>
      <c r="V690" s="222"/>
      <c r="W690" s="222"/>
      <c r="X690" s="222"/>
      <c r="Y690" s="222"/>
      <c r="Z690" s="212"/>
      <c r="AA690" s="212"/>
      <c r="AB690" s="212"/>
      <c r="AC690" s="212"/>
      <c r="AD690" s="212"/>
      <c r="AE690" s="212"/>
      <c r="AF690" s="212"/>
      <c r="AG690" s="212" t="s">
        <v>314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19"/>
      <c r="B691" s="220"/>
      <c r="C691" s="247" t="s">
        <v>233</v>
      </c>
      <c r="D691" s="223"/>
      <c r="E691" s="224"/>
      <c r="F691" s="222"/>
      <c r="G691" s="222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22"/>
      <c r="Z691" s="212"/>
      <c r="AA691" s="212"/>
      <c r="AB691" s="212"/>
      <c r="AC691" s="212"/>
      <c r="AD691" s="212"/>
      <c r="AE691" s="212"/>
      <c r="AF691" s="212"/>
      <c r="AG691" s="212" t="s">
        <v>234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">
      <c r="A692" s="219"/>
      <c r="B692" s="220"/>
      <c r="C692" s="247" t="s">
        <v>103</v>
      </c>
      <c r="D692" s="223"/>
      <c r="E692" s="224">
        <v>1</v>
      </c>
      <c r="F692" s="222"/>
      <c r="G692" s="222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22"/>
      <c r="Z692" s="212"/>
      <c r="AA692" s="212"/>
      <c r="AB692" s="212"/>
      <c r="AC692" s="212"/>
      <c r="AD692" s="212"/>
      <c r="AE692" s="212"/>
      <c r="AF692" s="212"/>
      <c r="AG692" s="212" t="s">
        <v>234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ht="33.75" outlineLevel="1" x14ac:dyDescent="0.2">
      <c r="A693" s="233">
        <v>106</v>
      </c>
      <c r="B693" s="234" t="s">
        <v>1422</v>
      </c>
      <c r="C693" s="245" t="s">
        <v>1423</v>
      </c>
      <c r="D693" s="235" t="s">
        <v>326</v>
      </c>
      <c r="E693" s="236">
        <v>1</v>
      </c>
      <c r="F693" s="237"/>
      <c r="G693" s="238">
        <f>ROUND(E693*F693,2)</f>
        <v>0</v>
      </c>
      <c r="H693" s="237"/>
      <c r="I693" s="238">
        <f>ROUND(E693*H693,2)</f>
        <v>0</v>
      </c>
      <c r="J693" s="237"/>
      <c r="K693" s="238">
        <f>ROUND(E693*J693,2)</f>
        <v>0</v>
      </c>
      <c r="L693" s="238">
        <v>21</v>
      </c>
      <c r="M693" s="238">
        <f>G693*(1+L693/100)</f>
        <v>0</v>
      </c>
      <c r="N693" s="236">
        <v>0</v>
      </c>
      <c r="O693" s="236">
        <f>ROUND(E693*N693,2)</f>
        <v>0</v>
      </c>
      <c r="P693" s="236">
        <v>0</v>
      </c>
      <c r="Q693" s="236">
        <f>ROUND(E693*P693,2)</f>
        <v>0</v>
      </c>
      <c r="R693" s="238"/>
      <c r="S693" s="238" t="s">
        <v>274</v>
      </c>
      <c r="T693" s="239" t="s">
        <v>275</v>
      </c>
      <c r="U693" s="222">
        <v>0</v>
      </c>
      <c r="V693" s="222">
        <f>ROUND(E693*U693,2)</f>
        <v>0</v>
      </c>
      <c r="W693" s="222"/>
      <c r="X693" s="222" t="s">
        <v>228</v>
      </c>
      <c r="Y693" s="222" t="s">
        <v>229</v>
      </c>
      <c r="Z693" s="212"/>
      <c r="AA693" s="212"/>
      <c r="AB693" s="212"/>
      <c r="AC693" s="212"/>
      <c r="AD693" s="212"/>
      <c r="AE693" s="212"/>
      <c r="AF693" s="212"/>
      <c r="AG693" s="212" t="s">
        <v>230</v>
      </c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2" x14ac:dyDescent="0.2">
      <c r="A694" s="219"/>
      <c r="B694" s="220"/>
      <c r="C694" s="248" t="s">
        <v>1424</v>
      </c>
      <c r="D694" s="242"/>
      <c r="E694" s="242"/>
      <c r="F694" s="242"/>
      <c r="G694" s="242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22"/>
      <c r="Z694" s="212"/>
      <c r="AA694" s="212"/>
      <c r="AB694" s="212"/>
      <c r="AC694" s="212"/>
      <c r="AD694" s="212"/>
      <c r="AE694" s="212"/>
      <c r="AF694" s="212"/>
      <c r="AG694" s="212" t="s">
        <v>314</v>
      </c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">
      <c r="A695" s="219"/>
      <c r="B695" s="220"/>
      <c r="C695" s="249" t="s">
        <v>1417</v>
      </c>
      <c r="D695" s="243"/>
      <c r="E695" s="243"/>
      <c r="F695" s="243"/>
      <c r="G695" s="243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22"/>
      <c r="Z695" s="212"/>
      <c r="AA695" s="212"/>
      <c r="AB695" s="212"/>
      <c r="AC695" s="212"/>
      <c r="AD695" s="212"/>
      <c r="AE695" s="212"/>
      <c r="AF695" s="212"/>
      <c r="AG695" s="212" t="s">
        <v>314</v>
      </c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 x14ac:dyDescent="0.2">
      <c r="A696" s="219"/>
      <c r="B696" s="220"/>
      <c r="C696" s="249" t="s">
        <v>1418</v>
      </c>
      <c r="D696" s="243"/>
      <c r="E696" s="243"/>
      <c r="F696" s="243"/>
      <c r="G696" s="243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22"/>
      <c r="Z696" s="212"/>
      <c r="AA696" s="212"/>
      <c r="AB696" s="212"/>
      <c r="AC696" s="212"/>
      <c r="AD696" s="212"/>
      <c r="AE696" s="212"/>
      <c r="AF696" s="212"/>
      <c r="AG696" s="212" t="s">
        <v>314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19"/>
      <c r="B697" s="220"/>
      <c r="C697" s="247" t="s">
        <v>233</v>
      </c>
      <c r="D697" s="223"/>
      <c r="E697" s="224"/>
      <c r="F697" s="222"/>
      <c r="G697" s="222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22"/>
      <c r="Z697" s="212"/>
      <c r="AA697" s="212"/>
      <c r="AB697" s="212"/>
      <c r="AC697" s="212"/>
      <c r="AD697" s="212"/>
      <c r="AE697" s="212"/>
      <c r="AF697" s="212"/>
      <c r="AG697" s="212" t="s">
        <v>234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">
      <c r="A698" s="219"/>
      <c r="B698" s="220"/>
      <c r="C698" s="247" t="s">
        <v>103</v>
      </c>
      <c r="D698" s="223"/>
      <c r="E698" s="224">
        <v>1</v>
      </c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22"/>
      <c r="Z698" s="212"/>
      <c r="AA698" s="212"/>
      <c r="AB698" s="212"/>
      <c r="AC698" s="212"/>
      <c r="AD698" s="212"/>
      <c r="AE698" s="212"/>
      <c r="AF698" s="212"/>
      <c r="AG698" s="212" t="s">
        <v>234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ht="33.75" outlineLevel="1" x14ac:dyDescent="0.2">
      <c r="A699" s="233">
        <v>107</v>
      </c>
      <c r="B699" s="234" t="s">
        <v>1425</v>
      </c>
      <c r="C699" s="245" t="s">
        <v>1426</v>
      </c>
      <c r="D699" s="235" t="s">
        <v>326</v>
      </c>
      <c r="E699" s="236">
        <v>1</v>
      </c>
      <c r="F699" s="237"/>
      <c r="G699" s="238">
        <f>ROUND(E699*F699,2)</f>
        <v>0</v>
      </c>
      <c r="H699" s="237"/>
      <c r="I699" s="238">
        <f>ROUND(E699*H699,2)</f>
        <v>0</v>
      </c>
      <c r="J699" s="237"/>
      <c r="K699" s="238">
        <f>ROUND(E699*J699,2)</f>
        <v>0</v>
      </c>
      <c r="L699" s="238">
        <v>21</v>
      </c>
      <c r="M699" s="238">
        <f>G699*(1+L699/100)</f>
        <v>0</v>
      </c>
      <c r="N699" s="236">
        <v>0</v>
      </c>
      <c r="O699" s="236">
        <f>ROUND(E699*N699,2)</f>
        <v>0</v>
      </c>
      <c r="P699" s="236">
        <v>0</v>
      </c>
      <c r="Q699" s="236">
        <f>ROUND(E699*P699,2)</f>
        <v>0</v>
      </c>
      <c r="R699" s="238"/>
      <c r="S699" s="238" t="s">
        <v>274</v>
      </c>
      <c r="T699" s="239" t="s">
        <v>275</v>
      </c>
      <c r="U699" s="222">
        <v>0</v>
      </c>
      <c r="V699" s="222">
        <f>ROUND(E699*U699,2)</f>
        <v>0</v>
      </c>
      <c r="W699" s="222"/>
      <c r="X699" s="222" t="s">
        <v>228</v>
      </c>
      <c r="Y699" s="222" t="s">
        <v>229</v>
      </c>
      <c r="Z699" s="212"/>
      <c r="AA699" s="212"/>
      <c r="AB699" s="212"/>
      <c r="AC699" s="212"/>
      <c r="AD699" s="212"/>
      <c r="AE699" s="212"/>
      <c r="AF699" s="212"/>
      <c r="AG699" s="212" t="s">
        <v>230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2" x14ac:dyDescent="0.2">
      <c r="A700" s="219"/>
      <c r="B700" s="220"/>
      <c r="C700" s="248" t="s">
        <v>1427</v>
      </c>
      <c r="D700" s="242"/>
      <c r="E700" s="242"/>
      <c r="F700" s="242"/>
      <c r="G700" s="24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22"/>
      <c r="Z700" s="212"/>
      <c r="AA700" s="212"/>
      <c r="AB700" s="212"/>
      <c r="AC700" s="212"/>
      <c r="AD700" s="212"/>
      <c r="AE700" s="212"/>
      <c r="AF700" s="212"/>
      <c r="AG700" s="212" t="s">
        <v>314</v>
      </c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19"/>
      <c r="B701" s="220"/>
      <c r="C701" s="249" t="s">
        <v>1417</v>
      </c>
      <c r="D701" s="243"/>
      <c r="E701" s="243"/>
      <c r="F701" s="243"/>
      <c r="G701" s="243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22"/>
      <c r="Z701" s="212"/>
      <c r="AA701" s="212"/>
      <c r="AB701" s="212"/>
      <c r="AC701" s="212"/>
      <c r="AD701" s="212"/>
      <c r="AE701" s="212"/>
      <c r="AF701" s="212"/>
      <c r="AG701" s="212" t="s">
        <v>314</v>
      </c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">
      <c r="A702" s="219"/>
      <c r="B702" s="220"/>
      <c r="C702" s="249" t="s">
        <v>1418</v>
      </c>
      <c r="D702" s="243"/>
      <c r="E702" s="243"/>
      <c r="F702" s="243"/>
      <c r="G702" s="243"/>
      <c r="H702" s="222"/>
      <c r="I702" s="222"/>
      <c r="J702" s="222"/>
      <c r="K702" s="222"/>
      <c r="L702" s="222"/>
      <c r="M702" s="222"/>
      <c r="N702" s="221"/>
      <c r="O702" s="221"/>
      <c r="P702" s="221"/>
      <c r="Q702" s="221"/>
      <c r="R702" s="222"/>
      <c r="S702" s="222"/>
      <c r="T702" s="222"/>
      <c r="U702" s="222"/>
      <c r="V702" s="222"/>
      <c r="W702" s="222"/>
      <c r="X702" s="222"/>
      <c r="Y702" s="222"/>
      <c r="Z702" s="212"/>
      <c r="AA702" s="212"/>
      <c r="AB702" s="212"/>
      <c r="AC702" s="212"/>
      <c r="AD702" s="212"/>
      <c r="AE702" s="212"/>
      <c r="AF702" s="212"/>
      <c r="AG702" s="212" t="s">
        <v>314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2" x14ac:dyDescent="0.2">
      <c r="A703" s="219"/>
      <c r="B703" s="220"/>
      <c r="C703" s="247" t="s">
        <v>233</v>
      </c>
      <c r="D703" s="223"/>
      <c r="E703" s="224"/>
      <c r="F703" s="222"/>
      <c r="G703" s="222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22"/>
      <c r="Z703" s="212"/>
      <c r="AA703" s="212"/>
      <c r="AB703" s="212"/>
      <c r="AC703" s="212"/>
      <c r="AD703" s="212"/>
      <c r="AE703" s="212"/>
      <c r="AF703" s="212"/>
      <c r="AG703" s="212" t="s">
        <v>234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">
      <c r="A704" s="219"/>
      <c r="B704" s="220"/>
      <c r="C704" s="247" t="s">
        <v>103</v>
      </c>
      <c r="D704" s="223"/>
      <c r="E704" s="224">
        <v>1</v>
      </c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22"/>
      <c r="Z704" s="212"/>
      <c r="AA704" s="212"/>
      <c r="AB704" s="212"/>
      <c r="AC704" s="212"/>
      <c r="AD704" s="212"/>
      <c r="AE704" s="212"/>
      <c r="AF704" s="212"/>
      <c r="AG704" s="212" t="s">
        <v>234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ht="33.75" outlineLevel="1" x14ac:dyDescent="0.2">
      <c r="A705" s="233">
        <v>108</v>
      </c>
      <c r="B705" s="234" t="s">
        <v>1428</v>
      </c>
      <c r="C705" s="245" t="s">
        <v>1429</v>
      </c>
      <c r="D705" s="235" t="s">
        <v>326</v>
      </c>
      <c r="E705" s="236">
        <v>1</v>
      </c>
      <c r="F705" s="237"/>
      <c r="G705" s="238">
        <f>ROUND(E705*F705,2)</f>
        <v>0</v>
      </c>
      <c r="H705" s="237"/>
      <c r="I705" s="238">
        <f>ROUND(E705*H705,2)</f>
        <v>0</v>
      </c>
      <c r="J705" s="237"/>
      <c r="K705" s="238">
        <f>ROUND(E705*J705,2)</f>
        <v>0</v>
      </c>
      <c r="L705" s="238">
        <v>21</v>
      </c>
      <c r="M705" s="238">
        <f>G705*(1+L705/100)</f>
        <v>0</v>
      </c>
      <c r="N705" s="236">
        <v>0</v>
      </c>
      <c r="O705" s="236">
        <f>ROUND(E705*N705,2)</f>
        <v>0</v>
      </c>
      <c r="P705" s="236">
        <v>0</v>
      </c>
      <c r="Q705" s="236">
        <f>ROUND(E705*P705,2)</f>
        <v>0</v>
      </c>
      <c r="R705" s="238"/>
      <c r="S705" s="238" t="s">
        <v>274</v>
      </c>
      <c r="T705" s="239" t="s">
        <v>275</v>
      </c>
      <c r="U705" s="222">
        <v>0</v>
      </c>
      <c r="V705" s="222">
        <f>ROUND(E705*U705,2)</f>
        <v>0</v>
      </c>
      <c r="W705" s="222"/>
      <c r="X705" s="222" t="s">
        <v>228</v>
      </c>
      <c r="Y705" s="222" t="s">
        <v>229</v>
      </c>
      <c r="Z705" s="212"/>
      <c r="AA705" s="212"/>
      <c r="AB705" s="212"/>
      <c r="AC705" s="212"/>
      <c r="AD705" s="212"/>
      <c r="AE705" s="212"/>
      <c r="AF705" s="212"/>
      <c r="AG705" s="212" t="s">
        <v>230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2" x14ac:dyDescent="0.2">
      <c r="A706" s="219"/>
      <c r="B706" s="220"/>
      <c r="C706" s="248" t="s">
        <v>1424</v>
      </c>
      <c r="D706" s="242"/>
      <c r="E706" s="242"/>
      <c r="F706" s="242"/>
      <c r="G706" s="242"/>
      <c r="H706" s="222"/>
      <c r="I706" s="222"/>
      <c r="J706" s="222"/>
      <c r="K706" s="222"/>
      <c r="L706" s="222"/>
      <c r="M706" s="222"/>
      <c r="N706" s="221"/>
      <c r="O706" s="221"/>
      <c r="P706" s="221"/>
      <c r="Q706" s="221"/>
      <c r="R706" s="222"/>
      <c r="S706" s="222"/>
      <c r="T706" s="222"/>
      <c r="U706" s="222"/>
      <c r="V706" s="222"/>
      <c r="W706" s="222"/>
      <c r="X706" s="222"/>
      <c r="Y706" s="222"/>
      <c r="Z706" s="212"/>
      <c r="AA706" s="212"/>
      <c r="AB706" s="212"/>
      <c r="AC706" s="212"/>
      <c r="AD706" s="212"/>
      <c r="AE706" s="212"/>
      <c r="AF706" s="212"/>
      <c r="AG706" s="212" t="s">
        <v>314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3" x14ac:dyDescent="0.2">
      <c r="A707" s="219"/>
      <c r="B707" s="220"/>
      <c r="C707" s="249" t="s">
        <v>1417</v>
      </c>
      <c r="D707" s="243"/>
      <c r="E707" s="243"/>
      <c r="F707" s="243"/>
      <c r="G707" s="243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22"/>
      <c r="Z707" s="212"/>
      <c r="AA707" s="212"/>
      <c r="AB707" s="212"/>
      <c r="AC707" s="212"/>
      <c r="AD707" s="212"/>
      <c r="AE707" s="212"/>
      <c r="AF707" s="212"/>
      <c r="AG707" s="212" t="s">
        <v>314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3" x14ac:dyDescent="0.2">
      <c r="A708" s="219"/>
      <c r="B708" s="220"/>
      <c r="C708" s="249" t="s">
        <v>1418</v>
      </c>
      <c r="D708" s="243"/>
      <c r="E708" s="243"/>
      <c r="F708" s="243"/>
      <c r="G708" s="243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22"/>
      <c r="Z708" s="212"/>
      <c r="AA708" s="212"/>
      <c r="AB708" s="212"/>
      <c r="AC708" s="212"/>
      <c r="AD708" s="212"/>
      <c r="AE708" s="212"/>
      <c r="AF708" s="212"/>
      <c r="AG708" s="212" t="s">
        <v>314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2" x14ac:dyDescent="0.2">
      <c r="A709" s="219"/>
      <c r="B709" s="220"/>
      <c r="C709" s="247" t="s">
        <v>233</v>
      </c>
      <c r="D709" s="223"/>
      <c r="E709" s="224"/>
      <c r="F709" s="222"/>
      <c r="G709" s="222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22"/>
      <c r="Z709" s="212"/>
      <c r="AA709" s="212"/>
      <c r="AB709" s="212"/>
      <c r="AC709" s="212"/>
      <c r="AD709" s="212"/>
      <c r="AE709" s="212"/>
      <c r="AF709" s="212"/>
      <c r="AG709" s="212" t="s">
        <v>234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">
      <c r="A710" s="219"/>
      <c r="B710" s="220"/>
      <c r="C710" s="247" t="s">
        <v>103</v>
      </c>
      <c r="D710" s="223"/>
      <c r="E710" s="224">
        <v>1</v>
      </c>
      <c r="F710" s="222"/>
      <c r="G710" s="222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22"/>
      <c r="Z710" s="212"/>
      <c r="AA710" s="212"/>
      <c r="AB710" s="212"/>
      <c r="AC710" s="212"/>
      <c r="AD710" s="212"/>
      <c r="AE710" s="212"/>
      <c r="AF710" s="212"/>
      <c r="AG710" s="212" t="s">
        <v>234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ht="33.75" outlineLevel="1" x14ac:dyDescent="0.2">
      <c r="A711" s="233">
        <v>109</v>
      </c>
      <c r="B711" s="234" t="s">
        <v>1430</v>
      </c>
      <c r="C711" s="245" t="s">
        <v>1431</v>
      </c>
      <c r="D711" s="235" t="s">
        <v>326</v>
      </c>
      <c r="E711" s="236">
        <v>1</v>
      </c>
      <c r="F711" s="237"/>
      <c r="G711" s="238">
        <f>ROUND(E711*F711,2)</f>
        <v>0</v>
      </c>
      <c r="H711" s="237"/>
      <c r="I711" s="238">
        <f>ROUND(E711*H711,2)</f>
        <v>0</v>
      </c>
      <c r="J711" s="237"/>
      <c r="K711" s="238">
        <f>ROUND(E711*J711,2)</f>
        <v>0</v>
      </c>
      <c r="L711" s="238">
        <v>21</v>
      </c>
      <c r="M711" s="238">
        <f>G711*(1+L711/100)</f>
        <v>0</v>
      </c>
      <c r="N711" s="236">
        <v>0</v>
      </c>
      <c r="O711" s="236">
        <f>ROUND(E711*N711,2)</f>
        <v>0</v>
      </c>
      <c r="P711" s="236">
        <v>0</v>
      </c>
      <c r="Q711" s="236">
        <f>ROUND(E711*P711,2)</f>
        <v>0</v>
      </c>
      <c r="R711" s="238"/>
      <c r="S711" s="238" t="s">
        <v>274</v>
      </c>
      <c r="T711" s="239" t="s">
        <v>275</v>
      </c>
      <c r="U711" s="222">
        <v>0</v>
      </c>
      <c r="V711" s="222">
        <f>ROUND(E711*U711,2)</f>
        <v>0</v>
      </c>
      <c r="W711" s="222"/>
      <c r="X711" s="222" t="s">
        <v>228</v>
      </c>
      <c r="Y711" s="222" t="s">
        <v>229</v>
      </c>
      <c r="Z711" s="212"/>
      <c r="AA711" s="212"/>
      <c r="AB711" s="212"/>
      <c r="AC711" s="212"/>
      <c r="AD711" s="212"/>
      <c r="AE711" s="212"/>
      <c r="AF711" s="212"/>
      <c r="AG711" s="212" t="s">
        <v>230</v>
      </c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2" x14ac:dyDescent="0.2">
      <c r="A712" s="219"/>
      <c r="B712" s="220"/>
      <c r="C712" s="248" t="s">
        <v>1421</v>
      </c>
      <c r="D712" s="242"/>
      <c r="E712" s="242"/>
      <c r="F712" s="242"/>
      <c r="G712" s="24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22"/>
      <c r="Z712" s="212"/>
      <c r="AA712" s="212"/>
      <c r="AB712" s="212"/>
      <c r="AC712" s="212"/>
      <c r="AD712" s="212"/>
      <c r="AE712" s="212"/>
      <c r="AF712" s="212"/>
      <c r="AG712" s="212" t="s">
        <v>314</v>
      </c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3" x14ac:dyDescent="0.2">
      <c r="A713" s="219"/>
      <c r="B713" s="220"/>
      <c r="C713" s="249" t="s">
        <v>1417</v>
      </c>
      <c r="D713" s="243"/>
      <c r="E713" s="243"/>
      <c r="F713" s="243"/>
      <c r="G713" s="243"/>
      <c r="H713" s="222"/>
      <c r="I713" s="222"/>
      <c r="J713" s="222"/>
      <c r="K713" s="222"/>
      <c r="L713" s="222"/>
      <c r="M713" s="222"/>
      <c r="N713" s="221"/>
      <c r="O713" s="221"/>
      <c r="P713" s="221"/>
      <c r="Q713" s="221"/>
      <c r="R713" s="222"/>
      <c r="S713" s="222"/>
      <c r="T713" s="222"/>
      <c r="U713" s="222"/>
      <c r="V713" s="222"/>
      <c r="W713" s="222"/>
      <c r="X713" s="222"/>
      <c r="Y713" s="222"/>
      <c r="Z713" s="212"/>
      <c r="AA713" s="212"/>
      <c r="AB713" s="212"/>
      <c r="AC713" s="212"/>
      <c r="AD713" s="212"/>
      <c r="AE713" s="212"/>
      <c r="AF713" s="212"/>
      <c r="AG713" s="212" t="s">
        <v>314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3" x14ac:dyDescent="0.2">
      <c r="A714" s="219"/>
      <c r="B714" s="220"/>
      <c r="C714" s="249" t="s">
        <v>1418</v>
      </c>
      <c r="D714" s="243"/>
      <c r="E714" s="243"/>
      <c r="F714" s="243"/>
      <c r="G714" s="243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22"/>
      <c r="Z714" s="212"/>
      <c r="AA714" s="212"/>
      <c r="AB714" s="212"/>
      <c r="AC714" s="212"/>
      <c r="AD714" s="212"/>
      <c r="AE714" s="212"/>
      <c r="AF714" s="212"/>
      <c r="AG714" s="212" t="s">
        <v>314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2" x14ac:dyDescent="0.2">
      <c r="A715" s="219"/>
      <c r="B715" s="220"/>
      <c r="C715" s="247" t="s">
        <v>233</v>
      </c>
      <c r="D715" s="223"/>
      <c r="E715" s="224"/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22"/>
      <c r="Z715" s="212"/>
      <c r="AA715" s="212"/>
      <c r="AB715" s="212"/>
      <c r="AC715" s="212"/>
      <c r="AD715" s="212"/>
      <c r="AE715" s="212"/>
      <c r="AF715" s="212"/>
      <c r="AG715" s="212" t="s">
        <v>234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 x14ac:dyDescent="0.2">
      <c r="A716" s="219"/>
      <c r="B716" s="220"/>
      <c r="C716" s="247" t="s">
        <v>103</v>
      </c>
      <c r="D716" s="223"/>
      <c r="E716" s="224">
        <v>1</v>
      </c>
      <c r="F716" s="222"/>
      <c r="G716" s="222"/>
      <c r="H716" s="222"/>
      <c r="I716" s="222"/>
      <c r="J716" s="222"/>
      <c r="K716" s="222"/>
      <c r="L716" s="222"/>
      <c r="M716" s="222"/>
      <c r="N716" s="221"/>
      <c r="O716" s="221"/>
      <c r="P716" s="221"/>
      <c r="Q716" s="221"/>
      <c r="R716" s="222"/>
      <c r="S716" s="222"/>
      <c r="T716" s="222"/>
      <c r="U716" s="222"/>
      <c r="V716" s="222"/>
      <c r="W716" s="222"/>
      <c r="X716" s="222"/>
      <c r="Y716" s="222"/>
      <c r="Z716" s="212"/>
      <c r="AA716" s="212"/>
      <c r="AB716" s="212"/>
      <c r="AC716" s="212"/>
      <c r="AD716" s="212"/>
      <c r="AE716" s="212"/>
      <c r="AF716" s="212"/>
      <c r="AG716" s="212" t="s">
        <v>234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ht="33.75" outlineLevel="1" x14ac:dyDescent="0.2">
      <c r="A717" s="233">
        <v>110</v>
      </c>
      <c r="B717" s="234" t="s">
        <v>1432</v>
      </c>
      <c r="C717" s="245" t="s">
        <v>1433</v>
      </c>
      <c r="D717" s="235" t="s">
        <v>326</v>
      </c>
      <c r="E717" s="236">
        <v>1</v>
      </c>
      <c r="F717" s="237"/>
      <c r="G717" s="238">
        <f>ROUND(E717*F717,2)</f>
        <v>0</v>
      </c>
      <c r="H717" s="237"/>
      <c r="I717" s="238">
        <f>ROUND(E717*H717,2)</f>
        <v>0</v>
      </c>
      <c r="J717" s="237"/>
      <c r="K717" s="238">
        <f>ROUND(E717*J717,2)</f>
        <v>0</v>
      </c>
      <c r="L717" s="238">
        <v>21</v>
      </c>
      <c r="M717" s="238">
        <f>G717*(1+L717/100)</f>
        <v>0</v>
      </c>
      <c r="N717" s="236">
        <v>0</v>
      </c>
      <c r="O717" s="236">
        <f>ROUND(E717*N717,2)</f>
        <v>0</v>
      </c>
      <c r="P717" s="236">
        <v>0</v>
      </c>
      <c r="Q717" s="236">
        <f>ROUND(E717*P717,2)</f>
        <v>0</v>
      </c>
      <c r="R717" s="238"/>
      <c r="S717" s="238" t="s">
        <v>274</v>
      </c>
      <c r="T717" s="239" t="s">
        <v>275</v>
      </c>
      <c r="U717" s="222">
        <v>0</v>
      </c>
      <c r="V717" s="222">
        <f>ROUND(E717*U717,2)</f>
        <v>0</v>
      </c>
      <c r="W717" s="222"/>
      <c r="X717" s="222" t="s">
        <v>228</v>
      </c>
      <c r="Y717" s="222" t="s">
        <v>229</v>
      </c>
      <c r="Z717" s="212"/>
      <c r="AA717" s="212"/>
      <c r="AB717" s="212"/>
      <c r="AC717" s="212"/>
      <c r="AD717" s="212"/>
      <c r="AE717" s="212"/>
      <c r="AF717" s="212"/>
      <c r="AG717" s="212" t="s">
        <v>230</v>
      </c>
      <c r="AH717" s="212"/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2" x14ac:dyDescent="0.2">
      <c r="A718" s="219"/>
      <c r="B718" s="220"/>
      <c r="C718" s="248" t="s">
        <v>1434</v>
      </c>
      <c r="D718" s="242"/>
      <c r="E718" s="242"/>
      <c r="F718" s="242"/>
      <c r="G718" s="24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22"/>
      <c r="Z718" s="212"/>
      <c r="AA718" s="212"/>
      <c r="AB718" s="212"/>
      <c r="AC718" s="212"/>
      <c r="AD718" s="212"/>
      <c r="AE718" s="212"/>
      <c r="AF718" s="212"/>
      <c r="AG718" s="212" t="s">
        <v>314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 x14ac:dyDescent="0.2">
      <c r="A719" s="219"/>
      <c r="B719" s="220"/>
      <c r="C719" s="249" t="s">
        <v>1417</v>
      </c>
      <c r="D719" s="243"/>
      <c r="E719" s="243"/>
      <c r="F719" s="243"/>
      <c r="G719" s="243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22"/>
      <c r="Z719" s="212"/>
      <c r="AA719" s="212"/>
      <c r="AB719" s="212"/>
      <c r="AC719" s="212"/>
      <c r="AD719" s="212"/>
      <c r="AE719" s="212"/>
      <c r="AF719" s="212"/>
      <c r="AG719" s="212" t="s">
        <v>314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3" x14ac:dyDescent="0.2">
      <c r="A720" s="219"/>
      <c r="B720" s="220"/>
      <c r="C720" s="249" t="s">
        <v>1418</v>
      </c>
      <c r="D720" s="243"/>
      <c r="E720" s="243"/>
      <c r="F720" s="243"/>
      <c r="G720" s="243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22"/>
      <c r="Z720" s="212"/>
      <c r="AA720" s="212"/>
      <c r="AB720" s="212"/>
      <c r="AC720" s="212"/>
      <c r="AD720" s="212"/>
      <c r="AE720" s="212"/>
      <c r="AF720" s="212"/>
      <c r="AG720" s="212" t="s">
        <v>314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2" x14ac:dyDescent="0.2">
      <c r="A721" s="219"/>
      <c r="B721" s="220"/>
      <c r="C721" s="247" t="s">
        <v>233</v>
      </c>
      <c r="D721" s="223"/>
      <c r="E721" s="224"/>
      <c r="F721" s="222"/>
      <c r="G721" s="222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22"/>
      <c r="Z721" s="212"/>
      <c r="AA721" s="212"/>
      <c r="AB721" s="212"/>
      <c r="AC721" s="212"/>
      <c r="AD721" s="212"/>
      <c r="AE721" s="212"/>
      <c r="AF721" s="212"/>
      <c r="AG721" s="212" t="s">
        <v>234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">
      <c r="A722" s="219"/>
      <c r="B722" s="220"/>
      <c r="C722" s="247" t="s">
        <v>103</v>
      </c>
      <c r="D722" s="223"/>
      <c r="E722" s="224">
        <v>1</v>
      </c>
      <c r="F722" s="222"/>
      <c r="G722" s="222"/>
      <c r="H722" s="222"/>
      <c r="I722" s="222"/>
      <c r="J722" s="222"/>
      <c r="K722" s="222"/>
      <c r="L722" s="222"/>
      <c r="M722" s="222"/>
      <c r="N722" s="221"/>
      <c r="O722" s="221"/>
      <c r="P722" s="221"/>
      <c r="Q722" s="221"/>
      <c r="R722" s="222"/>
      <c r="S722" s="222"/>
      <c r="T722" s="222"/>
      <c r="U722" s="222"/>
      <c r="V722" s="222"/>
      <c r="W722" s="222"/>
      <c r="X722" s="222"/>
      <c r="Y722" s="222"/>
      <c r="Z722" s="212"/>
      <c r="AA722" s="212"/>
      <c r="AB722" s="212"/>
      <c r="AC722" s="212"/>
      <c r="AD722" s="212"/>
      <c r="AE722" s="212"/>
      <c r="AF722" s="212"/>
      <c r="AG722" s="212" t="s">
        <v>234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ht="33.75" outlineLevel="1" x14ac:dyDescent="0.2">
      <c r="A723" s="233">
        <v>111</v>
      </c>
      <c r="B723" s="234" t="s">
        <v>1435</v>
      </c>
      <c r="C723" s="245" t="s">
        <v>1436</v>
      </c>
      <c r="D723" s="235" t="s">
        <v>326</v>
      </c>
      <c r="E723" s="236">
        <v>1</v>
      </c>
      <c r="F723" s="237"/>
      <c r="G723" s="238">
        <f>ROUND(E723*F723,2)</f>
        <v>0</v>
      </c>
      <c r="H723" s="237"/>
      <c r="I723" s="238">
        <f>ROUND(E723*H723,2)</f>
        <v>0</v>
      </c>
      <c r="J723" s="237"/>
      <c r="K723" s="238">
        <f>ROUND(E723*J723,2)</f>
        <v>0</v>
      </c>
      <c r="L723" s="238">
        <v>21</v>
      </c>
      <c r="M723" s="238">
        <f>G723*(1+L723/100)</f>
        <v>0</v>
      </c>
      <c r="N723" s="236">
        <v>0</v>
      </c>
      <c r="O723" s="236">
        <f>ROUND(E723*N723,2)</f>
        <v>0</v>
      </c>
      <c r="P723" s="236">
        <v>0</v>
      </c>
      <c r="Q723" s="236">
        <f>ROUND(E723*P723,2)</f>
        <v>0</v>
      </c>
      <c r="R723" s="238"/>
      <c r="S723" s="238" t="s">
        <v>274</v>
      </c>
      <c r="T723" s="239" t="s">
        <v>275</v>
      </c>
      <c r="U723" s="222">
        <v>0</v>
      </c>
      <c r="V723" s="222">
        <f>ROUND(E723*U723,2)</f>
        <v>0</v>
      </c>
      <c r="W723" s="222"/>
      <c r="X723" s="222" t="s">
        <v>228</v>
      </c>
      <c r="Y723" s="222" t="s">
        <v>229</v>
      </c>
      <c r="Z723" s="212"/>
      <c r="AA723" s="212"/>
      <c r="AB723" s="212"/>
      <c r="AC723" s="212"/>
      <c r="AD723" s="212"/>
      <c r="AE723" s="212"/>
      <c r="AF723" s="212"/>
      <c r="AG723" s="212" t="s">
        <v>230</v>
      </c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2" x14ac:dyDescent="0.2">
      <c r="A724" s="219"/>
      <c r="B724" s="220"/>
      <c r="C724" s="248" t="s">
        <v>1421</v>
      </c>
      <c r="D724" s="242"/>
      <c r="E724" s="242"/>
      <c r="F724" s="242"/>
      <c r="G724" s="24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22"/>
      <c r="Z724" s="212"/>
      <c r="AA724" s="212"/>
      <c r="AB724" s="212"/>
      <c r="AC724" s="212"/>
      <c r="AD724" s="212"/>
      <c r="AE724" s="212"/>
      <c r="AF724" s="212"/>
      <c r="AG724" s="212" t="s">
        <v>314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 x14ac:dyDescent="0.2">
      <c r="A725" s="219"/>
      <c r="B725" s="220"/>
      <c r="C725" s="249" t="s">
        <v>1417</v>
      </c>
      <c r="D725" s="243"/>
      <c r="E725" s="243"/>
      <c r="F725" s="243"/>
      <c r="G725" s="243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22"/>
      <c r="Z725" s="212"/>
      <c r="AA725" s="212"/>
      <c r="AB725" s="212"/>
      <c r="AC725" s="212"/>
      <c r="AD725" s="212"/>
      <c r="AE725" s="212"/>
      <c r="AF725" s="212"/>
      <c r="AG725" s="212" t="s">
        <v>314</v>
      </c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19"/>
      <c r="B726" s="220"/>
      <c r="C726" s="249" t="s">
        <v>1418</v>
      </c>
      <c r="D726" s="243"/>
      <c r="E726" s="243"/>
      <c r="F726" s="243"/>
      <c r="G726" s="243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22"/>
      <c r="Z726" s="212"/>
      <c r="AA726" s="212"/>
      <c r="AB726" s="212"/>
      <c r="AC726" s="212"/>
      <c r="AD726" s="212"/>
      <c r="AE726" s="212"/>
      <c r="AF726" s="212"/>
      <c r="AG726" s="212" t="s">
        <v>314</v>
      </c>
      <c r="AH726" s="212"/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2" x14ac:dyDescent="0.2">
      <c r="A727" s="219"/>
      <c r="B727" s="220"/>
      <c r="C727" s="247" t="s">
        <v>233</v>
      </c>
      <c r="D727" s="223"/>
      <c r="E727" s="224"/>
      <c r="F727" s="222"/>
      <c r="G727" s="22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22"/>
      <c r="Z727" s="212"/>
      <c r="AA727" s="212"/>
      <c r="AB727" s="212"/>
      <c r="AC727" s="212"/>
      <c r="AD727" s="212"/>
      <c r="AE727" s="212"/>
      <c r="AF727" s="212"/>
      <c r="AG727" s="212" t="s">
        <v>234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">
      <c r="A728" s="219"/>
      <c r="B728" s="220"/>
      <c r="C728" s="247" t="s">
        <v>103</v>
      </c>
      <c r="D728" s="223"/>
      <c r="E728" s="224">
        <v>1</v>
      </c>
      <c r="F728" s="222"/>
      <c r="G728" s="222"/>
      <c r="H728" s="222"/>
      <c r="I728" s="222"/>
      <c r="J728" s="222"/>
      <c r="K728" s="222"/>
      <c r="L728" s="222"/>
      <c r="M728" s="222"/>
      <c r="N728" s="221"/>
      <c r="O728" s="221"/>
      <c r="P728" s="221"/>
      <c r="Q728" s="221"/>
      <c r="R728" s="222"/>
      <c r="S728" s="222"/>
      <c r="T728" s="222"/>
      <c r="U728" s="222"/>
      <c r="V728" s="222"/>
      <c r="W728" s="222"/>
      <c r="X728" s="222"/>
      <c r="Y728" s="222"/>
      <c r="Z728" s="212"/>
      <c r="AA728" s="212"/>
      <c r="AB728" s="212"/>
      <c r="AC728" s="212"/>
      <c r="AD728" s="212"/>
      <c r="AE728" s="212"/>
      <c r="AF728" s="212"/>
      <c r="AG728" s="212" t="s">
        <v>234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x14ac:dyDescent="0.2">
      <c r="A729" s="226" t="s">
        <v>221</v>
      </c>
      <c r="B729" s="227" t="s">
        <v>174</v>
      </c>
      <c r="C729" s="244" t="s">
        <v>175</v>
      </c>
      <c r="D729" s="228"/>
      <c r="E729" s="229"/>
      <c r="F729" s="230"/>
      <c r="G729" s="230">
        <f>SUMIF(AG730:AG747,"&lt;&gt;NOR",G730:G747)</f>
        <v>0</v>
      </c>
      <c r="H729" s="230"/>
      <c r="I729" s="230">
        <f>SUM(I730:I747)</f>
        <v>0</v>
      </c>
      <c r="J729" s="230"/>
      <c r="K729" s="230">
        <f>SUM(K730:K747)</f>
        <v>0</v>
      </c>
      <c r="L729" s="230"/>
      <c r="M729" s="230">
        <f>SUM(M730:M747)</f>
        <v>0</v>
      </c>
      <c r="N729" s="229"/>
      <c r="O729" s="229">
        <f>SUM(O730:O747)</f>
        <v>0</v>
      </c>
      <c r="P729" s="229"/>
      <c r="Q729" s="229">
        <f>SUM(Q730:Q747)</f>
        <v>0</v>
      </c>
      <c r="R729" s="230"/>
      <c r="S729" s="230"/>
      <c r="T729" s="231"/>
      <c r="U729" s="225"/>
      <c r="V729" s="225">
        <f>SUM(V730:V747)</f>
        <v>0</v>
      </c>
      <c r="W729" s="225"/>
      <c r="X729" s="225"/>
      <c r="Y729" s="225"/>
      <c r="AG729" t="s">
        <v>222</v>
      </c>
    </row>
    <row r="730" spans="1:60" ht="33.75" outlineLevel="1" x14ac:dyDescent="0.2">
      <c r="A730" s="233">
        <v>112</v>
      </c>
      <c r="B730" s="234" t="s">
        <v>1437</v>
      </c>
      <c r="C730" s="245" t="s">
        <v>1438</v>
      </c>
      <c r="D730" s="235" t="s">
        <v>326</v>
      </c>
      <c r="E730" s="236">
        <v>5</v>
      </c>
      <c r="F730" s="237"/>
      <c r="G730" s="238">
        <f>ROUND(E730*F730,2)</f>
        <v>0</v>
      </c>
      <c r="H730" s="237"/>
      <c r="I730" s="238">
        <f>ROUND(E730*H730,2)</f>
        <v>0</v>
      </c>
      <c r="J730" s="237"/>
      <c r="K730" s="238">
        <f>ROUND(E730*J730,2)</f>
        <v>0</v>
      </c>
      <c r="L730" s="238">
        <v>21</v>
      </c>
      <c r="M730" s="238">
        <f>G730*(1+L730/100)</f>
        <v>0</v>
      </c>
      <c r="N730" s="236">
        <v>0</v>
      </c>
      <c r="O730" s="236">
        <f>ROUND(E730*N730,2)</f>
        <v>0</v>
      </c>
      <c r="P730" s="236">
        <v>0</v>
      </c>
      <c r="Q730" s="236">
        <f>ROUND(E730*P730,2)</f>
        <v>0</v>
      </c>
      <c r="R730" s="238"/>
      <c r="S730" s="238" t="s">
        <v>274</v>
      </c>
      <c r="T730" s="239" t="s">
        <v>275</v>
      </c>
      <c r="U730" s="222">
        <v>0</v>
      </c>
      <c r="V730" s="222">
        <f>ROUND(E730*U730,2)</f>
        <v>0</v>
      </c>
      <c r="W730" s="222"/>
      <c r="X730" s="222" t="s">
        <v>228</v>
      </c>
      <c r="Y730" s="222" t="s">
        <v>229</v>
      </c>
      <c r="Z730" s="212"/>
      <c r="AA730" s="212"/>
      <c r="AB730" s="212"/>
      <c r="AC730" s="212"/>
      <c r="AD730" s="212"/>
      <c r="AE730" s="212"/>
      <c r="AF730" s="212"/>
      <c r="AG730" s="212" t="s">
        <v>230</v>
      </c>
      <c r="AH730" s="212"/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2" x14ac:dyDescent="0.2">
      <c r="A731" s="219"/>
      <c r="B731" s="220"/>
      <c r="C731" s="247" t="s">
        <v>233</v>
      </c>
      <c r="D731" s="223"/>
      <c r="E731" s="224"/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22"/>
      <c r="Z731" s="212"/>
      <c r="AA731" s="212"/>
      <c r="AB731" s="212"/>
      <c r="AC731" s="212"/>
      <c r="AD731" s="212"/>
      <c r="AE731" s="212"/>
      <c r="AF731" s="212"/>
      <c r="AG731" s="212" t="s">
        <v>234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">
      <c r="A732" s="219"/>
      <c r="B732" s="220"/>
      <c r="C732" s="247" t="s">
        <v>113</v>
      </c>
      <c r="D732" s="223"/>
      <c r="E732" s="224">
        <v>5</v>
      </c>
      <c r="F732" s="222"/>
      <c r="G732" s="222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22"/>
      <c r="Z732" s="212"/>
      <c r="AA732" s="212"/>
      <c r="AB732" s="212"/>
      <c r="AC732" s="212"/>
      <c r="AD732" s="212"/>
      <c r="AE732" s="212"/>
      <c r="AF732" s="212"/>
      <c r="AG732" s="212" t="s">
        <v>234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ht="33.75" outlineLevel="1" x14ac:dyDescent="0.2">
      <c r="A733" s="233">
        <v>113</v>
      </c>
      <c r="B733" s="234" t="s">
        <v>1439</v>
      </c>
      <c r="C733" s="245" t="s">
        <v>1440</v>
      </c>
      <c r="D733" s="235" t="s">
        <v>326</v>
      </c>
      <c r="E733" s="236">
        <v>1</v>
      </c>
      <c r="F733" s="237"/>
      <c r="G733" s="238">
        <f>ROUND(E733*F733,2)</f>
        <v>0</v>
      </c>
      <c r="H733" s="237"/>
      <c r="I733" s="238">
        <f>ROUND(E733*H733,2)</f>
        <v>0</v>
      </c>
      <c r="J733" s="237"/>
      <c r="K733" s="238">
        <f>ROUND(E733*J733,2)</f>
        <v>0</v>
      </c>
      <c r="L733" s="238">
        <v>21</v>
      </c>
      <c r="M733" s="238">
        <f>G733*(1+L733/100)</f>
        <v>0</v>
      </c>
      <c r="N733" s="236">
        <v>0</v>
      </c>
      <c r="O733" s="236">
        <f>ROUND(E733*N733,2)</f>
        <v>0</v>
      </c>
      <c r="P733" s="236">
        <v>0</v>
      </c>
      <c r="Q733" s="236">
        <f>ROUND(E733*P733,2)</f>
        <v>0</v>
      </c>
      <c r="R733" s="238"/>
      <c r="S733" s="238" t="s">
        <v>274</v>
      </c>
      <c r="T733" s="239" t="s">
        <v>275</v>
      </c>
      <c r="U733" s="222">
        <v>0</v>
      </c>
      <c r="V733" s="222">
        <f>ROUND(E733*U733,2)</f>
        <v>0</v>
      </c>
      <c r="W733" s="222"/>
      <c r="X733" s="222" t="s">
        <v>228</v>
      </c>
      <c r="Y733" s="222" t="s">
        <v>229</v>
      </c>
      <c r="Z733" s="212"/>
      <c r="AA733" s="212"/>
      <c r="AB733" s="212"/>
      <c r="AC733" s="212"/>
      <c r="AD733" s="212"/>
      <c r="AE733" s="212"/>
      <c r="AF733" s="212"/>
      <c r="AG733" s="212" t="s">
        <v>230</v>
      </c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2" x14ac:dyDescent="0.2">
      <c r="A734" s="219"/>
      <c r="B734" s="220"/>
      <c r="C734" s="247" t="s">
        <v>233</v>
      </c>
      <c r="D734" s="223"/>
      <c r="E734" s="224"/>
      <c r="F734" s="222"/>
      <c r="G734" s="222"/>
      <c r="H734" s="222"/>
      <c r="I734" s="222"/>
      <c r="J734" s="222"/>
      <c r="K734" s="222"/>
      <c r="L734" s="222"/>
      <c r="M734" s="222"/>
      <c r="N734" s="221"/>
      <c r="O734" s="221"/>
      <c r="P734" s="221"/>
      <c r="Q734" s="221"/>
      <c r="R734" s="222"/>
      <c r="S734" s="222"/>
      <c r="T734" s="222"/>
      <c r="U734" s="222"/>
      <c r="V734" s="222"/>
      <c r="W734" s="222"/>
      <c r="X734" s="222"/>
      <c r="Y734" s="222"/>
      <c r="Z734" s="212"/>
      <c r="AA734" s="212"/>
      <c r="AB734" s="212"/>
      <c r="AC734" s="212"/>
      <c r="AD734" s="212"/>
      <c r="AE734" s="212"/>
      <c r="AF734" s="212"/>
      <c r="AG734" s="212" t="s">
        <v>234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19"/>
      <c r="B735" s="220"/>
      <c r="C735" s="247" t="s">
        <v>103</v>
      </c>
      <c r="D735" s="223"/>
      <c r="E735" s="224">
        <v>1</v>
      </c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22"/>
      <c r="Z735" s="212"/>
      <c r="AA735" s="212"/>
      <c r="AB735" s="212"/>
      <c r="AC735" s="212"/>
      <c r="AD735" s="212"/>
      <c r="AE735" s="212"/>
      <c r="AF735" s="212"/>
      <c r="AG735" s="212" t="s">
        <v>234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ht="33.75" outlineLevel="1" x14ac:dyDescent="0.2">
      <c r="A736" s="233">
        <v>114</v>
      </c>
      <c r="B736" s="234" t="s">
        <v>1441</v>
      </c>
      <c r="C736" s="245" t="s">
        <v>1442</v>
      </c>
      <c r="D736" s="235" t="s">
        <v>326</v>
      </c>
      <c r="E736" s="236">
        <v>1</v>
      </c>
      <c r="F736" s="237"/>
      <c r="G736" s="238">
        <f>ROUND(E736*F736,2)</f>
        <v>0</v>
      </c>
      <c r="H736" s="237"/>
      <c r="I736" s="238">
        <f>ROUND(E736*H736,2)</f>
        <v>0</v>
      </c>
      <c r="J736" s="237"/>
      <c r="K736" s="238">
        <f>ROUND(E736*J736,2)</f>
        <v>0</v>
      </c>
      <c r="L736" s="238">
        <v>21</v>
      </c>
      <c r="M736" s="238">
        <f>G736*(1+L736/100)</f>
        <v>0</v>
      </c>
      <c r="N736" s="236">
        <v>0</v>
      </c>
      <c r="O736" s="236">
        <f>ROUND(E736*N736,2)</f>
        <v>0</v>
      </c>
      <c r="P736" s="236">
        <v>0</v>
      </c>
      <c r="Q736" s="236">
        <f>ROUND(E736*P736,2)</f>
        <v>0</v>
      </c>
      <c r="R736" s="238"/>
      <c r="S736" s="238" t="s">
        <v>274</v>
      </c>
      <c r="T736" s="239" t="s">
        <v>275</v>
      </c>
      <c r="U736" s="222">
        <v>0</v>
      </c>
      <c r="V736" s="222">
        <f>ROUND(E736*U736,2)</f>
        <v>0</v>
      </c>
      <c r="W736" s="222"/>
      <c r="X736" s="222" t="s">
        <v>228</v>
      </c>
      <c r="Y736" s="222" t="s">
        <v>229</v>
      </c>
      <c r="Z736" s="212"/>
      <c r="AA736" s="212"/>
      <c r="AB736" s="212"/>
      <c r="AC736" s="212"/>
      <c r="AD736" s="212"/>
      <c r="AE736" s="212"/>
      <c r="AF736" s="212"/>
      <c r="AG736" s="212" t="s">
        <v>230</v>
      </c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2" x14ac:dyDescent="0.2">
      <c r="A737" s="219"/>
      <c r="B737" s="220"/>
      <c r="C737" s="247" t="s">
        <v>233</v>
      </c>
      <c r="D737" s="223"/>
      <c r="E737" s="224"/>
      <c r="F737" s="222"/>
      <c r="G737" s="222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22"/>
      <c r="Z737" s="212"/>
      <c r="AA737" s="212"/>
      <c r="AB737" s="212"/>
      <c r="AC737" s="212"/>
      <c r="AD737" s="212"/>
      <c r="AE737" s="212"/>
      <c r="AF737" s="212"/>
      <c r="AG737" s="212" t="s">
        <v>234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19"/>
      <c r="B738" s="220"/>
      <c r="C738" s="247" t="s">
        <v>103</v>
      </c>
      <c r="D738" s="223"/>
      <c r="E738" s="224">
        <v>1</v>
      </c>
      <c r="F738" s="222"/>
      <c r="G738" s="22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22"/>
      <c r="Z738" s="212"/>
      <c r="AA738" s="212"/>
      <c r="AB738" s="212"/>
      <c r="AC738" s="212"/>
      <c r="AD738" s="212"/>
      <c r="AE738" s="212"/>
      <c r="AF738" s="212"/>
      <c r="AG738" s="212" t="s">
        <v>234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ht="22.5" outlineLevel="1" x14ac:dyDescent="0.2">
      <c r="A739" s="233">
        <v>115</v>
      </c>
      <c r="B739" s="234" t="s">
        <v>1443</v>
      </c>
      <c r="C739" s="245" t="s">
        <v>1444</v>
      </c>
      <c r="D739" s="235" t="s">
        <v>258</v>
      </c>
      <c r="E739" s="236">
        <v>6.8</v>
      </c>
      <c r="F739" s="237"/>
      <c r="G739" s="238">
        <f>ROUND(E739*F739,2)</f>
        <v>0</v>
      </c>
      <c r="H739" s="237"/>
      <c r="I739" s="238">
        <f>ROUND(E739*H739,2)</f>
        <v>0</v>
      </c>
      <c r="J739" s="237"/>
      <c r="K739" s="238">
        <f>ROUND(E739*J739,2)</f>
        <v>0</v>
      </c>
      <c r="L739" s="238">
        <v>21</v>
      </c>
      <c r="M739" s="238">
        <f>G739*(1+L739/100)</f>
        <v>0</v>
      </c>
      <c r="N739" s="236">
        <v>0</v>
      </c>
      <c r="O739" s="236">
        <f>ROUND(E739*N739,2)</f>
        <v>0</v>
      </c>
      <c r="P739" s="236">
        <v>0</v>
      </c>
      <c r="Q739" s="236">
        <f>ROUND(E739*P739,2)</f>
        <v>0</v>
      </c>
      <c r="R739" s="238"/>
      <c r="S739" s="238" t="s">
        <v>274</v>
      </c>
      <c r="T739" s="239" t="s">
        <v>275</v>
      </c>
      <c r="U739" s="222">
        <v>0</v>
      </c>
      <c r="V739" s="222">
        <f>ROUND(E739*U739,2)</f>
        <v>0</v>
      </c>
      <c r="W739" s="222"/>
      <c r="X739" s="222" t="s">
        <v>228</v>
      </c>
      <c r="Y739" s="222" t="s">
        <v>229</v>
      </c>
      <c r="Z739" s="212"/>
      <c r="AA739" s="212"/>
      <c r="AB739" s="212"/>
      <c r="AC739" s="212"/>
      <c r="AD739" s="212"/>
      <c r="AE739" s="212"/>
      <c r="AF739" s="212"/>
      <c r="AG739" s="212" t="s">
        <v>230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2" x14ac:dyDescent="0.2">
      <c r="A740" s="219"/>
      <c r="B740" s="220"/>
      <c r="C740" s="247" t="s">
        <v>233</v>
      </c>
      <c r="D740" s="223"/>
      <c r="E740" s="224"/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22"/>
      <c r="Z740" s="212"/>
      <c r="AA740" s="212"/>
      <c r="AB740" s="212"/>
      <c r="AC740" s="212"/>
      <c r="AD740" s="212"/>
      <c r="AE740" s="212"/>
      <c r="AF740" s="212"/>
      <c r="AG740" s="212" t="s">
        <v>234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19"/>
      <c r="B741" s="220"/>
      <c r="C741" s="247" t="s">
        <v>1445</v>
      </c>
      <c r="D741" s="223"/>
      <c r="E741" s="224">
        <v>6.8</v>
      </c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22"/>
      <c r="Z741" s="212"/>
      <c r="AA741" s="212"/>
      <c r="AB741" s="212"/>
      <c r="AC741" s="212"/>
      <c r="AD741" s="212"/>
      <c r="AE741" s="212"/>
      <c r="AF741" s="212"/>
      <c r="AG741" s="212" t="s">
        <v>234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ht="33.75" outlineLevel="1" x14ac:dyDescent="0.2">
      <c r="A742" s="233">
        <v>116</v>
      </c>
      <c r="B742" s="234" t="s">
        <v>1446</v>
      </c>
      <c r="C742" s="245" t="s">
        <v>1447</v>
      </c>
      <c r="D742" s="235" t="s">
        <v>326</v>
      </c>
      <c r="E742" s="236">
        <v>15</v>
      </c>
      <c r="F742" s="237"/>
      <c r="G742" s="238">
        <f>ROUND(E742*F742,2)</f>
        <v>0</v>
      </c>
      <c r="H742" s="237"/>
      <c r="I742" s="238">
        <f>ROUND(E742*H742,2)</f>
        <v>0</v>
      </c>
      <c r="J742" s="237"/>
      <c r="K742" s="238">
        <f>ROUND(E742*J742,2)</f>
        <v>0</v>
      </c>
      <c r="L742" s="238">
        <v>21</v>
      </c>
      <c r="M742" s="238">
        <f>G742*(1+L742/100)</f>
        <v>0</v>
      </c>
      <c r="N742" s="236">
        <v>0</v>
      </c>
      <c r="O742" s="236">
        <f>ROUND(E742*N742,2)</f>
        <v>0</v>
      </c>
      <c r="P742" s="236">
        <v>0</v>
      </c>
      <c r="Q742" s="236">
        <f>ROUND(E742*P742,2)</f>
        <v>0</v>
      </c>
      <c r="R742" s="238"/>
      <c r="S742" s="238" t="s">
        <v>274</v>
      </c>
      <c r="T742" s="239" t="s">
        <v>275</v>
      </c>
      <c r="U742" s="222">
        <v>0</v>
      </c>
      <c r="V742" s="222">
        <f>ROUND(E742*U742,2)</f>
        <v>0</v>
      </c>
      <c r="W742" s="222"/>
      <c r="X742" s="222" t="s">
        <v>228</v>
      </c>
      <c r="Y742" s="222" t="s">
        <v>229</v>
      </c>
      <c r="Z742" s="212"/>
      <c r="AA742" s="212"/>
      <c r="AB742" s="212"/>
      <c r="AC742" s="212"/>
      <c r="AD742" s="212"/>
      <c r="AE742" s="212"/>
      <c r="AF742" s="212"/>
      <c r="AG742" s="212" t="s">
        <v>230</v>
      </c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2" x14ac:dyDescent="0.2">
      <c r="A743" s="219"/>
      <c r="B743" s="220"/>
      <c r="C743" s="247" t="s">
        <v>233</v>
      </c>
      <c r="D743" s="223"/>
      <c r="E743" s="224"/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22"/>
      <c r="Z743" s="212"/>
      <c r="AA743" s="212"/>
      <c r="AB743" s="212"/>
      <c r="AC743" s="212"/>
      <c r="AD743" s="212"/>
      <c r="AE743" s="212"/>
      <c r="AF743" s="212"/>
      <c r="AG743" s="212" t="s">
        <v>234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19"/>
      <c r="B744" s="220"/>
      <c r="C744" s="247" t="s">
        <v>1448</v>
      </c>
      <c r="D744" s="223"/>
      <c r="E744" s="224">
        <v>15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22"/>
      <c r="Z744" s="212"/>
      <c r="AA744" s="212"/>
      <c r="AB744" s="212"/>
      <c r="AC744" s="212"/>
      <c r="AD744" s="212"/>
      <c r="AE744" s="212"/>
      <c r="AF744" s="212"/>
      <c r="AG744" s="212" t="s">
        <v>234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ht="22.5" outlineLevel="1" x14ac:dyDescent="0.2">
      <c r="A745" s="233">
        <v>117</v>
      </c>
      <c r="B745" s="234" t="s">
        <v>1449</v>
      </c>
      <c r="C745" s="245" t="s">
        <v>1450</v>
      </c>
      <c r="D745" s="235" t="s">
        <v>326</v>
      </c>
      <c r="E745" s="236">
        <v>1</v>
      </c>
      <c r="F745" s="237"/>
      <c r="G745" s="238">
        <f>ROUND(E745*F745,2)</f>
        <v>0</v>
      </c>
      <c r="H745" s="237"/>
      <c r="I745" s="238">
        <f>ROUND(E745*H745,2)</f>
        <v>0</v>
      </c>
      <c r="J745" s="237"/>
      <c r="K745" s="238">
        <f>ROUND(E745*J745,2)</f>
        <v>0</v>
      </c>
      <c r="L745" s="238">
        <v>21</v>
      </c>
      <c r="M745" s="238">
        <f>G745*(1+L745/100)</f>
        <v>0</v>
      </c>
      <c r="N745" s="236">
        <v>0</v>
      </c>
      <c r="O745" s="236">
        <f>ROUND(E745*N745,2)</f>
        <v>0</v>
      </c>
      <c r="P745" s="236">
        <v>0</v>
      </c>
      <c r="Q745" s="236">
        <f>ROUND(E745*P745,2)</f>
        <v>0</v>
      </c>
      <c r="R745" s="238"/>
      <c r="S745" s="238" t="s">
        <v>274</v>
      </c>
      <c r="T745" s="239" t="s">
        <v>275</v>
      </c>
      <c r="U745" s="222">
        <v>0</v>
      </c>
      <c r="V745" s="222">
        <f>ROUND(E745*U745,2)</f>
        <v>0</v>
      </c>
      <c r="W745" s="222"/>
      <c r="X745" s="222" t="s">
        <v>228</v>
      </c>
      <c r="Y745" s="222" t="s">
        <v>229</v>
      </c>
      <c r="Z745" s="212"/>
      <c r="AA745" s="212"/>
      <c r="AB745" s="212"/>
      <c r="AC745" s="212"/>
      <c r="AD745" s="212"/>
      <c r="AE745" s="212"/>
      <c r="AF745" s="212"/>
      <c r="AG745" s="212" t="s">
        <v>230</v>
      </c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2" x14ac:dyDescent="0.2">
      <c r="A746" s="219"/>
      <c r="B746" s="220"/>
      <c r="C746" s="247" t="s">
        <v>233</v>
      </c>
      <c r="D746" s="223"/>
      <c r="E746" s="224"/>
      <c r="F746" s="222"/>
      <c r="G746" s="222"/>
      <c r="H746" s="222"/>
      <c r="I746" s="222"/>
      <c r="J746" s="222"/>
      <c r="K746" s="222"/>
      <c r="L746" s="222"/>
      <c r="M746" s="222"/>
      <c r="N746" s="221"/>
      <c r="O746" s="221"/>
      <c r="P746" s="221"/>
      <c r="Q746" s="221"/>
      <c r="R746" s="222"/>
      <c r="S746" s="222"/>
      <c r="T746" s="222"/>
      <c r="U746" s="222"/>
      <c r="V746" s="222"/>
      <c r="W746" s="222"/>
      <c r="X746" s="222"/>
      <c r="Y746" s="222"/>
      <c r="Z746" s="212"/>
      <c r="AA746" s="212"/>
      <c r="AB746" s="212"/>
      <c r="AC746" s="212"/>
      <c r="AD746" s="212"/>
      <c r="AE746" s="212"/>
      <c r="AF746" s="212"/>
      <c r="AG746" s="212" t="s">
        <v>234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3" x14ac:dyDescent="0.2">
      <c r="A747" s="219"/>
      <c r="B747" s="220"/>
      <c r="C747" s="247" t="s">
        <v>103</v>
      </c>
      <c r="D747" s="223"/>
      <c r="E747" s="224">
        <v>1</v>
      </c>
      <c r="F747" s="222"/>
      <c r="G747" s="222"/>
      <c r="H747" s="222"/>
      <c r="I747" s="222"/>
      <c r="J747" s="222"/>
      <c r="K747" s="222"/>
      <c r="L747" s="222"/>
      <c r="M747" s="222"/>
      <c r="N747" s="221"/>
      <c r="O747" s="221"/>
      <c r="P747" s="221"/>
      <c r="Q747" s="221"/>
      <c r="R747" s="222"/>
      <c r="S747" s="222"/>
      <c r="T747" s="222"/>
      <c r="U747" s="222"/>
      <c r="V747" s="222"/>
      <c r="W747" s="222"/>
      <c r="X747" s="222"/>
      <c r="Y747" s="222"/>
      <c r="Z747" s="212"/>
      <c r="AA747" s="212"/>
      <c r="AB747" s="212"/>
      <c r="AC747" s="212"/>
      <c r="AD747" s="212"/>
      <c r="AE747" s="212"/>
      <c r="AF747" s="212"/>
      <c r="AG747" s="212" t="s">
        <v>234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x14ac:dyDescent="0.2">
      <c r="A748" s="226" t="s">
        <v>221</v>
      </c>
      <c r="B748" s="227" t="s">
        <v>176</v>
      </c>
      <c r="C748" s="244" t="s">
        <v>177</v>
      </c>
      <c r="D748" s="228"/>
      <c r="E748" s="229"/>
      <c r="F748" s="230"/>
      <c r="G748" s="230">
        <f>SUMIF(AG749:AG853,"&lt;&gt;NOR",G749:G853)</f>
        <v>0</v>
      </c>
      <c r="H748" s="230"/>
      <c r="I748" s="230">
        <f>SUM(I749:I853)</f>
        <v>0</v>
      </c>
      <c r="J748" s="230"/>
      <c r="K748" s="230">
        <f>SUM(K749:K853)</f>
        <v>0</v>
      </c>
      <c r="L748" s="230"/>
      <c r="M748" s="230">
        <f>SUM(M749:M853)</f>
        <v>0</v>
      </c>
      <c r="N748" s="229"/>
      <c r="O748" s="229">
        <f>SUM(O749:O853)</f>
        <v>1.3900000000000001</v>
      </c>
      <c r="P748" s="229"/>
      <c r="Q748" s="229">
        <f>SUM(Q749:Q853)</f>
        <v>0</v>
      </c>
      <c r="R748" s="230"/>
      <c r="S748" s="230"/>
      <c r="T748" s="231"/>
      <c r="U748" s="225"/>
      <c r="V748" s="225">
        <f>SUM(V749:V853)</f>
        <v>327.74</v>
      </c>
      <c r="W748" s="225"/>
      <c r="X748" s="225"/>
      <c r="Y748" s="225"/>
      <c r="AG748" t="s">
        <v>222</v>
      </c>
    </row>
    <row r="749" spans="1:60" outlineLevel="1" x14ac:dyDescent="0.2">
      <c r="A749" s="233">
        <v>118</v>
      </c>
      <c r="B749" s="234" t="s">
        <v>1451</v>
      </c>
      <c r="C749" s="245" t="s">
        <v>1452</v>
      </c>
      <c r="D749" s="235" t="s">
        <v>298</v>
      </c>
      <c r="E749" s="236">
        <v>22.6</v>
      </c>
      <c r="F749" s="237"/>
      <c r="G749" s="238">
        <f>ROUND(E749*F749,2)</f>
        <v>0</v>
      </c>
      <c r="H749" s="237"/>
      <c r="I749" s="238">
        <f>ROUND(E749*H749,2)</f>
        <v>0</v>
      </c>
      <c r="J749" s="237"/>
      <c r="K749" s="238">
        <f>ROUND(E749*J749,2)</f>
        <v>0</v>
      </c>
      <c r="L749" s="238">
        <v>21</v>
      </c>
      <c r="M749" s="238">
        <f>G749*(1+L749/100)</f>
        <v>0</v>
      </c>
      <c r="N749" s="236">
        <v>0</v>
      </c>
      <c r="O749" s="236">
        <f>ROUND(E749*N749,2)</f>
        <v>0</v>
      </c>
      <c r="P749" s="236">
        <v>0</v>
      </c>
      <c r="Q749" s="236">
        <f>ROUND(E749*P749,2)</f>
        <v>0</v>
      </c>
      <c r="R749" s="238" t="s">
        <v>1453</v>
      </c>
      <c r="S749" s="238" t="s">
        <v>227</v>
      </c>
      <c r="T749" s="239" t="s">
        <v>227</v>
      </c>
      <c r="U749" s="222">
        <v>0.15</v>
      </c>
      <c r="V749" s="222">
        <f>ROUND(E749*U749,2)</f>
        <v>3.39</v>
      </c>
      <c r="W749" s="222"/>
      <c r="X749" s="222" t="s">
        <v>228</v>
      </c>
      <c r="Y749" s="222" t="s">
        <v>229</v>
      </c>
      <c r="Z749" s="212"/>
      <c r="AA749" s="212"/>
      <c r="AB749" s="212"/>
      <c r="AC749" s="212"/>
      <c r="AD749" s="212"/>
      <c r="AE749" s="212"/>
      <c r="AF749" s="212"/>
      <c r="AG749" s="212" t="s">
        <v>230</v>
      </c>
      <c r="AH749" s="212"/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2" x14ac:dyDescent="0.2">
      <c r="A750" s="219"/>
      <c r="B750" s="220"/>
      <c r="C750" s="247" t="s">
        <v>233</v>
      </c>
      <c r="D750" s="223"/>
      <c r="E750" s="224"/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22"/>
      <c r="Z750" s="212"/>
      <c r="AA750" s="212"/>
      <c r="AB750" s="212"/>
      <c r="AC750" s="212"/>
      <c r="AD750" s="212"/>
      <c r="AE750" s="212"/>
      <c r="AF750" s="212"/>
      <c r="AG750" s="212" t="s">
        <v>234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47" t="s">
        <v>1454</v>
      </c>
      <c r="D751" s="223"/>
      <c r="E751" s="224">
        <v>12.6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22"/>
      <c r="Z751" s="212"/>
      <c r="AA751" s="212"/>
      <c r="AB751" s="212"/>
      <c r="AC751" s="212"/>
      <c r="AD751" s="212"/>
      <c r="AE751" s="212"/>
      <c r="AF751" s="212"/>
      <c r="AG751" s="212" t="s">
        <v>234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">
      <c r="A752" s="219"/>
      <c r="B752" s="220"/>
      <c r="C752" s="247" t="s">
        <v>1455</v>
      </c>
      <c r="D752" s="223"/>
      <c r="E752" s="224">
        <v>4.5</v>
      </c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22"/>
      <c r="Z752" s="212"/>
      <c r="AA752" s="212"/>
      <c r="AB752" s="212"/>
      <c r="AC752" s="212"/>
      <c r="AD752" s="212"/>
      <c r="AE752" s="212"/>
      <c r="AF752" s="212"/>
      <c r="AG752" s="212" t="s">
        <v>234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">
      <c r="A753" s="219"/>
      <c r="B753" s="220"/>
      <c r="C753" s="247" t="s">
        <v>1456</v>
      </c>
      <c r="D753" s="223"/>
      <c r="E753" s="224">
        <v>2.8</v>
      </c>
      <c r="F753" s="222"/>
      <c r="G753" s="22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22"/>
      <c r="Z753" s="212"/>
      <c r="AA753" s="212"/>
      <c r="AB753" s="212"/>
      <c r="AC753" s="212"/>
      <c r="AD753" s="212"/>
      <c r="AE753" s="212"/>
      <c r="AF753" s="212"/>
      <c r="AG753" s="212" t="s">
        <v>234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19"/>
      <c r="B754" s="220"/>
      <c r="C754" s="247" t="s">
        <v>677</v>
      </c>
      <c r="D754" s="223"/>
      <c r="E754" s="224">
        <v>2.7</v>
      </c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22"/>
      <c r="Z754" s="212"/>
      <c r="AA754" s="212"/>
      <c r="AB754" s="212"/>
      <c r="AC754" s="212"/>
      <c r="AD754" s="212"/>
      <c r="AE754" s="212"/>
      <c r="AF754" s="212"/>
      <c r="AG754" s="212" t="s">
        <v>234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ht="22.5" outlineLevel="1" x14ac:dyDescent="0.2">
      <c r="A755" s="233">
        <v>119</v>
      </c>
      <c r="B755" s="234" t="s">
        <v>1457</v>
      </c>
      <c r="C755" s="245" t="s">
        <v>1458</v>
      </c>
      <c r="D755" s="235" t="s">
        <v>320</v>
      </c>
      <c r="E755" s="236">
        <v>10</v>
      </c>
      <c r="F755" s="237"/>
      <c r="G755" s="238">
        <f>ROUND(E755*F755,2)</f>
        <v>0</v>
      </c>
      <c r="H755" s="237"/>
      <c r="I755" s="238">
        <f>ROUND(E755*H755,2)</f>
        <v>0</v>
      </c>
      <c r="J755" s="237"/>
      <c r="K755" s="238">
        <f>ROUND(E755*J755,2)</f>
        <v>0</v>
      </c>
      <c r="L755" s="238">
        <v>21</v>
      </c>
      <c r="M755" s="238">
        <f>G755*(1+L755/100)</f>
        <v>0</v>
      </c>
      <c r="N755" s="236">
        <v>5.8E-4</v>
      </c>
      <c r="O755" s="236">
        <f>ROUND(E755*N755,2)</f>
        <v>0.01</v>
      </c>
      <c r="P755" s="236">
        <v>0</v>
      </c>
      <c r="Q755" s="236">
        <f>ROUND(E755*P755,2)</f>
        <v>0</v>
      </c>
      <c r="R755" s="238" t="s">
        <v>904</v>
      </c>
      <c r="S755" s="238" t="s">
        <v>227</v>
      </c>
      <c r="T755" s="239" t="s">
        <v>227</v>
      </c>
      <c r="U755" s="222">
        <v>0</v>
      </c>
      <c r="V755" s="222">
        <f>ROUND(E755*U755,2)</f>
        <v>0</v>
      </c>
      <c r="W755" s="222"/>
      <c r="X755" s="222" t="s">
        <v>905</v>
      </c>
      <c r="Y755" s="222" t="s">
        <v>229</v>
      </c>
      <c r="Z755" s="212"/>
      <c r="AA755" s="212"/>
      <c r="AB755" s="212"/>
      <c r="AC755" s="212"/>
      <c r="AD755" s="212"/>
      <c r="AE755" s="212"/>
      <c r="AF755" s="212"/>
      <c r="AG755" s="212" t="s">
        <v>906</v>
      </c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2" x14ac:dyDescent="0.2">
      <c r="A756" s="219"/>
      <c r="B756" s="220"/>
      <c r="C756" s="247" t="s">
        <v>233</v>
      </c>
      <c r="D756" s="223"/>
      <c r="E756" s="224"/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22"/>
      <c r="Z756" s="212"/>
      <c r="AA756" s="212"/>
      <c r="AB756" s="212"/>
      <c r="AC756" s="212"/>
      <c r="AD756" s="212"/>
      <c r="AE756" s="212"/>
      <c r="AF756" s="212"/>
      <c r="AG756" s="212" t="s">
        <v>234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">
      <c r="A757" s="219"/>
      <c r="B757" s="220"/>
      <c r="C757" s="265" t="s">
        <v>1459</v>
      </c>
      <c r="D757" s="255"/>
      <c r="E757" s="256"/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22"/>
      <c r="Z757" s="212"/>
      <c r="AA757" s="212"/>
      <c r="AB757" s="212"/>
      <c r="AC757" s="212"/>
      <c r="AD757" s="212"/>
      <c r="AE757" s="212"/>
      <c r="AF757" s="212"/>
      <c r="AG757" s="212" t="s">
        <v>234</v>
      </c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3" x14ac:dyDescent="0.2">
      <c r="A758" s="219"/>
      <c r="B758" s="220"/>
      <c r="C758" s="266" t="s">
        <v>1460</v>
      </c>
      <c r="D758" s="255"/>
      <c r="E758" s="256">
        <v>9.2074099999999994</v>
      </c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22"/>
      <c r="Z758" s="212"/>
      <c r="AA758" s="212"/>
      <c r="AB758" s="212"/>
      <c r="AC758" s="212"/>
      <c r="AD758" s="212"/>
      <c r="AE758" s="212"/>
      <c r="AF758" s="212"/>
      <c r="AG758" s="212" t="s">
        <v>234</v>
      </c>
      <c r="AH758" s="212">
        <v>2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3" x14ac:dyDescent="0.2">
      <c r="A759" s="219"/>
      <c r="B759" s="220"/>
      <c r="C759" s="265" t="s">
        <v>1461</v>
      </c>
      <c r="D759" s="255"/>
      <c r="E759" s="256"/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22"/>
      <c r="Z759" s="212"/>
      <c r="AA759" s="212"/>
      <c r="AB759" s="212"/>
      <c r="AC759" s="212"/>
      <c r="AD759" s="212"/>
      <c r="AE759" s="212"/>
      <c r="AF759" s="212"/>
      <c r="AG759" s="212" t="s">
        <v>234</v>
      </c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">
      <c r="A760" s="219"/>
      <c r="B760" s="220"/>
      <c r="C760" s="247" t="s">
        <v>1462</v>
      </c>
      <c r="D760" s="223"/>
      <c r="E760" s="224">
        <v>10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22"/>
      <c r="Z760" s="212"/>
      <c r="AA760" s="212"/>
      <c r="AB760" s="212"/>
      <c r="AC760" s="212"/>
      <c r="AD760" s="212"/>
      <c r="AE760" s="212"/>
      <c r="AF760" s="212"/>
      <c r="AG760" s="212" t="s">
        <v>234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33">
        <v>120</v>
      </c>
      <c r="B761" s="234" t="s">
        <v>1463</v>
      </c>
      <c r="C761" s="245" t="s">
        <v>1464</v>
      </c>
      <c r="D761" s="235" t="s">
        <v>258</v>
      </c>
      <c r="E761" s="236">
        <v>195.6</v>
      </c>
      <c r="F761" s="237"/>
      <c r="G761" s="238">
        <f>ROUND(E761*F761,2)</f>
        <v>0</v>
      </c>
      <c r="H761" s="237"/>
      <c r="I761" s="238">
        <f>ROUND(E761*H761,2)</f>
        <v>0</v>
      </c>
      <c r="J761" s="237"/>
      <c r="K761" s="238">
        <f>ROUND(E761*J761,2)</f>
        <v>0</v>
      </c>
      <c r="L761" s="238">
        <v>21</v>
      </c>
      <c r="M761" s="238">
        <f>G761*(1+L761/100)</f>
        <v>0</v>
      </c>
      <c r="N761" s="236">
        <v>2.1000000000000001E-4</v>
      </c>
      <c r="O761" s="236">
        <f>ROUND(E761*N761,2)</f>
        <v>0.04</v>
      </c>
      <c r="P761" s="236">
        <v>0</v>
      </c>
      <c r="Q761" s="236">
        <f>ROUND(E761*P761,2)</f>
        <v>0</v>
      </c>
      <c r="R761" s="238" t="s">
        <v>1453</v>
      </c>
      <c r="S761" s="238" t="s">
        <v>227</v>
      </c>
      <c r="T761" s="239" t="s">
        <v>227</v>
      </c>
      <c r="U761" s="222">
        <v>0.05</v>
      </c>
      <c r="V761" s="222">
        <f>ROUND(E761*U761,2)</f>
        <v>9.7799999999999994</v>
      </c>
      <c r="W761" s="222"/>
      <c r="X761" s="222" t="s">
        <v>228</v>
      </c>
      <c r="Y761" s="222" t="s">
        <v>229</v>
      </c>
      <c r="Z761" s="212"/>
      <c r="AA761" s="212"/>
      <c r="AB761" s="212"/>
      <c r="AC761" s="212"/>
      <c r="AD761" s="212"/>
      <c r="AE761" s="212"/>
      <c r="AF761" s="212"/>
      <c r="AG761" s="212" t="s">
        <v>230</v>
      </c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2" x14ac:dyDescent="0.2">
      <c r="A762" s="219"/>
      <c r="B762" s="220"/>
      <c r="C762" s="247" t="s">
        <v>1465</v>
      </c>
      <c r="D762" s="223"/>
      <c r="E762" s="224">
        <v>195.6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22"/>
      <c r="Z762" s="212"/>
      <c r="AA762" s="212"/>
      <c r="AB762" s="212"/>
      <c r="AC762" s="212"/>
      <c r="AD762" s="212"/>
      <c r="AE762" s="212"/>
      <c r="AF762" s="212"/>
      <c r="AG762" s="212" t="s">
        <v>234</v>
      </c>
      <c r="AH762" s="212">
        <v>5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33">
        <v>121</v>
      </c>
      <c r="B763" s="234" t="s">
        <v>1466</v>
      </c>
      <c r="C763" s="245" t="s">
        <v>1467</v>
      </c>
      <c r="D763" s="235" t="s">
        <v>258</v>
      </c>
      <c r="E763" s="236">
        <v>195.6</v>
      </c>
      <c r="F763" s="237"/>
      <c r="G763" s="238">
        <f>ROUND(E763*F763,2)</f>
        <v>0</v>
      </c>
      <c r="H763" s="237"/>
      <c r="I763" s="238">
        <f>ROUND(E763*H763,2)</f>
        <v>0</v>
      </c>
      <c r="J763" s="237"/>
      <c r="K763" s="238">
        <f>ROUND(E763*J763,2)</f>
        <v>0</v>
      </c>
      <c r="L763" s="238">
        <v>21</v>
      </c>
      <c r="M763" s="238">
        <f>G763*(1+L763/100)</f>
        <v>0</v>
      </c>
      <c r="N763" s="236">
        <v>0</v>
      </c>
      <c r="O763" s="236">
        <f>ROUND(E763*N763,2)</f>
        <v>0</v>
      </c>
      <c r="P763" s="236">
        <v>0</v>
      </c>
      <c r="Q763" s="236">
        <f>ROUND(E763*P763,2)</f>
        <v>0</v>
      </c>
      <c r="R763" s="238" t="s">
        <v>1453</v>
      </c>
      <c r="S763" s="238" t="s">
        <v>227</v>
      </c>
      <c r="T763" s="239" t="s">
        <v>227</v>
      </c>
      <c r="U763" s="222">
        <v>0.98</v>
      </c>
      <c r="V763" s="222">
        <f>ROUND(E763*U763,2)</f>
        <v>191.69</v>
      </c>
      <c r="W763" s="222"/>
      <c r="X763" s="222" t="s">
        <v>228</v>
      </c>
      <c r="Y763" s="222" t="s">
        <v>229</v>
      </c>
      <c r="Z763" s="212"/>
      <c r="AA763" s="212"/>
      <c r="AB763" s="212"/>
      <c r="AC763" s="212"/>
      <c r="AD763" s="212"/>
      <c r="AE763" s="212"/>
      <c r="AF763" s="212"/>
      <c r="AG763" s="212" t="s">
        <v>230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2" x14ac:dyDescent="0.2">
      <c r="A764" s="219"/>
      <c r="B764" s="220"/>
      <c r="C764" s="246" t="s">
        <v>1468</v>
      </c>
      <c r="D764" s="240"/>
      <c r="E764" s="240"/>
      <c r="F764" s="240"/>
      <c r="G764" s="240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22"/>
      <c r="Z764" s="212"/>
      <c r="AA764" s="212"/>
      <c r="AB764" s="212"/>
      <c r="AC764" s="212"/>
      <c r="AD764" s="212"/>
      <c r="AE764" s="212"/>
      <c r="AF764" s="212"/>
      <c r="AG764" s="212" t="s">
        <v>232</v>
      </c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2" x14ac:dyDescent="0.2">
      <c r="A765" s="219"/>
      <c r="B765" s="220"/>
      <c r="C765" s="247" t="s">
        <v>233</v>
      </c>
      <c r="D765" s="223"/>
      <c r="E765" s="224"/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22"/>
      <c r="Z765" s="212"/>
      <c r="AA765" s="212"/>
      <c r="AB765" s="212"/>
      <c r="AC765" s="212"/>
      <c r="AD765" s="212"/>
      <c r="AE765" s="212"/>
      <c r="AF765" s="212"/>
      <c r="AG765" s="212" t="s">
        <v>234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">
      <c r="A766" s="219"/>
      <c r="B766" s="220"/>
      <c r="C766" s="247" t="s">
        <v>755</v>
      </c>
      <c r="D766" s="223"/>
      <c r="E766" s="224"/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22"/>
      <c r="Z766" s="212"/>
      <c r="AA766" s="212"/>
      <c r="AB766" s="212"/>
      <c r="AC766" s="212"/>
      <c r="AD766" s="212"/>
      <c r="AE766" s="212"/>
      <c r="AF766" s="212"/>
      <c r="AG766" s="212" t="s">
        <v>234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 x14ac:dyDescent="0.2">
      <c r="A767" s="219"/>
      <c r="B767" s="220"/>
      <c r="C767" s="247" t="s">
        <v>645</v>
      </c>
      <c r="D767" s="223"/>
      <c r="E767" s="224">
        <v>5.9</v>
      </c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22"/>
      <c r="Z767" s="212"/>
      <c r="AA767" s="212"/>
      <c r="AB767" s="212"/>
      <c r="AC767" s="212"/>
      <c r="AD767" s="212"/>
      <c r="AE767" s="212"/>
      <c r="AF767" s="212"/>
      <c r="AG767" s="212" t="s">
        <v>234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3" x14ac:dyDescent="0.2">
      <c r="A768" s="219"/>
      <c r="B768" s="220"/>
      <c r="C768" s="247" t="s">
        <v>646</v>
      </c>
      <c r="D768" s="223"/>
      <c r="E768" s="224">
        <v>33.5</v>
      </c>
      <c r="F768" s="222"/>
      <c r="G768" s="222"/>
      <c r="H768" s="222"/>
      <c r="I768" s="222"/>
      <c r="J768" s="222"/>
      <c r="K768" s="222"/>
      <c r="L768" s="222"/>
      <c r="M768" s="222"/>
      <c r="N768" s="221"/>
      <c r="O768" s="221"/>
      <c r="P768" s="221"/>
      <c r="Q768" s="221"/>
      <c r="R768" s="222"/>
      <c r="S768" s="222"/>
      <c r="T768" s="222"/>
      <c r="U768" s="222"/>
      <c r="V768" s="222"/>
      <c r="W768" s="222"/>
      <c r="X768" s="222"/>
      <c r="Y768" s="222"/>
      <c r="Z768" s="212"/>
      <c r="AA768" s="212"/>
      <c r="AB768" s="212"/>
      <c r="AC768" s="212"/>
      <c r="AD768" s="212"/>
      <c r="AE768" s="212"/>
      <c r="AF768" s="212"/>
      <c r="AG768" s="212" t="s">
        <v>234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 x14ac:dyDescent="0.2">
      <c r="A769" s="219"/>
      <c r="B769" s="220"/>
      <c r="C769" s="247" t="s">
        <v>647</v>
      </c>
      <c r="D769" s="223"/>
      <c r="E769" s="224">
        <v>5.3</v>
      </c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22"/>
      <c r="Z769" s="212"/>
      <c r="AA769" s="212"/>
      <c r="AB769" s="212"/>
      <c r="AC769" s="212"/>
      <c r="AD769" s="212"/>
      <c r="AE769" s="212"/>
      <c r="AF769" s="212"/>
      <c r="AG769" s="212" t="s">
        <v>234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3" x14ac:dyDescent="0.2">
      <c r="A770" s="219"/>
      <c r="B770" s="220"/>
      <c r="C770" s="247" t="s">
        <v>648</v>
      </c>
      <c r="D770" s="223"/>
      <c r="E770" s="224">
        <v>21.2</v>
      </c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22"/>
      <c r="Z770" s="212"/>
      <c r="AA770" s="212"/>
      <c r="AB770" s="212"/>
      <c r="AC770" s="212"/>
      <c r="AD770" s="212"/>
      <c r="AE770" s="212"/>
      <c r="AF770" s="212"/>
      <c r="AG770" s="212" t="s">
        <v>234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 x14ac:dyDescent="0.2">
      <c r="A771" s="219"/>
      <c r="B771" s="220"/>
      <c r="C771" s="247" t="s">
        <v>649</v>
      </c>
      <c r="D771" s="223"/>
      <c r="E771" s="224">
        <v>4.9000000000000004</v>
      </c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22"/>
      <c r="Z771" s="212"/>
      <c r="AA771" s="212"/>
      <c r="AB771" s="212"/>
      <c r="AC771" s="212"/>
      <c r="AD771" s="212"/>
      <c r="AE771" s="212"/>
      <c r="AF771" s="212"/>
      <c r="AG771" s="212" t="s">
        <v>234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19"/>
      <c r="B772" s="220"/>
      <c r="C772" s="247" t="s">
        <v>650</v>
      </c>
      <c r="D772" s="223"/>
      <c r="E772" s="224">
        <v>18.600000000000001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22"/>
      <c r="Z772" s="212"/>
      <c r="AA772" s="212"/>
      <c r="AB772" s="212"/>
      <c r="AC772" s="212"/>
      <c r="AD772" s="212"/>
      <c r="AE772" s="212"/>
      <c r="AF772" s="212"/>
      <c r="AG772" s="212" t="s">
        <v>234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 x14ac:dyDescent="0.2">
      <c r="A773" s="219"/>
      <c r="B773" s="220"/>
      <c r="C773" s="247" t="s">
        <v>651</v>
      </c>
      <c r="D773" s="223"/>
      <c r="E773" s="224">
        <v>5.5</v>
      </c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22"/>
      <c r="Z773" s="212"/>
      <c r="AA773" s="212"/>
      <c r="AB773" s="212"/>
      <c r="AC773" s="212"/>
      <c r="AD773" s="212"/>
      <c r="AE773" s="212"/>
      <c r="AF773" s="212"/>
      <c r="AG773" s="212" t="s">
        <v>234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">
      <c r="A774" s="219"/>
      <c r="B774" s="220"/>
      <c r="C774" s="247" t="s">
        <v>652</v>
      </c>
      <c r="D774" s="223"/>
      <c r="E774" s="224">
        <v>14.9</v>
      </c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22"/>
      <c r="Z774" s="212"/>
      <c r="AA774" s="212"/>
      <c r="AB774" s="212"/>
      <c r="AC774" s="212"/>
      <c r="AD774" s="212"/>
      <c r="AE774" s="212"/>
      <c r="AF774" s="212"/>
      <c r="AG774" s="212" t="s">
        <v>234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 x14ac:dyDescent="0.2">
      <c r="A775" s="219"/>
      <c r="B775" s="220"/>
      <c r="C775" s="247" t="s">
        <v>656</v>
      </c>
      <c r="D775" s="223"/>
      <c r="E775" s="224">
        <v>5.4</v>
      </c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22"/>
      <c r="Z775" s="212"/>
      <c r="AA775" s="212"/>
      <c r="AB775" s="212"/>
      <c r="AC775" s="212"/>
      <c r="AD775" s="212"/>
      <c r="AE775" s="212"/>
      <c r="AF775" s="212"/>
      <c r="AG775" s="212" t="s">
        <v>234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 x14ac:dyDescent="0.2">
      <c r="A776" s="219"/>
      <c r="B776" s="220"/>
      <c r="C776" s="247" t="s">
        <v>657</v>
      </c>
      <c r="D776" s="223"/>
      <c r="E776" s="224">
        <v>9.1999999999999993</v>
      </c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22"/>
      <c r="Z776" s="212"/>
      <c r="AA776" s="212"/>
      <c r="AB776" s="212"/>
      <c r="AC776" s="212"/>
      <c r="AD776" s="212"/>
      <c r="AE776" s="212"/>
      <c r="AF776" s="212"/>
      <c r="AG776" s="212" t="s">
        <v>234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 x14ac:dyDescent="0.2">
      <c r="A777" s="219"/>
      <c r="B777" s="220"/>
      <c r="C777" s="247" t="s">
        <v>360</v>
      </c>
      <c r="D777" s="223"/>
      <c r="E777" s="224">
        <v>3.2</v>
      </c>
      <c r="F777" s="222"/>
      <c r="G777" s="222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22"/>
      <c r="Z777" s="212"/>
      <c r="AA777" s="212"/>
      <c r="AB777" s="212"/>
      <c r="AC777" s="212"/>
      <c r="AD777" s="212"/>
      <c r="AE777" s="212"/>
      <c r="AF777" s="212"/>
      <c r="AG777" s="212" t="s">
        <v>234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19"/>
      <c r="B778" s="220"/>
      <c r="C778" s="247" t="s">
        <v>361</v>
      </c>
      <c r="D778" s="223"/>
      <c r="E778" s="224">
        <v>2.6</v>
      </c>
      <c r="F778" s="222"/>
      <c r="G778" s="222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22"/>
      <c r="Z778" s="212"/>
      <c r="AA778" s="212"/>
      <c r="AB778" s="212"/>
      <c r="AC778" s="212"/>
      <c r="AD778" s="212"/>
      <c r="AE778" s="212"/>
      <c r="AF778" s="212"/>
      <c r="AG778" s="212" t="s">
        <v>234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19"/>
      <c r="B779" s="220"/>
      <c r="C779" s="247" t="s">
        <v>362</v>
      </c>
      <c r="D779" s="223"/>
      <c r="E779" s="224">
        <v>5.7</v>
      </c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22"/>
      <c r="Z779" s="212"/>
      <c r="AA779" s="212"/>
      <c r="AB779" s="212"/>
      <c r="AC779" s="212"/>
      <c r="AD779" s="212"/>
      <c r="AE779" s="212"/>
      <c r="AF779" s="212"/>
      <c r="AG779" s="212" t="s">
        <v>234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19"/>
      <c r="B780" s="220"/>
      <c r="C780" s="247" t="s">
        <v>658</v>
      </c>
      <c r="D780" s="223"/>
      <c r="E780" s="224">
        <v>5</v>
      </c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22"/>
      <c r="Z780" s="212"/>
      <c r="AA780" s="212"/>
      <c r="AB780" s="212"/>
      <c r="AC780" s="212"/>
      <c r="AD780" s="212"/>
      <c r="AE780" s="212"/>
      <c r="AF780" s="212"/>
      <c r="AG780" s="212" t="s">
        <v>234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19"/>
      <c r="B781" s="220"/>
      <c r="C781" s="247" t="s">
        <v>664</v>
      </c>
      <c r="D781" s="223"/>
      <c r="E781" s="224">
        <v>8.1999999999999993</v>
      </c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22"/>
      <c r="Z781" s="212"/>
      <c r="AA781" s="212"/>
      <c r="AB781" s="212"/>
      <c r="AC781" s="212"/>
      <c r="AD781" s="212"/>
      <c r="AE781" s="212"/>
      <c r="AF781" s="212"/>
      <c r="AG781" s="212" t="s">
        <v>234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 x14ac:dyDescent="0.2">
      <c r="A782" s="219"/>
      <c r="B782" s="220"/>
      <c r="C782" s="247" t="s">
        <v>665</v>
      </c>
      <c r="D782" s="223"/>
      <c r="E782" s="224">
        <v>5.2</v>
      </c>
      <c r="F782" s="222"/>
      <c r="G782" s="222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22"/>
      <c r="Z782" s="212"/>
      <c r="AA782" s="212"/>
      <c r="AB782" s="212"/>
      <c r="AC782" s="212"/>
      <c r="AD782" s="212"/>
      <c r="AE782" s="212"/>
      <c r="AF782" s="212"/>
      <c r="AG782" s="212" t="s">
        <v>234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 x14ac:dyDescent="0.2">
      <c r="A783" s="219"/>
      <c r="B783" s="220"/>
      <c r="C783" s="247" t="s">
        <v>666</v>
      </c>
      <c r="D783" s="223"/>
      <c r="E783" s="224">
        <v>7.9</v>
      </c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22"/>
      <c r="Z783" s="212"/>
      <c r="AA783" s="212"/>
      <c r="AB783" s="212"/>
      <c r="AC783" s="212"/>
      <c r="AD783" s="212"/>
      <c r="AE783" s="212"/>
      <c r="AF783" s="212"/>
      <c r="AG783" s="212" t="s">
        <v>234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3" x14ac:dyDescent="0.2">
      <c r="A784" s="219"/>
      <c r="B784" s="220"/>
      <c r="C784" s="247" t="s">
        <v>667</v>
      </c>
      <c r="D784" s="223"/>
      <c r="E784" s="224">
        <v>5.0999999999999996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22"/>
      <c r="Z784" s="212"/>
      <c r="AA784" s="212"/>
      <c r="AB784" s="212"/>
      <c r="AC784" s="212"/>
      <c r="AD784" s="212"/>
      <c r="AE784" s="212"/>
      <c r="AF784" s="212"/>
      <c r="AG784" s="212" t="s">
        <v>234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 x14ac:dyDescent="0.2">
      <c r="A785" s="219"/>
      <c r="B785" s="220"/>
      <c r="C785" s="247" t="s">
        <v>370</v>
      </c>
      <c r="D785" s="223"/>
      <c r="E785" s="224">
        <v>8.5</v>
      </c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22"/>
      <c r="Z785" s="212"/>
      <c r="AA785" s="212"/>
      <c r="AB785" s="212"/>
      <c r="AC785" s="212"/>
      <c r="AD785" s="212"/>
      <c r="AE785" s="212"/>
      <c r="AF785" s="212"/>
      <c r="AG785" s="212" t="s">
        <v>234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19"/>
      <c r="B786" s="220"/>
      <c r="C786" s="247" t="s">
        <v>668</v>
      </c>
      <c r="D786" s="223"/>
      <c r="E786" s="224">
        <v>2.6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22"/>
      <c r="Z786" s="212"/>
      <c r="AA786" s="212"/>
      <c r="AB786" s="212"/>
      <c r="AC786" s="212"/>
      <c r="AD786" s="212"/>
      <c r="AE786" s="212"/>
      <c r="AF786" s="212"/>
      <c r="AG786" s="212" t="s">
        <v>234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19"/>
      <c r="B787" s="220"/>
      <c r="C787" s="247" t="s">
        <v>1205</v>
      </c>
      <c r="D787" s="223"/>
      <c r="E787" s="224">
        <v>17.2</v>
      </c>
      <c r="F787" s="222"/>
      <c r="G787" s="222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22"/>
      <c r="Z787" s="212"/>
      <c r="AA787" s="212"/>
      <c r="AB787" s="212"/>
      <c r="AC787" s="212"/>
      <c r="AD787" s="212"/>
      <c r="AE787" s="212"/>
      <c r="AF787" s="212"/>
      <c r="AG787" s="212" t="s">
        <v>234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 x14ac:dyDescent="0.2">
      <c r="A788" s="233">
        <v>122</v>
      </c>
      <c r="B788" s="234" t="s">
        <v>1469</v>
      </c>
      <c r="C788" s="245" t="s">
        <v>1470</v>
      </c>
      <c r="D788" s="235" t="s">
        <v>258</v>
      </c>
      <c r="E788" s="236">
        <v>224.94</v>
      </c>
      <c r="F788" s="237"/>
      <c r="G788" s="238">
        <f>ROUND(E788*F788,2)</f>
        <v>0</v>
      </c>
      <c r="H788" s="237"/>
      <c r="I788" s="238">
        <f>ROUND(E788*H788,2)</f>
        <v>0</v>
      </c>
      <c r="J788" s="237"/>
      <c r="K788" s="238">
        <f>ROUND(E788*J788,2)</f>
        <v>0</v>
      </c>
      <c r="L788" s="238">
        <v>21</v>
      </c>
      <c r="M788" s="238">
        <f>G788*(1+L788/100)</f>
        <v>0</v>
      </c>
      <c r="N788" s="236">
        <v>0</v>
      </c>
      <c r="O788" s="236">
        <f>ROUND(E788*N788,2)</f>
        <v>0</v>
      </c>
      <c r="P788" s="236">
        <v>0</v>
      </c>
      <c r="Q788" s="236">
        <f>ROUND(E788*P788,2)</f>
        <v>0</v>
      </c>
      <c r="R788" s="238"/>
      <c r="S788" s="238" t="s">
        <v>274</v>
      </c>
      <c r="T788" s="239" t="s">
        <v>275</v>
      </c>
      <c r="U788" s="222">
        <v>0</v>
      </c>
      <c r="V788" s="222">
        <f>ROUND(E788*U788,2)</f>
        <v>0</v>
      </c>
      <c r="W788" s="222"/>
      <c r="X788" s="222" t="s">
        <v>905</v>
      </c>
      <c r="Y788" s="222" t="s">
        <v>229</v>
      </c>
      <c r="Z788" s="212"/>
      <c r="AA788" s="212"/>
      <c r="AB788" s="212"/>
      <c r="AC788" s="212"/>
      <c r="AD788" s="212"/>
      <c r="AE788" s="212"/>
      <c r="AF788" s="212"/>
      <c r="AG788" s="212" t="s">
        <v>906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2" x14ac:dyDescent="0.2">
      <c r="A789" s="219"/>
      <c r="B789" s="220"/>
      <c r="C789" s="248" t="s">
        <v>1471</v>
      </c>
      <c r="D789" s="242"/>
      <c r="E789" s="242"/>
      <c r="F789" s="242"/>
      <c r="G789" s="24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22"/>
      <c r="Z789" s="212"/>
      <c r="AA789" s="212"/>
      <c r="AB789" s="212"/>
      <c r="AC789" s="212"/>
      <c r="AD789" s="212"/>
      <c r="AE789" s="212"/>
      <c r="AF789" s="212"/>
      <c r="AG789" s="212" t="s">
        <v>314</v>
      </c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2" x14ac:dyDescent="0.2">
      <c r="A790" s="219"/>
      <c r="B790" s="220"/>
      <c r="C790" s="247" t="s">
        <v>1465</v>
      </c>
      <c r="D790" s="223"/>
      <c r="E790" s="224">
        <v>195.6</v>
      </c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22"/>
      <c r="Z790" s="212"/>
      <c r="AA790" s="212"/>
      <c r="AB790" s="212"/>
      <c r="AC790" s="212"/>
      <c r="AD790" s="212"/>
      <c r="AE790" s="212"/>
      <c r="AF790" s="212"/>
      <c r="AG790" s="212" t="s">
        <v>234</v>
      </c>
      <c r="AH790" s="212">
        <v>5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">
      <c r="A791" s="219"/>
      <c r="B791" s="220"/>
      <c r="C791" s="264" t="s">
        <v>1359</v>
      </c>
      <c r="D791" s="253"/>
      <c r="E791" s="254">
        <v>29.34</v>
      </c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22"/>
      <c r="Z791" s="212"/>
      <c r="AA791" s="212"/>
      <c r="AB791" s="212"/>
      <c r="AC791" s="212"/>
      <c r="AD791" s="212"/>
      <c r="AE791" s="212"/>
      <c r="AF791" s="212"/>
      <c r="AG791" s="212" t="s">
        <v>234</v>
      </c>
      <c r="AH791" s="212">
        <v>4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ht="22.5" outlineLevel="1" x14ac:dyDescent="0.2">
      <c r="A792" s="233">
        <v>123</v>
      </c>
      <c r="B792" s="234" t="s">
        <v>1472</v>
      </c>
      <c r="C792" s="245" t="s">
        <v>1473</v>
      </c>
      <c r="D792" s="235" t="s">
        <v>749</v>
      </c>
      <c r="E792" s="236">
        <v>774.57600000000002</v>
      </c>
      <c r="F792" s="237"/>
      <c r="G792" s="238">
        <f>ROUND(E792*F792,2)</f>
        <v>0</v>
      </c>
      <c r="H792" s="237"/>
      <c r="I792" s="238">
        <f>ROUND(E792*H792,2)</f>
        <v>0</v>
      </c>
      <c r="J792" s="237"/>
      <c r="K792" s="238">
        <f>ROUND(E792*J792,2)</f>
        <v>0</v>
      </c>
      <c r="L792" s="238">
        <v>21</v>
      </c>
      <c r="M792" s="238">
        <f>G792*(1+L792/100)</f>
        <v>0</v>
      </c>
      <c r="N792" s="236">
        <v>1E-3</v>
      </c>
      <c r="O792" s="236">
        <f>ROUND(E792*N792,2)</f>
        <v>0.77</v>
      </c>
      <c r="P792" s="236">
        <v>0</v>
      </c>
      <c r="Q792" s="236">
        <f>ROUND(E792*P792,2)</f>
        <v>0</v>
      </c>
      <c r="R792" s="238" t="s">
        <v>904</v>
      </c>
      <c r="S792" s="238" t="s">
        <v>227</v>
      </c>
      <c r="T792" s="239" t="s">
        <v>227</v>
      </c>
      <c r="U792" s="222">
        <v>0</v>
      </c>
      <c r="V792" s="222">
        <f>ROUND(E792*U792,2)</f>
        <v>0</v>
      </c>
      <c r="W792" s="222"/>
      <c r="X792" s="222" t="s">
        <v>905</v>
      </c>
      <c r="Y792" s="222" t="s">
        <v>229</v>
      </c>
      <c r="Z792" s="212"/>
      <c r="AA792" s="212"/>
      <c r="AB792" s="212"/>
      <c r="AC792" s="212"/>
      <c r="AD792" s="212"/>
      <c r="AE792" s="212"/>
      <c r="AF792" s="212"/>
      <c r="AG792" s="212" t="s">
        <v>906</v>
      </c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2" x14ac:dyDescent="0.2">
      <c r="A793" s="219"/>
      <c r="B793" s="220"/>
      <c r="C793" s="247" t="s">
        <v>233</v>
      </c>
      <c r="D793" s="223"/>
      <c r="E793" s="224"/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22"/>
      <c r="Z793" s="212"/>
      <c r="AA793" s="212"/>
      <c r="AB793" s="212"/>
      <c r="AC793" s="212"/>
      <c r="AD793" s="212"/>
      <c r="AE793" s="212"/>
      <c r="AF793" s="212"/>
      <c r="AG793" s="212" t="s">
        <v>234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 x14ac:dyDescent="0.2">
      <c r="A794" s="219"/>
      <c r="B794" s="220"/>
      <c r="C794" s="247" t="s">
        <v>1474</v>
      </c>
      <c r="D794" s="223"/>
      <c r="E794" s="224"/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22"/>
      <c r="Z794" s="212"/>
      <c r="AA794" s="212"/>
      <c r="AB794" s="212"/>
      <c r="AC794" s="212"/>
      <c r="AD794" s="212"/>
      <c r="AE794" s="212"/>
      <c r="AF794" s="212"/>
      <c r="AG794" s="212" t="s">
        <v>234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 x14ac:dyDescent="0.2">
      <c r="A795" s="219"/>
      <c r="B795" s="220"/>
      <c r="C795" s="247" t="s">
        <v>1475</v>
      </c>
      <c r="D795" s="223"/>
      <c r="E795" s="224">
        <v>704.16</v>
      </c>
      <c r="F795" s="222"/>
      <c r="G795" s="222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22"/>
      <c r="Z795" s="212"/>
      <c r="AA795" s="212"/>
      <c r="AB795" s="212"/>
      <c r="AC795" s="212"/>
      <c r="AD795" s="212"/>
      <c r="AE795" s="212"/>
      <c r="AF795" s="212"/>
      <c r="AG795" s="212" t="s">
        <v>234</v>
      </c>
      <c r="AH795" s="212">
        <v>5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 x14ac:dyDescent="0.2">
      <c r="A796" s="219"/>
      <c r="B796" s="220"/>
      <c r="C796" s="264" t="s">
        <v>920</v>
      </c>
      <c r="D796" s="253"/>
      <c r="E796" s="254">
        <v>70.415999999999997</v>
      </c>
      <c r="F796" s="222"/>
      <c r="G796" s="222"/>
      <c r="H796" s="222"/>
      <c r="I796" s="222"/>
      <c r="J796" s="222"/>
      <c r="K796" s="222"/>
      <c r="L796" s="222"/>
      <c r="M796" s="222"/>
      <c r="N796" s="221"/>
      <c r="O796" s="221"/>
      <c r="P796" s="221"/>
      <c r="Q796" s="221"/>
      <c r="R796" s="222"/>
      <c r="S796" s="222"/>
      <c r="T796" s="222"/>
      <c r="U796" s="222"/>
      <c r="V796" s="222"/>
      <c r="W796" s="222"/>
      <c r="X796" s="222"/>
      <c r="Y796" s="222"/>
      <c r="Z796" s="212"/>
      <c r="AA796" s="212"/>
      <c r="AB796" s="212"/>
      <c r="AC796" s="212"/>
      <c r="AD796" s="212"/>
      <c r="AE796" s="212"/>
      <c r="AF796" s="212"/>
      <c r="AG796" s="212" t="s">
        <v>234</v>
      </c>
      <c r="AH796" s="212">
        <v>4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ht="33.75" outlineLevel="1" x14ac:dyDescent="0.2">
      <c r="A797" s="233">
        <v>124</v>
      </c>
      <c r="B797" s="234" t="s">
        <v>1476</v>
      </c>
      <c r="C797" s="245" t="s">
        <v>1477</v>
      </c>
      <c r="D797" s="235" t="s">
        <v>320</v>
      </c>
      <c r="E797" s="236">
        <v>76</v>
      </c>
      <c r="F797" s="237"/>
      <c r="G797" s="238">
        <f>ROUND(E797*F797,2)</f>
        <v>0</v>
      </c>
      <c r="H797" s="237"/>
      <c r="I797" s="238">
        <f>ROUND(E797*H797,2)</f>
        <v>0</v>
      </c>
      <c r="J797" s="237"/>
      <c r="K797" s="238">
        <f>ROUND(E797*J797,2)</f>
        <v>0</v>
      </c>
      <c r="L797" s="238">
        <v>21</v>
      </c>
      <c r="M797" s="238">
        <f>G797*(1+L797/100)</f>
        <v>0</v>
      </c>
      <c r="N797" s="236">
        <v>2E-3</v>
      </c>
      <c r="O797" s="236">
        <f>ROUND(E797*N797,2)</f>
        <v>0.15</v>
      </c>
      <c r="P797" s="236">
        <v>0</v>
      </c>
      <c r="Q797" s="236">
        <f>ROUND(E797*P797,2)</f>
        <v>0</v>
      </c>
      <c r="R797" s="238" t="s">
        <v>904</v>
      </c>
      <c r="S797" s="238" t="s">
        <v>227</v>
      </c>
      <c r="T797" s="239" t="s">
        <v>227</v>
      </c>
      <c r="U797" s="222">
        <v>0</v>
      </c>
      <c r="V797" s="222">
        <f>ROUND(E797*U797,2)</f>
        <v>0</v>
      </c>
      <c r="W797" s="222"/>
      <c r="X797" s="222" t="s">
        <v>905</v>
      </c>
      <c r="Y797" s="222" t="s">
        <v>229</v>
      </c>
      <c r="Z797" s="212"/>
      <c r="AA797" s="212"/>
      <c r="AB797" s="212"/>
      <c r="AC797" s="212"/>
      <c r="AD797" s="212"/>
      <c r="AE797" s="212"/>
      <c r="AF797" s="212"/>
      <c r="AG797" s="212" t="s">
        <v>906</v>
      </c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2" x14ac:dyDescent="0.2">
      <c r="A798" s="219"/>
      <c r="B798" s="220"/>
      <c r="C798" s="247" t="s">
        <v>233</v>
      </c>
      <c r="D798" s="223"/>
      <c r="E798" s="224"/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22"/>
      <c r="Z798" s="212"/>
      <c r="AA798" s="212"/>
      <c r="AB798" s="212"/>
      <c r="AC798" s="212"/>
      <c r="AD798" s="212"/>
      <c r="AE798" s="212"/>
      <c r="AF798" s="212"/>
      <c r="AG798" s="212" t="s">
        <v>234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65" t="s">
        <v>1459</v>
      </c>
      <c r="D799" s="255"/>
      <c r="E799" s="256"/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22"/>
      <c r="Z799" s="212"/>
      <c r="AA799" s="212"/>
      <c r="AB799" s="212"/>
      <c r="AC799" s="212"/>
      <c r="AD799" s="212"/>
      <c r="AE799" s="212"/>
      <c r="AF799" s="212"/>
      <c r="AG799" s="212" t="s">
        <v>234</v>
      </c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66" t="s">
        <v>1478</v>
      </c>
      <c r="D800" s="255"/>
      <c r="E800" s="256">
        <v>75.305999999999997</v>
      </c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22"/>
      <c r="Z800" s="212"/>
      <c r="AA800" s="212"/>
      <c r="AB800" s="212"/>
      <c r="AC800" s="212"/>
      <c r="AD800" s="212"/>
      <c r="AE800" s="212"/>
      <c r="AF800" s="212"/>
      <c r="AG800" s="212" t="s">
        <v>234</v>
      </c>
      <c r="AH800" s="212">
        <v>2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19"/>
      <c r="B801" s="220"/>
      <c r="C801" s="265" t="s">
        <v>1461</v>
      </c>
      <c r="D801" s="255"/>
      <c r="E801" s="256"/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22"/>
      <c r="Z801" s="212"/>
      <c r="AA801" s="212"/>
      <c r="AB801" s="212"/>
      <c r="AC801" s="212"/>
      <c r="AD801" s="212"/>
      <c r="AE801" s="212"/>
      <c r="AF801" s="212"/>
      <c r="AG801" s="212" t="s">
        <v>234</v>
      </c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19"/>
      <c r="B802" s="220"/>
      <c r="C802" s="247" t="s">
        <v>1479</v>
      </c>
      <c r="D802" s="223"/>
      <c r="E802" s="224">
        <v>76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22"/>
      <c r="Z802" s="212"/>
      <c r="AA802" s="212"/>
      <c r="AB802" s="212"/>
      <c r="AC802" s="212"/>
      <c r="AD802" s="212"/>
      <c r="AE802" s="212"/>
      <c r="AF802" s="212"/>
      <c r="AG802" s="212" t="s">
        <v>234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33">
        <v>125</v>
      </c>
      <c r="B803" s="234" t="s">
        <v>1480</v>
      </c>
      <c r="C803" s="245" t="s">
        <v>1481</v>
      </c>
      <c r="D803" s="235" t="s">
        <v>258</v>
      </c>
      <c r="E803" s="236">
        <v>256.7</v>
      </c>
      <c r="F803" s="237"/>
      <c r="G803" s="238">
        <f>ROUND(E803*F803,2)</f>
        <v>0</v>
      </c>
      <c r="H803" s="237"/>
      <c r="I803" s="238">
        <f>ROUND(E803*H803,2)</f>
        <v>0</v>
      </c>
      <c r="J803" s="237"/>
      <c r="K803" s="238">
        <f>ROUND(E803*J803,2)</f>
        <v>0</v>
      </c>
      <c r="L803" s="238">
        <v>21</v>
      </c>
      <c r="M803" s="238">
        <f>G803*(1+L803/100)</f>
        <v>0</v>
      </c>
      <c r="N803" s="236">
        <v>0</v>
      </c>
      <c r="O803" s="236">
        <f>ROUND(E803*N803,2)</f>
        <v>0</v>
      </c>
      <c r="P803" s="236">
        <v>0</v>
      </c>
      <c r="Q803" s="236">
        <f>ROUND(E803*P803,2)</f>
        <v>0</v>
      </c>
      <c r="R803" s="238" t="s">
        <v>1453</v>
      </c>
      <c r="S803" s="238" t="s">
        <v>227</v>
      </c>
      <c r="T803" s="239" t="s">
        <v>227</v>
      </c>
      <c r="U803" s="222">
        <v>0.47</v>
      </c>
      <c r="V803" s="222">
        <f>ROUND(E803*U803,2)</f>
        <v>120.65</v>
      </c>
      <c r="W803" s="222"/>
      <c r="X803" s="222" t="s">
        <v>228</v>
      </c>
      <c r="Y803" s="222" t="s">
        <v>229</v>
      </c>
      <c r="Z803" s="212"/>
      <c r="AA803" s="212"/>
      <c r="AB803" s="212"/>
      <c r="AC803" s="212"/>
      <c r="AD803" s="212"/>
      <c r="AE803" s="212"/>
      <c r="AF803" s="212"/>
      <c r="AG803" s="212" t="s">
        <v>230</v>
      </c>
      <c r="AH803" s="212"/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2" x14ac:dyDescent="0.2">
      <c r="A804" s="219"/>
      <c r="B804" s="220"/>
      <c r="C804" s="247" t="s">
        <v>233</v>
      </c>
      <c r="D804" s="223"/>
      <c r="E804" s="224"/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22"/>
      <c r="Z804" s="212"/>
      <c r="AA804" s="212"/>
      <c r="AB804" s="212"/>
      <c r="AC804" s="212"/>
      <c r="AD804" s="212"/>
      <c r="AE804" s="212"/>
      <c r="AF804" s="212"/>
      <c r="AG804" s="212" t="s">
        <v>234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19"/>
      <c r="B805" s="220"/>
      <c r="C805" s="247" t="s">
        <v>1482</v>
      </c>
      <c r="D805" s="223"/>
      <c r="E805" s="224"/>
      <c r="F805" s="222"/>
      <c r="G805" s="222"/>
      <c r="H805" s="222"/>
      <c r="I805" s="222"/>
      <c r="J805" s="222"/>
      <c r="K805" s="222"/>
      <c r="L805" s="222"/>
      <c r="M805" s="222"/>
      <c r="N805" s="221"/>
      <c r="O805" s="221"/>
      <c r="P805" s="221"/>
      <c r="Q805" s="221"/>
      <c r="R805" s="222"/>
      <c r="S805" s="222"/>
      <c r="T805" s="222"/>
      <c r="U805" s="222"/>
      <c r="V805" s="222"/>
      <c r="W805" s="222"/>
      <c r="X805" s="222"/>
      <c r="Y805" s="222"/>
      <c r="Z805" s="212"/>
      <c r="AA805" s="212"/>
      <c r="AB805" s="212"/>
      <c r="AC805" s="212"/>
      <c r="AD805" s="212"/>
      <c r="AE805" s="212"/>
      <c r="AF805" s="212"/>
      <c r="AG805" s="212" t="s">
        <v>234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19"/>
      <c r="B806" s="220"/>
      <c r="C806" s="247" t="s">
        <v>755</v>
      </c>
      <c r="D806" s="223"/>
      <c r="E806" s="224"/>
      <c r="F806" s="222"/>
      <c r="G806" s="222"/>
      <c r="H806" s="222"/>
      <c r="I806" s="222"/>
      <c r="J806" s="222"/>
      <c r="K806" s="222"/>
      <c r="L806" s="222"/>
      <c r="M806" s="222"/>
      <c r="N806" s="221"/>
      <c r="O806" s="221"/>
      <c r="P806" s="221"/>
      <c r="Q806" s="221"/>
      <c r="R806" s="222"/>
      <c r="S806" s="222"/>
      <c r="T806" s="222"/>
      <c r="U806" s="222"/>
      <c r="V806" s="222"/>
      <c r="W806" s="222"/>
      <c r="X806" s="222"/>
      <c r="Y806" s="222"/>
      <c r="Z806" s="212"/>
      <c r="AA806" s="212"/>
      <c r="AB806" s="212"/>
      <c r="AC806" s="212"/>
      <c r="AD806" s="212"/>
      <c r="AE806" s="212"/>
      <c r="AF806" s="212"/>
      <c r="AG806" s="212" t="s">
        <v>234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 x14ac:dyDescent="0.2">
      <c r="A807" s="219"/>
      <c r="B807" s="220"/>
      <c r="C807" s="247" t="s">
        <v>645</v>
      </c>
      <c r="D807" s="223"/>
      <c r="E807" s="224">
        <v>5.9</v>
      </c>
      <c r="F807" s="222"/>
      <c r="G807" s="222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22"/>
      <c r="Z807" s="212"/>
      <c r="AA807" s="212"/>
      <c r="AB807" s="212"/>
      <c r="AC807" s="212"/>
      <c r="AD807" s="212"/>
      <c r="AE807" s="212"/>
      <c r="AF807" s="212"/>
      <c r="AG807" s="212" t="s">
        <v>234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3" x14ac:dyDescent="0.2">
      <c r="A808" s="219"/>
      <c r="B808" s="220"/>
      <c r="C808" s="247" t="s">
        <v>1483</v>
      </c>
      <c r="D808" s="223"/>
      <c r="E808" s="224">
        <v>2.82</v>
      </c>
      <c r="F808" s="222"/>
      <c r="G808" s="222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22"/>
      <c r="Z808" s="212"/>
      <c r="AA808" s="212"/>
      <c r="AB808" s="212"/>
      <c r="AC808" s="212"/>
      <c r="AD808" s="212"/>
      <c r="AE808" s="212"/>
      <c r="AF808" s="212"/>
      <c r="AG808" s="212" t="s">
        <v>234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3" x14ac:dyDescent="0.2">
      <c r="A809" s="219"/>
      <c r="B809" s="220"/>
      <c r="C809" s="247" t="s">
        <v>646</v>
      </c>
      <c r="D809" s="223"/>
      <c r="E809" s="224">
        <v>33.5</v>
      </c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22"/>
      <c r="Z809" s="212"/>
      <c r="AA809" s="212"/>
      <c r="AB809" s="212"/>
      <c r="AC809" s="212"/>
      <c r="AD809" s="212"/>
      <c r="AE809" s="212"/>
      <c r="AF809" s="212"/>
      <c r="AG809" s="212" t="s">
        <v>234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19"/>
      <c r="B810" s="220"/>
      <c r="C810" s="247" t="s">
        <v>1484</v>
      </c>
      <c r="D810" s="223"/>
      <c r="E810" s="224">
        <v>8.07</v>
      </c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22"/>
      <c r="Z810" s="212"/>
      <c r="AA810" s="212"/>
      <c r="AB810" s="212"/>
      <c r="AC810" s="212"/>
      <c r="AD810" s="212"/>
      <c r="AE810" s="212"/>
      <c r="AF810" s="212"/>
      <c r="AG810" s="212" t="s">
        <v>234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47" t="s">
        <v>647</v>
      </c>
      <c r="D811" s="223"/>
      <c r="E811" s="224">
        <v>5.3</v>
      </c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22"/>
      <c r="Z811" s="212"/>
      <c r="AA811" s="212"/>
      <c r="AB811" s="212"/>
      <c r="AC811" s="212"/>
      <c r="AD811" s="212"/>
      <c r="AE811" s="212"/>
      <c r="AF811" s="212"/>
      <c r="AG811" s="212" t="s">
        <v>234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3" x14ac:dyDescent="0.2">
      <c r="A812" s="219"/>
      <c r="B812" s="220"/>
      <c r="C812" s="247" t="s">
        <v>1485</v>
      </c>
      <c r="D812" s="223"/>
      <c r="E812" s="224">
        <v>2.46</v>
      </c>
      <c r="F812" s="222"/>
      <c r="G812" s="222"/>
      <c r="H812" s="222"/>
      <c r="I812" s="222"/>
      <c r="J812" s="222"/>
      <c r="K812" s="222"/>
      <c r="L812" s="222"/>
      <c r="M812" s="222"/>
      <c r="N812" s="221"/>
      <c r="O812" s="221"/>
      <c r="P812" s="221"/>
      <c r="Q812" s="221"/>
      <c r="R812" s="222"/>
      <c r="S812" s="222"/>
      <c r="T812" s="222"/>
      <c r="U812" s="222"/>
      <c r="V812" s="222"/>
      <c r="W812" s="222"/>
      <c r="X812" s="222"/>
      <c r="Y812" s="222"/>
      <c r="Z812" s="212"/>
      <c r="AA812" s="212"/>
      <c r="AB812" s="212"/>
      <c r="AC812" s="212"/>
      <c r="AD812" s="212"/>
      <c r="AE812" s="212"/>
      <c r="AF812" s="212"/>
      <c r="AG812" s="212" t="s">
        <v>234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3" x14ac:dyDescent="0.2">
      <c r="A813" s="219"/>
      <c r="B813" s="220"/>
      <c r="C813" s="247" t="s">
        <v>648</v>
      </c>
      <c r="D813" s="223"/>
      <c r="E813" s="224">
        <v>21.2</v>
      </c>
      <c r="F813" s="222"/>
      <c r="G813" s="222"/>
      <c r="H813" s="222"/>
      <c r="I813" s="222"/>
      <c r="J813" s="222"/>
      <c r="K813" s="222"/>
      <c r="L813" s="222"/>
      <c r="M813" s="222"/>
      <c r="N813" s="221"/>
      <c r="O813" s="221"/>
      <c r="P813" s="221"/>
      <c r="Q813" s="221"/>
      <c r="R813" s="222"/>
      <c r="S813" s="222"/>
      <c r="T813" s="222"/>
      <c r="U813" s="222"/>
      <c r="V813" s="222"/>
      <c r="W813" s="222"/>
      <c r="X813" s="222"/>
      <c r="Y813" s="222"/>
      <c r="Z813" s="212"/>
      <c r="AA813" s="212"/>
      <c r="AB813" s="212"/>
      <c r="AC813" s="212"/>
      <c r="AD813" s="212"/>
      <c r="AE813" s="212"/>
      <c r="AF813" s="212"/>
      <c r="AG813" s="212" t="s">
        <v>234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3" x14ac:dyDescent="0.2">
      <c r="A814" s="219"/>
      <c r="B814" s="220"/>
      <c r="C814" s="247" t="s">
        <v>1486</v>
      </c>
      <c r="D814" s="223"/>
      <c r="E814" s="224">
        <v>5.7</v>
      </c>
      <c r="F814" s="222"/>
      <c r="G814" s="22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22"/>
      <c r="Z814" s="212"/>
      <c r="AA814" s="212"/>
      <c r="AB814" s="212"/>
      <c r="AC814" s="212"/>
      <c r="AD814" s="212"/>
      <c r="AE814" s="212"/>
      <c r="AF814" s="212"/>
      <c r="AG814" s="212" t="s">
        <v>234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3" x14ac:dyDescent="0.2">
      <c r="A815" s="219"/>
      <c r="B815" s="220"/>
      <c r="C815" s="247" t="s">
        <v>649</v>
      </c>
      <c r="D815" s="223"/>
      <c r="E815" s="224">
        <v>4.9000000000000004</v>
      </c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22"/>
      <c r="Z815" s="212"/>
      <c r="AA815" s="212"/>
      <c r="AB815" s="212"/>
      <c r="AC815" s="212"/>
      <c r="AD815" s="212"/>
      <c r="AE815" s="212"/>
      <c r="AF815" s="212"/>
      <c r="AG815" s="212" t="s">
        <v>234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19"/>
      <c r="B816" s="220"/>
      <c r="C816" s="247" t="s">
        <v>1487</v>
      </c>
      <c r="D816" s="223"/>
      <c r="E816" s="224">
        <v>2.4300000000000002</v>
      </c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22"/>
      <c r="Z816" s="212"/>
      <c r="AA816" s="212"/>
      <c r="AB816" s="212"/>
      <c r="AC816" s="212"/>
      <c r="AD816" s="212"/>
      <c r="AE816" s="212"/>
      <c r="AF816" s="212"/>
      <c r="AG816" s="212" t="s">
        <v>234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19"/>
      <c r="B817" s="220"/>
      <c r="C817" s="247" t="s">
        <v>650</v>
      </c>
      <c r="D817" s="223"/>
      <c r="E817" s="224">
        <v>18.600000000000001</v>
      </c>
      <c r="F817" s="222"/>
      <c r="G817" s="222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22"/>
      <c r="Z817" s="212"/>
      <c r="AA817" s="212"/>
      <c r="AB817" s="212"/>
      <c r="AC817" s="212"/>
      <c r="AD817" s="212"/>
      <c r="AE817" s="212"/>
      <c r="AF817" s="212"/>
      <c r="AG817" s="212" t="s">
        <v>234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 x14ac:dyDescent="0.2">
      <c r="A818" s="219"/>
      <c r="B818" s="220"/>
      <c r="C818" s="247" t="s">
        <v>1488</v>
      </c>
      <c r="D818" s="223"/>
      <c r="E818" s="224">
        <v>5.67</v>
      </c>
      <c r="F818" s="222"/>
      <c r="G818" s="222"/>
      <c r="H818" s="222"/>
      <c r="I818" s="222"/>
      <c r="J818" s="222"/>
      <c r="K818" s="222"/>
      <c r="L818" s="222"/>
      <c r="M818" s="222"/>
      <c r="N818" s="221"/>
      <c r="O818" s="221"/>
      <c r="P818" s="221"/>
      <c r="Q818" s="221"/>
      <c r="R818" s="222"/>
      <c r="S818" s="222"/>
      <c r="T818" s="222"/>
      <c r="U818" s="222"/>
      <c r="V818" s="222"/>
      <c r="W818" s="222"/>
      <c r="X818" s="222"/>
      <c r="Y818" s="222"/>
      <c r="Z818" s="212"/>
      <c r="AA818" s="212"/>
      <c r="AB818" s="212"/>
      <c r="AC818" s="212"/>
      <c r="AD818" s="212"/>
      <c r="AE818" s="212"/>
      <c r="AF818" s="212"/>
      <c r="AG818" s="212" t="s">
        <v>234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3" x14ac:dyDescent="0.2">
      <c r="A819" s="219"/>
      <c r="B819" s="220"/>
      <c r="C819" s="247" t="s">
        <v>651</v>
      </c>
      <c r="D819" s="223"/>
      <c r="E819" s="224">
        <v>5.5</v>
      </c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22"/>
      <c r="Z819" s="212"/>
      <c r="AA819" s="212"/>
      <c r="AB819" s="212"/>
      <c r="AC819" s="212"/>
      <c r="AD819" s="212"/>
      <c r="AE819" s="212"/>
      <c r="AF819" s="212"/>
      <c r="AG819" s="212" t="s">
        <v>234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">
      <c r="A820" s="219"/>
      <c r="B820" s="220"/>
      <c r="C820" s="247" t="s">
        <v>1489</v>
      </c>
      <c r="D820" s="223"/>
      <c r="E820" s="224">
        <v>2.4900000000000002</v>
      </c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22"/>
      <c r="Z820" s="212"/>
      <c r="AA820" s="212"/>
      <c r="AB820" s="212"/>
      <c r="AC820" s="212"/>
      <c r="AD820" s="212"/>
      <c r="AE820" s="212"/>
      <c r="AF820" s="212"/>
      <c r="AG820" s="212" t="s">
        <v>234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 x14ac:dyDescent="0.2">
      <c r="A821" s="219"/>
      <c r="B821" s="220"/>
      <c r="C821" s="247" t="s">
        <v>652</v>
      </c>
      <c r="D821" s="223"/>
      <c r="E821" s="224">
        <v>14.9</v>
      </c>
      <c r="F821" s="222"/>
      <c r="G821" s="222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22"/>
      <c r="Z821" s="212"/>
      <c r="AA821" s="212"/>
      <c r="AB821" s="212"/>
      <c r="AC821" s="212"/>
      <c r="AD821" s="212"/>
      <c r="AE821" s="212"/>
      <c r="AF821" s="212"/>
      <c r="AG821" s="212" t="s">
        <v>234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">
      <c r="A822" s="219"/>
      <c r="B822" s="220"/>
      <c r="C822" s="247" t="s">
        <v>1490</v>
      </c>
      <c r="D822" s="223"/>
      <c r="E822" s="224">
        <v>4.47</v>
      </c>
      <c r="F822" s="222"/>
      <c r="G822" s="222"/>
      <c r="H822" s="222"/>
      <c r="I822" s="222"/>
      <c r="J822" s="222"/>
      <c r="K822" s="222"/>
      <c r="L822" s="222"/>
      <c r="M822" s="222"/>
      <c r="N822" s="221"/>
      <c r="O822" s="221"/>
      <c r="P822" s="221"/>
      <c r="Q822" s="221"/>
      <c r="R822" s="222"/>
      <c r="S822" s="222"/>
      <c r="T822" s="222"/>
      <c r="U822" s="222"/>
      <c r="V822" s="222"/>
      <c r="W822" s="222"/>
      <c r="X822" s="222"/>
      <c r="Y822" s="222"/>
      <c r="Z822" s="212"/>
      <c r="AA822" s="212"/>
      <c r="AB822" s="212"/>
      <c r="AC822" s="212"/>
      <c r="AD822" s="212"/>
      <c r="AE822" s="212"/>
      <c r="AF822" s="212"/>
      <c r="AG822" s="212" t="s">
        <v>234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19"/>
      <c r="B823" s="220"/>
      <c r="C823" s="247" t="s">
        <v>656</v>
      </c>
      <c r="D823" s="223"/>
      <c r="E823" s="224">
        <v>5.4</v>
      </c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22"/>
      <c r="Z823" s="212"/>
      <c r="AA823" s="212"/>
      <c r="AB823" s="212"/>
      <c r="AC823" s="212"/>
      <c r="AD823" s="212"/>
      <c r="AE823" s="212"/>
      <c r="AF823" s="212"/>
      <c r="AG823" s="212" t="s">
        <v>234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47" t="s">
        <v>1491</v>
      </c>
      <c r="D824" s="223"/>
      <c r="E824" s="224">
        <v>2.5499999999999998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22"/>
      <c r="Z824" s="212"/>
      <c r="AA824" s="212"/>
      <c r="AB824" s="212"/>
      <c r="AC824" s="212"/>
      <c r="AD824" s="212"/>
      <c r="AE824" s="212"/>
      <c r="AF824" s="212"/>
      <c r="AG824" s="212" t="s">
        <v>234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19"/>
      <c r="B825" s="220"/>
      <c r="C825" s="247" t="s">
        <v>657</v>
      </c>
      <c r="D825" s="223"/>
      <c r="E825" s="224">
        <v>9.1999999999999993</v>
      </c>
      <c r="F825" s="222"/>
      <c r="G825" s="222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22"/>
      <c r="Z825" s="212"/>
      <c r="AA825" s="212"/>
      <c r="AB825" s="212"/>
      <c r="AC825" s="212"/>
      <c r="AD825" s="212"/>
      <c r="AE825" s="212"/>
      <c r="AF825" s="212"/>
      <c r="AG825" s="212" t="s">
        <v>234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19"/>
      <c r="B826" s="220"/>
      <c r="C826" s="247" t="s">
        <v>1492</v>
      </c>
      <c r="D826" s="223"/>
      <c r="E826" s="224">
        <v>3.21</v>
      </c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22"/>
      <c r="Z826" s="212"/>
      <c r="AA826" s="212"/>
      <c r="AB826" s="212"/>
      <c r="AC826" s="212"/>
      <c r="AD826" s="212"/>
      <c r="AE826" s="212"/>
      <c r="AF826" s="212"/>
      <c r="AG826" s="212" t="s">
        <v>234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47" t="s">
        <v>360</v>
      </c>
      <c r="D827" s="223"/>
      <c r="E827" s="224">
        <v>3.2</v>
      </c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22"/>
      <c r="Z827" s="212"/>
      <c r="AA827" s="212"/>
      <c r="AB827" s="212"/>
      <c r="AC827" s="212"/>
      <c r="AD827" s="212"/>
      <c r="AE827" s="212"/>
      <c r="AF827" s="212"/>
      <c r="AG827" s="212" t="s">
        <v>234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47" t="s">
        <v>1493</v>
      </c>
      <c r="D828" s="223"/>
      <c r="E828" s="224">
        <v>2.4300000000000002</v>
      </c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22"/>
      <c r="Z828" s="212"/>
      <c r="AA828" s="212"/>
      <c r="AB828" s="212"/>
      <c r="AC828" s="212"/>
      <c r="AD828" s="212"/>
      <c r="AE828" s="212"/>
      <c r="AF828" s="212"/>
      <c r="AG828" s="212" t="s">
        <v>234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19"/>
      <c r="B829" s="220"/>
      <c r="C829" s="247" t="s">
        <v>361</v>
      </c>
      <c r="D829" s="223"/>
      <c r="E829" s="224">
        <v>2.6</v>
      </c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22"/>
      <c r="Z829" s="212"/>
      <c r="AA829" s="212"/>
      <c r="AB829" s="212"/>
      <c r="AC829" s="212"/>
      <c r="AD829" s="212"/>
      <c r="AE829" s="212"/>
      <c r="AF829" s="212"/>
      <c r="AG829" s="212" t="s">
        <v>234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19"/>
      <c r="B830" s="220"/>
      <c r="C830" s="247" t="s">
        <v>1494</v>
      </c>
      <c r="D830" s="223"/>
      <c r="E830" s="224">
        <v>1.5</v>
      </c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22"/>
      <c r="Z830" s="212"/>
      <c r="AA830" s="212"/>
      <c r="AB830" s="212"/>
      <c r="AC830" s="212"/>
      <c r="AD830" s="212"/>
      <c r="AE830" s="212"/>
      <c r="AF830" s="212"/>
      <c r="AG830" s="212" t="s">
        <v>234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47" t="s">
        <v>362</v>
      </c>
      <c r="D831" s="223"/>
      <c r="E831" s="224">
        <v>5.7</v>
      </c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22"/>
      <c r="Z831" s="212"/>
      <c r="AA831" s="212"/>
      <c r="AB831" s="212"/>
      <c r="AC831" s="212"/>
      <c r="AD831" s="212"/>
      <c r="AE831" s="212"/>
      <c r="AF831" s="212"/>
      <c r="AG831" s="212" t="s">
        <v>234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47" t="s">
        <v>1495</v>
      </c>
      <c r="D832" s="223"/>
      <c r="E832" s="224">
        <v>3.36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22"/>
      <c r="Z832" s="212"/>
      <c r="AA832" s="212"/>
      <c r="AB832" s="212"/>
      <c r="AC832" s="212"/>
      <c r="AD832" s="212"/>
      <c r="AE832" s="212"/>
      <c r="AF832" s="212"/>
      <c r="AG832" s="212" t="s">
        <v>234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19"/>
      <c r="B833" s="220"/>
      <c r="C833" s="247" t="s">
        <v>658</v>
      </c>
      <c r="D833" s="223"/>
      <c r="E833" s="224">
        <v>5</v>
      </c>
      <c r="F833" s="222"/>
      <c r="G833" s="222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22"/>
      <c r="Z833" s="212"/>
      <c r="AA833" s="212"/>
      <c r="AB833" s="212"/>
      <c r="AC833" s="212"/>
      <c r="AD833" s="212"/>
      <c r="AE833" s="212"/>
      <c r="AF833" s="212"/>
      <c r="AG833" s="212" t="s">
        <v>234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19"/>
      <c r="B834" s="220"/>
      <c r="C834" s="247" t="s">
        <v>1496</v>
      </c>
      <c r="D834" s="223"/>
      <c r="E834" s="224">
        <v>2.73</v>
      </c>
      <c r="F834" s="222"/>
      <c r="G834" s="22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22"/>
      <c r="Z834" s="212"/>
      <c r="AA834" s="212"/>
      <c r="AB834" s="212"/>
      <c r="AC834" s="212"/>
      <c r="AD834" s="212"/>
      <c r="AE834" s="212"/>
      <c r="AF834" s="212"/>
      <c r="AG834" s="212" t="s">
        <v>234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47" t="s">
        <v>664</v>
      </c>
      <c r="D835" s="223"/>
      <c r="E835" s="224">
        <v>8.1999999999999993</v>
      </c>
      <c r="F835" s="222"/>
      <c r="G835" s="222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22"/>
      <c r="Z835" s="212"/>
      <c r="AA835" s="212"/>
      <c r="AB835" s="212"/>
      <c r="AC835" s="212"/>
      <c r="AD835" s="212"/>
      <c r="AE835" s="212"/>
      <c r="AF835" s="212"/>
      <c r="AG835" s="212" t="s">
        <v>234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47" t="s">
        <v>1497</v>
      </c>
      <c r="D836" s="223"/>
      <c r="E836" s="224">
        <v>3.24</v>
      </c>
      <c r="F836" s="222"/>
      <c r="G836" s="222"/>
      <c r="H836" s="222"/>
      <c r="I836" s="222"/>
      <c r="J836" s="222"/>
      <c r="K836" s="222"/>
      <c r="L836" s="222"/>
      <c r="M836" s="222"/>
      <c r="N836" s="221"/>
      <c r="O836" s="221"/>
      <c r="P836" s="221"/>
      <c r="Q836" s="221"/>
      <c r="R836" s="222"/>
      <c r="S836" s="222"/>
      <c r="T836" s="222"/>
      <c r="U836" s="222"/>
      <c r="V836" s="222"/>
      <c r="W836" s="222"/>
      <c r="X836" s="222"/>
      <c r="Y836" s="222"/>
      <c r="Z836" s="212"/>
      <c r="AA836" s="212"/>
      <c r="AB836" s="212"/>
      <c r="AC836" s="212"/>
      <c r="AD836" s="212"/>
      <c r="AE836" s="212"/>
      <c r="AF836" s="212"/>
      <c r="AG836" s="212" t="s">
        <v>234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19"/>
      <c r="B837" s="220"/>
      <c r="C837" s="247" t="s">
        <v>665</v>
      </c>
      <c r="D837" s="223"/>
      <c r="E837" s="224">
        <v>5.2</v>
      </c>
      <c r="F837" s="222"/>
      <c r="G837" s="222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22"/>
      <c r="Z837" s="212"/>
      <c r="AA837" s="212"/>
      <c r="AB837" s="212"/>
      <c r="AC837" s="212"/>
      <c r="AD837" s="212"/>
      <c r="AE837" s="212"/>
      <c r="AF837" s="212"/>
      <c r="AG837" s="212" t="s">
        <v>234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19"/>
      <c r="B838" s="220"/>
      <c r="C838" s="247" t="s">
        <v>1489</v>
      </c>
      <c r="D838" s="223"/>
      <c r="E838" s="224">
        <v>2.4900000000000002</v>
      </c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22"/>
      <c r="Z838" s="212"/>
      <c r="AA838" s="212"/>
      <c r="AB838" s="212"/>
      <c r="AC838" s="212"/>
      <c r="AD838" s="212"/>
      <c r="AE838" s="212"/>
      <c r="AF838" s="212"/>
      <c r="AG838" s="212" t="s">
        <v>234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">
      <c r="A839" s="219"/>
      <c r="B839" s="220"/>
      <c r="C839" s="247" t="s">
        <v>666</v>
      </c>
      <c r="D839" s="223"/>
      <c r="E839" s="224">
        <v>7.9</v>
      </c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22"/>
      <c r="Z839" s="212"/>
      <c r="AA839" s="212"/>
      <c r="AB839" s="212"/>
      <c r="AC839" s="212"/>
      <c r="AD839" s="212"/>
      <c r="AE839" s="212"/>
      <c r="AF839" s="212"/>
      <c r="AG839" s="212" t="s">
        <v>234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">
      <c r="A840" s="219"/>
      <c r="B840" s="220"/>
      <c r="C840" s="247" t="s">
        <v>1498</v>
      </c>
      <c r="D840" s="223"/>
      <c r="E840" s="224">
        <v>3.15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22"/>
      <c r="Z840" s="212"/>
      <c r="AA840" s="212"/>
      <c r="AB840" s="212"/>
      <c r="AC840" s="212"/>
      <c r="AD840" s="212"/>
      <c r="AE840" s="212"/>
      <c r="AF840" s="212"/>
      <c r="AG840" s="212" t="s">
        <v>234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19"/>
      <c r="B841" s="220"/>
      <c r="C841" s="247" t="s">
        <v>667</v>
      </c>
      <c r="D841" s="223"/>
      <c r="E841" s="224">
        <v>5.0999999999999996</v>
      </c>
      <c r="F841" s="222"/>
      <c r="G841" s="222"/>
      <c r="H841" s="222"/>
      <c r="I841" s="222"/>
      <c r="J841" s="222"/>
      <c r="K841" s="222"/>
      <c r="L841" s="222"/>
      <c r="M841" s="222"/>
      <c r="N841" s="221"/>
      <c r="O841" s="221"/>
      <c r="P841" s="221"/>
      <c r="Q841" s="221"/>
      <c r="R841" s="222"/>
      <c r="S841" s="222"/>
      <c r="T841" s="222"/>
      <c r="U841" s="222"/>
      <c r="V841" s="222"/>
      <c r="W841" s="222"/>
      <c r="X841" s="222"/>
      <c r="Y841" s="222"/>
      <c r="Z841" s="212"/>
      <c r="AA841" s="212"/>
      <c r="AB841" s="212"/>
      <c r="AC841" s="212"/>
      <c r="AD841" s="212"/>
      <c r="AE841" s="212"/>
      <c r="AF841" s="212"/>
      <c r="AG841" s="212" t="s">
        <v>234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">
      <c r="A842" s="219"/>
      <c r="B842" s="220"/>
      <c r="C842" s="247" t="s">
        <v>1499</v>
      </c>
      <c r="D842" s="223"/>
      <c r="E842" s="224">
        <v>2.46</v>
      </c>
      <c r="F842" s="222"/>
      <c r="G842" s="22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22"/>
      <c r="Z842" s="212"/>
      <c r="AA842" s="212"/>
      <c r="AB842" s="212"/>
      <c r="AC842" s="212"/>
      <c r="AD842" s="212"/>
      <c r="AE842" s="212"/>
      <c r="AF842" s="212"/>
      <c r="AG842" s="212" t="s">
        <v>234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">
      <c r="A843" s="219"/>
      <c r="B843" s="220"/>
      <c r="C843" s="247" t="s">
        <v>370</v>
      </c>
      <c r="D843" s="223"/>
      <c r="E843" s="224">
        <v>8.5</v>
      </c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22"/>
      <c r="Z843" s="212"/>
      <c r="AA843" s="212"/>
      <c r="AB843" s="212"/>
      <c r="AC843" s="212"/>
      <c r="AD843" s="212"/>
      <c r="AE843" s="212"/>
      <c r="AF843" s="212"/>
      <c r="AG843" s="212" t="s">
        <v>234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">
      <c r="A844" s="219"/>
      <c r="B844" s="220"/>
      <c r="C844" s="247" t="s">
        <v>1500</v>
      </c>
      <c r="D844" s="223"/>
      <c r="E844" s="224">
        <v>3.06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22"/>
      <c r="Z844" s="212"/>
      <c r="AA844" s="212"/>
      <c r="AB844" s="212"/>
      <c r="AC844" s="212"/>
      <c r="AD844" s="212"/>
      <c r="AE844" s="212"/>
      <c r="AF844" s="212"/>
      <c r="AG844" s="212" t="s">
        <v>234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">
      <c r="A845" s="219"/>
      <c r="B845" s="220"/>
      <c r="C845" s="247" t="s">
        <v>668</v>
      </c>
      <c r="D845" s="223"/>
      <c r="E845" s="224">
        <v>2.6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22"/>
      <c r="Z845" s="212"/>
      <c r="AA845" s="212"/>
      <c r="AB845" s="212"/>
      <c r="AC845" s="212"/>
      <c r="AD845" s="212"/>
      <c r="AE845" s="212"/>
      <c r="AF845" s="212"/>
      <c r="AG845" s="212" t="s">
        <v>234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19"/>
      <c r="B846" s="220"/>
      <c r="C846" s="247" t="s">
        <v>1501</v>
      </c>
      <c r="D846" s="223"/>
      <c r="E846" s="224">
        <v>2.25</v>
      </c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22"/>
      <c r="Z846" s="212"/>
      <c r="AA846" s="212"/>
      <c r="AB846" s="212"/>
      <c r="AC846" s="212"/>
      <c r="AD846" s="212"/>
      <c r="AE846" s="212"/>
      <c r="AF846" s="212"/>
      <c r="AG846" s="212" t="s">
        <v>234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19"/>
      <c r="B847" s="220"/>
      <c r="C847" s="247" t="s">
        <v>1502</v>
      </c>
      <c r="D847" s="223"/>
      <c r="E847" s="224">
        <v>11.76</v>
      </c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22"/>
      <c r="Z847" s="212"/>
      <c r="AA847" s="212"/>
      <c r="AB847" s="212"/>
      <c r="AC847" s="212"/>
      <c r="AD847" s="212"/>
      <c r="AE847" s="212"/>
      <c r="AF847" s="212"/>
      <c r="AG847" s="212" t="s">
        <v>234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ht="22.5" outlineLevel="1" x14ac:dyDescent="0.2">
      <c r="A848" s="233">
        <v>126</v>
      </c>
      <c r="B848" s="234" t="s">
        <v>1503</v>
      </c>
      <c r="C848" s="245" t="s">
        <v>1504</v>
      </c>
      <c r="D848" s="235" t="s">
        <v>749</v>
      </c>
      <c r="E848" s="236">
        <v>423.55500000000001</v>
      </c>
      <c r="F848" s="237"/>
      <c r="G848" s="238">
        <f>ROUND(E848*F848,2)</f>
        <v>0</v>
      </c>
      <c r="H848" s="237"/>
      <c r="I848" s="238">
        <f>ROUND(E848*H848,2)</f>
        <v>0</v>
      </c>
      <c r="J848" s="237"/>
      <c r="K848" s="238">
        <f>ROUND(E848*J848,2)</f>
        <v>0</v>
      </c>
      <c r="L848" s="238">
        <v>21</v>
      </c>
      <c r="M848" s="238">
        <f>G848*(1+L848/100)</f>
        <v>0</v>
      </c>
      <c r="N848" s="236">
        <v>1E-3</v>
      </c>
      <c r="O848" s="236">
        <f>ROUND(E848*N848,2)</f>
        <v>0.42</v>
      </c>
      <c r="P848" s="236">
        <v>0</v>
      </c>
      <c r="Q848" s="236">
        <f>ROUND(E848*P848,2)</f>
        <v>0</v>
      </c>
      <c r="R848" s="238" t="s">
        <v>904</v>
      </c>
      <c r="S848" s="238" t="s">
        <v>227</v>
      </c>
      <c r="T848" s="239" t="s">
        <v>227</v>
      </c>
      <c r="U848" s="222">
        <v>0</v>
      </c>
      <c r="V848" s="222">
        <f>ROUND(E848*U848,2)</f>
        <v>0</v>
      </c>
      <c r="W848" s="222"/>
      <c r="X848" s="222" t="s">
        <v>905</v>
      </c>
      <c r="Y848" s="222" t="s">
        <v>229</v>
      </c>
      <c r="Z848" s="212"/>
      <c r="AA848" s="212"/>
      <c r="AB848" s="212"/>
      <c r="AC848" s="212"/>
      <c r="AD848" s="212"/>
      <c r="AE848" s="212"/>
      <c r="AF848" s="212"/>
      <c r="AG848" s="212" t="s">
        <v>906</v>
      </c>
      <c r="AH848" s="212"/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2" x14ac:dyDescent="0.2">
      <c r="A849" s="219"/>
      <c r="B849" s="220"/>
      <c r="C849" s="247" t="s">
        <v>1505</v>
      </c>
      <c r="D849" s="223"/>
      <c r="E849" s="224"/>
      <c r="F849" s="222"/>
      <c r="G849" s="222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22"/>
      <c r="Z849" s="212"/>
      <c r="AA849" s="212"/>
      <c r="AB849" s="212"/>
      <c r="AC849" s="212"/>
      <c r="AD849" s="212"/>
      <c r="AE849" s="212"/>
      <c r="AF849" s="212"/>
      <c r="AG849" s="212" t="s">
        <v>234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3" x14ac:dyDescent="0.2">
      <c r="A850" s="219"/>
      <c r="B850" s="220"/>
      <c r="C850" s="247" t="s">
        <v>1506</v>
      </c>
      <c r="D850" s="223"/>
      <c r="E850" s="224">
        <v>385.05</v>
      </c>
      <c r="F850" s="222"/>
      <c r="G850" s="222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22"/>
      <c r="Z850" s="212"/>
      <c r="AA850" s="212"/>
      <c r="AB850" s="212"/>
      <c r="AC850" s="212"/>
      <c r="AD850" s="212"/>
      <c r="AE850" s="212"/>
      <c r="AF850" s="212"/>
      <c r="AG850" s="212" t="s">
        <v>234</v>
      </c>
      <c r="AH850" s="212">
        <v>5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19"/>
      <c r="B851" s="220"/>
      <c r="C851" s="264" t="s">
        <v>920</v>
      </c>
      <c r="D851" s="253"/>
      <c r="E851" s="254">
        <v>38.505000000000003</v>
      </c>
      <c r="F851" s="222"/>
      <c r="G851" s="22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22"/>
      <c r="Z851" s="212"/>
      <c r="AA851" s="212"/>
      <c r="AB851" s="212"/>
      <c r="AC851" s="212"/>
      <c r="AD851" s="212"/>
      <c r="AE851" s="212"/>
      <c r="AF851" s="212"/>
      <c r="AG851" s="212" t="s">
        <v>234</v>
      </c>
      <c r="AH851" s="212">
        <v>4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33">
        <v>127</v>
      </c>
      <c r="B852" s="234" t="s">
        <v>1507</v>
      </c>
      <c r="C852" s="245" t="s">
        <v>1508</v>
      </c>
      <c r="D852" s="235" t="s">
        <v>294</v>
      </c>
      <c r="E852" s="236">
        <v>1.3970100000000001</v>
      </c>
      <c r="F852" s="237"/>
      <c r="G852" s="238">
        <f>ROUND(E852*F852,2)</f>
        <v>0</v>
      </c>
      <c r="H852" s="237"/>
      <c r="I852" s="238">
        <f>ROUND(E852*H852,2)</f>
        <v>0</v>
      </c>
      <c r="J852" s="237"/>
      <c r="K852" s="238">
        <f>ROUND(E852*J852,2)</f>
        <v>0</v>
      </c>
      <c r="L852" s="238">
        <v>21</v>
      </c>
      <c r="M852" s="238">
        <f>G852*(1+L852/100)</f>
        <v>0</v>
      </c>
      <c r="N852" s="236">
        <v>0</v>
      </c>
      <c r="O852" s="236">
        <f>ROUND(E852*N852,2)</f>
        <v>0</v>
      </c>
      <c r="P852" s="236">
        <v>0</v>
      </c>
      <c r="Q852" s="236">
        <f>ROUND(E852*P852,2)</f>
        <v>0</v>
      </c>
      <c r="R852" s="238" t="s">
        <v>1453</v>
      </c>
      <c r="S852" s="238" t="s">
        <v>227</v>
      </c>
      <c r="T852" s="239" t="s">
        <v>227</v>
      </c>
      <c r="U852" s="222">
        <v>1.5980000000000001</v>
      </c>
      <c r="V852" s="222">
        <f>ROUND(E852*U852,2)</f>
        <v>2.23</v>
      </c>
      <c r="W852" s="222"/>
      <c r="X852" s="222" t="s">
        <v>1307</v>
      </c>
      <c r="Y852" s="222" t="s">
        <v>229</v>
      </c>
      <c r="Z852" s="212"/>
      <c r="AA852" s="212"/>
      <c r="AB852" s="212"/>
      <c r="AC852" s="212"/>
      <c r="AD852" s="212"/>
      <c r="AE852" s="212"/>
      <c r="AF852" s="212"/>
      <c r="AG852" s="212" t="s">
        <v>1308</v>
      </c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2" x14ac:dyDescent="0.2">
      <c r="A853" s="219"/>
      <c r="B853" s="220"/>
      <c r="C853" s="246" t="s">
        <v>1347</v>
      </c>
      <c r="D853" s="240"/>
      <c r="E853" s="240"/>
      <c r="F853" s="240"/>
      <c r="G853" s="240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22"/>
      <c r="Z853" s="212"/>
      <c r="AA853" s="212"/>
      <c r="AB853" s="212"/>
      <c r="AC853" s="212"/>
      <c r="AD853" s="212"/>
      <c r="AE853" s="212"/>
      <c r="AF853" s="212"/>
      <c r="AG853" s="212" t="s">
        <v>232</v>
      </c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x14ac:dyDescent="0.2">
      <c r="A854" s="226" t="s">
        <v>221</v>
      </c>
      <c r="B854" s="227" t="s">
        <v>180</v>
      </c>
      <c r="C854" s="244" t="s">
        <v>181</v>
      </c>
      <c r="D854" s="228"/>
      <c r="E854" s="229"/>
      <c r="F854" s="230"/>
      <c r="G854" s="230">
        <f>SUMIF(AG855:AG919,"&lt;&gt;NOR",G855:G919)</f>
        <v>0</v>
      </c>
      <c r="H854" s="230"/>
      <c r="I854" s="230">
        <f>SUM(I855:I919)</f>
        <v>0</v>
      </c>
      <c r="J854" s="230"/>
      <c r="K854" s="230">
        <f>SUM(K855:K919)</f>
        <v>0</v>
      </c>
      <c r="L854" s="230"/>
      <c r="M854" s="230">
        <f>SUM(M855:M919)</f>
        <v>0</v>
      </c>
      <c r="N854" s="229"/>
      <c r="O854" s="229">
        <f>SUM(O855:O919)</f>
        <v>20.569999999999997</v>
      </c>
      <c r="P854" s="229"/>
      <c r="Q854" s="229">
        <f>SUM(Q855:Q919)</f>
        <v>0</v>
      </c>
      <c r="R854" s="230"/>
      <c r="S854" s="230"/>
      <c r="T854" s="231"/>
      <c r="U854" s="225"/>
      <c r="V854" s="225">
        <f>SUM(V855:V919)</f>
        <v>1397.4699999999998</v>
      </c>
      <c r="W854" s="225"/>
      <c r="X854" s="225"/>
      <c r="Y854" s="225"/>
      <c r="AG854" t="s">
        <v>222</v>
      </c>
    </row>
    <row r="855" spans="1:60" outlineLevel="1" x14ac:dyDescent="0.2">
      <c r="A855" s="233">
        <v>128</v>
      </c>
      <c r="B855" s="234" t="s">
        <v>1509</v>
      </c>
      <c r="C855" s="245" t="s">
        <v>1510</v>
      </c>
      <c r="D855" s="235" t="s">
        <v>258</v>
      </c>
      <c r="E855" s="236">
        <v>897.2</v>
      </c>
      <c r="F855" s="237"/>
      <c r="G855" s="238">
        <f>ROUND(E855*F855,2)</f>
        <v>0</v>
      </c>
      <c r="H855" s="237"/>
      <c r="I855" s="238">
        <f>ROUND(E855*H855,2)</f>
        <v>0</v>
      </c>
      <c r="J855" s="237"/>
      <c r="K855" s="238">
        <f>ROUND(E855*J855,2)</f>
        <v>0</v>
      </c>
      <c r="L855" s="238">
        <v>21</v>
      </c>
      <c r="M855" s="238">
        <f>G855*(1+L855/100)</f>
        <v>0</v>
      </c>
      <c r="N855" s="236">
        <v>0</v>
      </c>
      <c r="O855" s="236">
        <f>ROUND(E855*N855,2)</f>
        <v>0</v>
      </c>
      <c r="P855" s="236">
        <v>0</v>
      </c>
      <c r="Q855" s="236">
        <f>ROUND(E855*P855,2)</f>
        <v>0</v>
      </c>
      <c r="R855" s="238" t="s">
        <v>1511</v>
      </c>
      <c r="S855" s="238" t="s">
        <v>227</v>
      </c>
      <c r="T855" s="239" t="s">
        <v>227</v>
      </c>
      <c r="U855" s="222">
        <v>0.02</v>
      </c>
      <c r="V855" s="222">
        <f>ROUND(E855*U855,2)</f>
        <v>17.940000000000001</v>
      </c>
      <c r="W855" s="222"/>
      <c r="X855" s="222" t="s">
        <v>228</v>
      </c>
      <c r="Y855" s="222" t="s">
        <v>229</v>
      </c>
      <c r="Z855" s="212"/>
      <c r="AA855" s="212"/>
      <c r="AB855" s="212"/>
      <c r="AC855" s="212"/>
      <c r="AD855" s="212"/>
      <c r="AE855" s="212"/>
      <c r="AF855" s="212"/>
      <c r="AG855" s="212" t="s">
        <v>230</v>
      </c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2" x14ac:dyDescent="0.2">
      <c r="A856" s="219"/>
      <c r="B856" s="220"/>
      <c r="C856" s="247" t="s">
        <v>1512</v>
      </c>
      <c r="D856" s="223"/>
      <c r="E856" s="224">
        <v>897.2</v>
      </c>
      <c r="F856" s="222"/>
      <c r="G856" s="222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22"/>
      <c r="Z856" s="212"/>
      <c r="AA856" s="212"/>
      <c r="AB856" s="212"/>
      <c r="AC856" s="212"/>
      <c r="AD856" s="212"/>
      <c r="AE856" s="212"/>
      <c r="AF856" s="212"/>
      <c r="AG856" s="212" t="s">
        <v>234</v>
      </c>
      <c r="AH856" s="212">
        <v>5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33">
        <v>129</v>
      </c>
      <c r="B857" s="234" t="s">
        <v>1513</v>
      </c>
      <c r="C857" s="245" t="s">
        <v>1514</v>
      </c>
      <c r="D857" s="235" t="s">
        <v>258</v>
      </c>
      <c r="E857" s="236">
        <v>82.275000000000006</v>
      </c>
      <c r="F857" s="237"/>
      <c r="G857" s="238">
        <f>ROUND(E857*F857,2)</f>
        <v>0</v>
      </c>
      <c r="H857" s="237"/>
      <c r="I857" s="238">
        <f>ROUND(E857*H857,2)</f>
        <v>0</v>
      </c>
      <c r="J857" s="237"/>
      <c r="K857" s="238">
        <f>ROUND(E857*J857,2)</f>
        <v>0</v>
      </c>
      <c r="L857" s="238">
        <v>21</v>
      </c>
      <c r="M857" s="238">
        <f>G857*(1+L857/100)</f>
        <v>0</v>
      </c>
      <c r="N857" s="236">
        <v>0</v>
      </c>
      <c r="O857" s="236">
        <f>ROUND(E857*N857,2)</f>
        <v>0</v>
      </c>
      <c r="P857" s="236">
        <v>0</v>
      </c>
      <c r="Q857" s="236">
        <f>ROUND(E857*P857,2)</f>
        <v>0</v>
      </c>
      <c r="R857" s="238"/>
      <c r="S857" s="238" t="s">
        <v>274</v>
      </c>
      <c r="T857" s="239" t="s">
        <v>275</v>
      </c>
      <c r="U857" s="222">
        <v>0.02</v>
      </c>
      <c r="V857" s="222">
        <f>ROUND(E857*U857,2)</f>
        <v>1.65</v>
      </c>
      <c r="W857" s="222"/>
      <c r="X857" s="222" t="s">
        <v>228</v>
      </c>
      <c r="Y857" s="222" t="s">
        <v>229</v>
      </c>
      <c r="Z857" s="212"/>
      <c r="AA857" s="212"/>
      <c r="AB857" s="212"/>
      <c r="AC857" s="212"/>
      <c r="AD857" s="212"/>
      <c r="AE857" s="212"/>
      <c r="AF857" s="212"/>
      <c r="AG857" s="212" t="s">
        <v>230</v>
      </c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2" x14ac:dyDescent="0.2">
      <c r="A858" s="219"/>
      <c r="B858" s="220"/>
      <c r="C858" s="247" t="s">
        <v>1515</v>
      </c>
      <c r="D858" s="223"/>
      <c r="E858" s="224">
        <v>82.275000000000006</v>
      </c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22"/>
      <c r="Z858" s="212"/>
      <c r="AA858" s="212"/>
      <c r="AB858" s="212"/>
      <c r="AC858" s="212"/>
      <c r="AD858" s="212"/>
      <c r="AE858" s="212"/>
      <c r="AF858" s="212"/>
      <c r="AG858" s="212" t="s">
        <v>234</v>
      </c>
      <c r="AH858" s="212">
        <v>5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33">
        <v>130</v>
      </c>
      <c r="B859" s="234" t="s">
        <v>1516</v>
      </c>
      <c r="C859" s="245" t="s">
        <v>1517</v>
      </c>
      <c r="D859" s="235" t="s">
        <v>258</v>
      </c>
      <c r="E859" s="236">
        <v>940.9</v>
      </c>
      <c r="F859" s="237"/>
      <c r="G859" s="238">
        <f>ROUND(E859*F859,2)</f>
        <v>0</v>
      </c>
      <c r="H859" s="237"/>
      <c r="I859" s="238">
        <f>ROUND(E859*H859,2)</f>
        <v>0</v>
      </c>
      <c r="J859" s="237"/>
      <c r="K859" s="238">
        <f>ROUND(E859*J859,2)</f>
        <v>0</v>
      </c>
      <c r="L859" s="238">
        <v>21</v>
      </c>
      <c r="M859" s="238">
        <f>G859*(1+L859/100)</f>
        <v>0</v>
      </c>
      <c r="N859" s="236">
        <v>1.0710000000000001E-2</v>
      </c>
      <c r="O859" s="236">
        <f>ROUND(E859*N859,2)</f>
        <v>10.08</v>
      </c>
      <c r="P859" s="236">
        <v>0</v>
      </c>
      <c r="Q859" s="236">
        <f>ROUND(E859*P859,2)</f>
        <v>0</v>
      </c>
      <c r="R859" s="238"/>
      <c r="S859" s="238" t="s">
        <v>274</v>
      </c>
      <c r="T859" s="239" t="s">
        <v>275</v>
      </c>
      <c r="U859" s="222">
        <v>0.63</v>
      </c>
      <c r="V859" s="222">
        <f>ROUND(E859*U859,2)</f>
        <v>592.77</v>
      </c>
      <c r="W859" s="222"/>
      <c r="X859" s="222" t="s">
        <v>228</v>
      </c>
      <c r="Y859" s="222" t="s">
        <v>229</v>
      </c>
      <c r="Z859" s="212"/>
      <c r="AA859" s="212"/>
      <c r="AB859" s="212"/>
      <c r="AC859" s="212"/>
      <c r="AD859" s="212"/>
      <c r="AE859" s="212"/>
      <c r="AF859" s="212"/>
      <c r="AG859" s="212" t="s">
        <v>230</v>
      </c>
      <c r="AH859" s="212"/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2" x14ac:dyDescent="0.2">
      <c r="A860" s="219"/>
      <c r="B860" s="220"/>
      <c r="C860" s="248" t="s">
        <v>1518</v>
      </c>
      <c r="D860" s="242"/>
      <c r="E860" s="242"/>
      <c r="F860" s="242"/>
      <c r="G860" s="242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22"/>
      <c r="Z860" s="212"/>
      <c r="AA860" s="212"/>
      <c r="AB860" s="212"/>
      <c r="AC860" s="212"/>
      <c r="AD860" s="212"/>
      <c r="AE860" s="212"/>
      <c r="AF860" s="212"/>
      <c r="AG860" s="212" t="s">
        <v>314</v>
      </c>
      <c r="AH860" s="212"/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19"/>
      <c r="B861" s="220"/>
      <c r="C861" s="249" t="s">
        <v>1519</v>
      </c>
      <c r="D861" s="243"/>
      <c r="E861" s="243"/>
      <c r="F861" s="243"/>
      <c r="G861" s="243"/>
      <c r="H861" s="222"/>
      <c r="I861" s="222"/>
      <c r="J861" s="222"/>
      <c r="K861" s="222"/>
      <c r="L861" s="222"/>
      <c r="M861" s="222"/>
      <c r="N861" s="221"/>
      <c r="O861" s="221"/>
      <c r="P861" s="221"/>
      <c r="Q861" s="221"/>
      <c r="R861" s="222"/>
      <c r="S861" s="222"/>
      <c r="T861" s="222"/>
      <c r="U861" s="222"/>
      <c r="V861" s="222"/>
      <c r="W861" s="222"/>
      <c r="X861" s="222"/>
      <c r="Y861" s="222"/>
      <c r="Z861" s="212"/>
      <c r="AA861" s="212"/>
      <c r="AB861" s="212"/>
      <c r="AC861" s="212"/>
      <c r="AD861" s="212"/>
      <c r="AE861" s="212"/>
      <c r="AF861" s="212"/>
      <c r="AG861" s="212" t="s">
        <v>314</v>
      </c>
      <c r="AH861" s="212"/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49" t="s">
        <v>1520</v>
      </c>
      <c r="D862" s="243"/>
      <c r="E862" s="243"/>
      <c r="F862" s="243"/>
      <c r="G862" s="243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22"/>
      <c r="Z862" s="212"/>
      <c r="AA862" s="212"/>
      <c r="AB862" s="212"/>
      <c r="AC862" s="212"/>
      <c r="AD862" s="212"/>
      <c r="AE862" s="212"/>
      <c r="AF862" s="212"/>
      <c r="AG862" s="212" t="s">
        <v>314</v>
      </c>
      <c r="AH862" s="212"/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49" t="s">
        <v>1521</v>
      </c>
      <c r="D863" s="243"/>
      <c r="E863" s="243"/>
      <c r="F863" s="243"/>
      <c r="G863" s="243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22"/>
      <c r="Z863" s="212"/>
      <c r="AA863" s="212"/>
      <c r="AB863" s="212"/>
      <c r="AC863" s="212"/>
      <c r="AD863" s="212"/>
      <c r="AE863" s="212"/>
      <c r="AF863" s="212"/>
      <c r="AG863" s="212" t="s">
        <v>314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19"/>
      <c r="B864" s="220"/>
      <c r="C864" s="249" t="s">
        <v>1522</v>
      </c>
      <c r="D864" s="243"/>
      <c r="E864" s="243"/>
      <c r="F864" s="243"/>
      <c r="G864" s="243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22"/>
      <c r="Z864" s="212"/>
      <c r="AA864" s="212"/>
      <c r="AB864" s="212"/>
      <c r="AC864" s="212"/>
      <c r="AD864" s="212"/>
      <c r="AE864" s="212"/>
      <c r="AF864" s="212"/>
      <c r="AG864" s="212" t="s">
        <v>314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2" x14ac:dyDescent="0.2">
      <c r="A865" s="219"/>
      <c r="B865" s="220"/>
      <c r="C865" s="247" t="s">
        <v>233</v>
      </c>
      <c r="D865" s="223"/>
      <c r="E865" s="224"/>
      <c r="F865" s="222"/>
      <c r="G865" s="222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22"/>
      <c r="Z865" s="212"/>
      <c r="AA865" s="212"/>
      <c r="AB865" s="212"/>
      <c r="AC865" s="212"/>
      <c r="AD865" s="212"/>
      <c r="AE865" s="212"/>
      <c r="AF865" s="212"/>
      <c r="AG865" s="212" t="s">
        <v>234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19"/>
      <c r="B866" s="220"/>
      <c r="C866" s="247" t="s">
        <v>345</v>
      </c>
      <c r="D866" s="223"/>
      <c r="E866" s="224"/>
      <c r="F866" s="222"/>
      <c r="G866" s="22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22"/>
      <c r="Z866" s="212"/>
      <c r="AA866" s="212"/>
      <c r="AB866" s="212"/>
      <c r="AC866" s="212"/>
      <c r="AD866" s="212"/>
      <c r="AE866" s="212"/>
      <c r="AF866" s="212"/>
      <c r="AG866" s="212" t="s">
        <v>234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19"/>
      <c r="B867" s="220"/>
      <c r="C867" s="247" t="s">
        <v>346</v>
      </c>
      <c r="D867" s="223"/>
      <c r="E867" s="224">
        <v>232.1</v>
      </c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22"/>
      <c r="Z867" s="212"/>
      <c r="AA867" s="212"/>
      <c r="AB867" s="212"/>
      <c r="AC867" s="212"/>
      <c r="AD867" s="212"/>
      <c r="AE867" s="212"/>
      <c r="AF867" s="212"/>
      <c r="AG867" s="212" t="s">
        <v>234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19"/>
      <c r="B868" s="220"/>
      <c r="C868" s="247" t="s">
        <v>653</v>
      </c>
      <c r="D868" s="223"/>
      <c r="E868" s="224">
        <v>13</v>
      </c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22"/>
      <c r="Z868" s="212"/>
      <c r="AA868" s="212"/>
      <c r="AB868" s="212"/>
      <c r="AC868" s="212"/>
      <c r="AD868" s="212"/>
      <c r="AE868" s="212"/>
      <c r="AF868" s="212"/>
      <c r="AG868" s="212" t="s">
        <v>234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19"/>
      <c r="B869" s="220"/>
      <c r="C869" s="247" t="s">
        <v>1523</v>
      </c>
      <c r="D869" s="223"/>
      <c r="E869" s="224">
        <v>504.9</v>
      </c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22"/>
      <c r="Z869" s="212"/>
      <c r="AA869" s="212"/>
      <c r="AB869" s="212"/>
      <c r="AC869" s="212"/>
      <c r="AD869" s="212"/>
      <c r="AE869" s="212"/>
      <c r="AF869" s="212"/>
      <c r="AG869" s="212" t="s">
        <v>234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47" t="s">
        <v>655</v>
      </c>
      <c r="D870" s="223"/>
      <c r="E870" s="224">
        <v>62.9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22"/>
      <c r="Z870" s="212"/>
      <c r="AA870" s="212"/>
      <c r="AB870" s="212"/>
      <c r="AC870" s="212"/>
      <c r="AD870" s="212"/>
      <c r="AE870" s="212"/>
      <c r="AF870" s="212"/>
      <c r="AG870" s="212" t="s">
        <v>234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47" t="s">
        <v>1524</v>
      </c>
      <c r="D871" s="223"/>
      <c r="E871" s="224">
        <v>52.5</v>
      </c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22"/>
      <c r="Z871" s="212"/>
      <c r="AA871" s="212"/>
      <c r="AB871" s="212"/>
      <c r="AC871" s="212"/>
      <c r="AD871" s="212"/>
      <c r="AE871" s="212"/>
      <c r="AF871" s="212"/>
      <c r="AG871" s="212" t="s">
        <v>234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47" t="s">
        <v>663</v>
      </c>
      <c r="D872" s="223"/>
      <c r="E872" s="224">
        <v>44.8</v>
      </c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22"/>
      <c r="Z872" s="212"/>
      <c r="AA872" s="212"/>
      <c r="AB872" s="212"/>
      <c r="AC872" s="212"/>
      <c r="AD872" s="212"/>
      <c r="AE872" s="212"/>
      <c r="AF872" s="212"/>
      <c r="AG872" s="212" t="s">
        <v>234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47" t="s">
        <v>1208</v>
      </c>
      <c r="D873" s="223"/>
      <c r="E873" s="224"/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22"/>
      <c r="Z873" s="212"/>
      <c r="AA873" s="212"/>
      <c r="AB873" s="212"/>
      <c r="AC873" s="212"/>
      <c r="AD873" s="212"/>
      <c r="AE873" s="212"/>
      <c r="AF873" s="212"/>
      <c r="AG873" s="212" t="s">
        <v>234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19"/>
      <c r="B874" s="220"/>
      <c r="C874" s="247" t="s">
        <v>659</v>
      </c>
      <c r="D874" s="223"/>
      <c r="E874" s="224">
        <v>5.3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22"/>
      <c r="Z874" s="212"/>
      <c r="AA874" s="212"/>
      <c r="AB874" s="212"/>
      <c r="AC874" s="212"/>
      <c r="AD874" s="212"/>
      <c r="AE874" s="212"/>
      <c r="AF874" s="212"/>
      <c r="AG874" s="212" t="s">
        <v>234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19"/>
      <c r="B875" s="220"/>
      <c r="C875" s="247" t="s">
        <v>1209</v>
      </c>
      <c r="D875" s="223"/>
      <c r="E875" s="224">
        <v>15.7</v>
      </c>
      <c r="F875" s="222"/>
      <c r="G875" s="22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22"/>
      <c r="Z875" s="212"/>
      <c r="AA875" s="212"/>
      <c r="AB875" s="212"/>
      <c r="AC875" s="212"/>
      <c r="AD875" s="212"/>
      <c r="AE875" s="212"/>
      <c r="AF875" s="212"/>
      <c r="AG875" s="212" t="s">
        <v>234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47" t="s">
        <v>661</v>
      </c>
      <c r="D876" s="223"/>
      <c r="E876" s="224">
        <v>9.6999999999999993</v>
      </c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22"/>
      <c r="Z876" s="212"/>
      <c r="AA876" s="212"/>
      <c r="AB876" s="212"/>
      <c r="AC876" s="212"/>
      <c r="AD876" s="212"/>
      <c r="AE876" s="212"/>
      <c r="AF876" s="212"/>
      <c r="AG876" s="212" t="s">
        <v>234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33">
        <v>131</v>
      </c>
      <c r="B877" s="234" t="s">
        <v>1525</v>
      </c>
      <c r="C877" s="245" t="s">
        <v>1526</v>
      </c>
      <c r="D877" s="235" t="s">
        <v>258</v>
      </c>
      <c r="E877" s="236">
        <v>897.2</v>
      </c>
      <c r="F877" s="237"/>
      <c r="G877" s="238">
        <f>ROUND(E877*F877,2)</f>
        <v>0</v>
      </c>
      <c r="H877" s="237"/>
      <c r="I877" s="238">
        <f>ROUND(E877*H877,2)</f>
        <v>0</v>
      </c>
      <c r="J877" s="237"/>
      <c r="K877" s="238">
        <f>ROUND(E877*J877,2)</f>
        <v>0</v>
      </c>
      <c r="L877" s="238">
        <v>21</v>
      </c>
      <c r="M877" s="238">
        <f>G877*(1+L877/100)</f>
        <v>0</v>
      </c>
      <c r="N877" s="236">
        <v>1.0710000000000001E-2</v>
      </c>
      <c r="O877" s="236">
        <f>ROUND(E877*N877,2)</f>
        <v>9.61</v>
      </c>
      <c r="P877" s="236">
        <v>0</v>
      </c>
      <c r="Q877" s="236">
        <f>ROUND(E877*P877,2)</f>
        <v>0</v>
      </c>
      <c r="R877" s="238"/>
      <c r="S877" s="238" t="s">
        <v>274</v>
      </c>
      <c r="T877" s="239" t="s">
        <v>275</v>
      </c>
      <c r="U877" s="222">
        <v>0.63</v>
      </c>
      <c r="V877" s="222">
        <f>ROUND(E877*U877,2)</f>
        <v>565.24</v>
      </c>
      <c r="W877" s="222"/>
      <c r="X877" s="222" t="s">
        <v>228</v>
      </c>
      <c r="Y877" s="222" t="s">
        <v>229</v>
      </c>
      <c r="Z877" s="212"/>
      <c r="AA877" s="212"/>
      <c r="AB877" s="212"/>
      <c r="AC877" s="212"/>
      <c r="AD877" s="212"/>
      <c r="AE877" s="212"/>
      <c r="AF877" s="212"/>
      <c r="AG877" s="212" t="s">
        <v>230</v>
      </c>
      <c r="AH877" s="212"/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2" x14ac:dyDescent="0.2">
      <c r="A878" s="219"/>
      <c r="B878" s="220"/>
      <c r="C878" s="248" t="s">
        <v>1518</v>
      </c>
      <c r="D878" s="242"/>
      <c r="E878" s="242"/>
      <c r="F878" s="242"/>
      <c r="G878" s="24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22"/>
      <c r="Z878" s="212"/>
      <c r="AA878" s="212"/>
      <c r="AB878" s="212"/>
      <c r="AC878" s="212"/>
      <c r="AD878" s="212"/>
      <c r="AE878" s="212"/>
      <c r="AF878" s="212"/>
      <c r="AG878" s="212" t="s">
        <v>314</v>
      </c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3" x14ac:dyDescent="0.2">
      <c r="A879" s="219"/>
      <c r="B879" s="220"/>
      <c r="C879" s="249" t="s">
        <v>1519</v>
      </c>
      <c r="D879" s="243"/>
      <c r="E879" s="243"/>
      <c r="F879" s="243"/>
      <c r="G879" s="243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22"/>
      <c r="Z879" s="212"/>
      <c r="AA879" s="212"/>
      <c r="AB879" s="212"/>
      <c r="AC879" s="212"/>
      <c r="AD879" s="212"/>
      <c r="AE879" s="212"/>
      <c r="AF879" s="212"/>
      <c r="AG879" s="212" t="s">
        <v>314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3" x14ac:dyDescent="0.2">
      <c r="A880" s="219"/>
      <c r="B880" s="220"/>
      <c r="C880" s="249" t="s">
        <v>1520</v>
      </c>
      <c r="D880" s="243"/>
      <c r="E880" s="243"/>
      <c r="F880" s="243"/>
      <c r="G880" s="243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22"/>
      <c r="Z880" s="212"/>
      <c r="AA880" s="212"/>
      <c r="AB880" s="212"/>
      <c r="AC880" s="212"/>
      <c r="AD880" s="212"/>
      <c r="AE880" s="212"/>
      <c r="AF880" s="212"/>
      <c r="AG880" s="212" t="s">
        <v>314</v>
      </c>
      <c r="AH880" s="212"/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49" t="s">
        <v>1521</v>
      </c>
      <c r="D881" s="243"/>
      <c r="E881" s="243"/>
      <c r="F881" s="243"/>
      <c r="G881" s="243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22"/>
      <c r="Z881" s="212"/>
      <c r="AA881" s="212"/>
      <c r="AB881" s="212"/>
      <c r="AC881" s="212"/>
      <c r="AD881" s="212"/>
      <c r="AE881" s="212"/>
      <c r="AF881" s="212"/>
      <c r="AG881" s="212" t="s">
        <v>314</v>
      </c>
      <c r="AH881" s="212"/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19"/>
      <c r="B882" s="220"/>
      <c r="C882" s="249" t="s">
        <v>1522</v>
      </c>
      <c r="D882" s="243"/>
      <c r="E882" s="243"/>
      <c r="F882" s="243"/>
      <c r="G882" s="243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22"/>
      <c r="Z882" s="212"/>
      <c r="AA882" s="212"/>
      <c r="AB882" s="212"/>
      <c r="AC882" s="212"/>
      <c r="AD882" s="212"/>
      <c r="AE882" s="212"/>
      <c r="AF882" s="212"/>
      <c r="AG882" s="212" t="s">
        <v>314</v>
      </c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2" x14ac:dyDescent="0.2">
      <c r="A883" s="219"/>
      <c r="B883" s="220"/>
      <c r="C883" s="247" t="s">
        <v>233</v>
      </c>
      <c r="D883" s="223"/>
      <c r="E883" s="224"/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22"/>
      <c r="Z883" s="212"/>
      <c r="AA883" s="212"/>
      <c r="AB883" s="212"/>
      <c r="AC883" s="212"/>
      <c r="AD883" s="212"/>
      <c r="AE883" s="212"/>
      <c r="AF883" s="212"/>
      <c r="AG883" s="212" t="s">
        <v>234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">
      <c r="A884" s="219"/>
      <c r="B884" s="220"/>
      <c r="C884" s="247" t="s">
        <v>345</v>
      </c>
      <c r="D884" s="223"/>
      <c r="E884" s="224"/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22"/>
      <c r="Z884" s="212"/>
      <c r="AA884" s="212"/>
      <c r="AB884" s="212"/>
      <c r="AC884" s="212"/>
      <c r="AD884" s="212"/>
      <c r="AE884" s="212"/>
      <c r="AF884" s="212"/>
      <c r="AG884" s="212" t="s">
        <v>234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47" t="s">
        <v>346</v>
      </c>
      <c r="D885" s="223"/>
      <c r="E885" s="224">
        <v>232.1</v>
      </c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22"/>
      <c r="Z885" s="212"/>
      <c r="AA885" s="212"/>
      <c r="AB885" s="212"/>
      <c r="AC885" s="212"/>
      <c r="AD885" s="212"/>
      <c r="AE885" s="212"/>
      <c r="AF885" s="212"/>
      <c r="AG885" s="212" t="s">
        <v>234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47" t="s">
        <v>1523</v>
      </c>
      <c r="D886" s="223"/>
      <c r="E886" s="224">
        <v>504.9</v>
      </c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22"/>
      <c r="Z886" s="212"/>
      <c r="AA886" s="212"/>
      <c r="AB886" s="212"/>
      <c r="AC886" s="212"/>
      <c r="AD886" s="212"/>
      <c r="AE886" s="212"/>
      <c r="AF886" s="212"/>
      <c r="AG886" s="212" t="s">
        <v>234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 x14ac:dyDescent="0.2">
      <c r="A887" s="219"/>
      <c r="B887" s="220"/>
      <c r="C887" s="247" t="s">
        <v>655</v>
      </c>
      <c r="D887" s="223"/>
      <c r="E887" s="224">
        <v>62.9</v>
      </c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22"/>
      <c r="Z887" s="212"/>
      <c r="AA887" s="212"/>
      <c r="AB887" s="212"/>
      <c r="AC887" s="212"/>
      <c r="AD887" s="212"/>
      <c r="AE887" s="212"/>
      <c r="AF887" s="212"/>
      <c r="AG887" s="212" t="s">
        <v>234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19"/>
      <c r="B888" s="220"/>
      <c r="C888" s="247" t="s">
        <v>1524</v>
      </c>
      <c r="D888" s="223"/>
      <c r="E888" s="224">
        <v>52.5</v>
      </c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22"/>
      <c r="Z888" s="212"/>
      <c r="AA888" s="212"/>
      <c r="AB888" s="212"/>
      <c r="AC888" s="212"/>
      <c r="AD888" s="212"/>
      <c r="AE888" s="212"/>
      <c r="AF888" s="212"/>
      <c r="AG888" s="212" t="s">
        <v>234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">
      <c r="A889" s="219"/>
      <c r="B889" s="220"/>
      <c r="C889" s="247" t="s">
        <v>663</v>
      </c>
      <c r="D889" s="223"/>
      <c r="E889" s="224">
        <v>44.8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22"/>
      <c r="Z889" s="212"/>
      <c r="AA889" s="212"/>
      <c r="AB889" s="212"/>
      <c r="AC889" s="212"/>
      <c r="AD889" s="212"/>
      <c r="AE889" s="212"/>
      <c r="AF889" s="212"/>
      <c r="AG889" s="212" t="s">
        <v>234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33">
        <v>132</v>
      </c>
      <c r="B890" s="234" t="s">
        <v>1527</v>
      </c>
      <c r="C890" s="245" t="s">
        <v>1528</v>
      </c>
      <c r="D890" s="235" t="s">
        <v>258</v>
      </c>
      <c r="E890" s="236">
        <v>82.275000000000006</v>
      </c>
      <c r="F890" s="237"/>
      <c r="G890" s="238">
        <f>ROUND(E890*F890,2)</f>
        <v>0</v>
      </c>
      <c r="H890" s="237"/>
      <c r="I890" s="238">
        <f>ROUND(E890*H890,2)</f>
        <v>0</v>
      </c>
      <c r="J890" s="237"/>
      <c r="K890" s="238">
        <f>ROUND(E890*J890,2)</f>
        <v>0</v>
      </c>
      <c r="L890" s="238">
        <v>21</v>
      </c>
      <c r="M890" s="238">
        <f>G890*(1+L890/100)</f>
        <v>0</v>
      </c>
      <c r="N890" s="236">
        <v>1.0710000000000001E-2</v>
      </c>
      <c r="O890" s="236">
        <f>ROUND(E890*N890,2)</f>
        <v>0.88</v>
      </c>
      <c r="P890" s="236">
        <v>0</v>
      </c>
      <c r="Q890" s="236">
        <f>ROUND(E890*P890,2)</f>
        <v>0</v>
      </c>
      <c r="R890" s="238"/>
      <c r="S890" s="238" t="s">
        <v>274</v>
      </c>
      <c r="T890" s="239" t="s">
        <v>275</v>
      </c>
      <c r="U890" s="222">
        <v>0.63</v>
      </c>
      <c r="V890" s="222">
        <f>ROUND(E890*U890,2)</f>
        <v>51.83</v>
      </c>
      <c r="W890" s="222"/>
      <c r="X890" s="222" t="s">
        <v>228</v>
      </c>
      <c r="Y890" s="222" t="s">
        <v>229</v>
      </c>
      <c r="Z890" s="212"/>
      <c r="AA890" s="212"/>
      <c r="AB890" s="212"/>
      <c r="AC890" s="212"/>
      <c r="AD890" s="212"/>
      <c r="AE890" s="212"/>
      <c r="AF890" s="212"/>
      <c r="AG890" s="212" t="s">
        <v>230</v>
      </c>
      <c r="AH890" s="212"/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2" x14ac:dyDescent="0.2">
      <c r="A891" s="219"/>
      <c r="B891" s="220"/>
      <c r="C891" s="248" t="s">
        <v>1518</v>
      </c>
      <c r="D891" s="242"/>
      <c r="E891" s="242"/>
      <c r="F891" s="242"/>
      <c r="G891" s="24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22"/>
      <c r="Z891" s="212"/>
      <c r="AA891" s="212"/>
      <c r="AB891" s="212"/>
      <c r="AC891" s="212"/>
      <c r="AD891" s="212"/>
      <c r="AE891" s="212"/>
      <c r="AF891" s="212"/>
      <c r="AG891" s="212" t="s">
        <v>314</v>
      </c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">
      <c r="A892" s="219"/>
      <c r="B892" s="220"/>
      <c r="C892" s="249" t="s">
        <v>1519</v>
      </c>
      <c r="D892" s="243"/>
      <c r="E892" s="243"/>
      <c r="F892" s="243"/>
      <c r="G892" s="243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22"/>
      <c r="Z892" s="212"/>
      <c r="AA892" s="212"/>
      <c r="AB892" s="212"/>
      <c r="AC892" s="212"/>
      <c r="AD892" s="212"/>
      <c r="AE892" s="212"/>
      <c r="AF892" s="212"/>
      <c r="AG892" s="212" t="s">
        <v>314</v>
      </c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19"/>
      <c r="B893" s="220"/>
      <c r="C893" s="249" t="s">
        <v>1520</v>
      </c>
      <c r="D893" s="243"/>
      <c r="E893" s="243"/>
      <c r="F893" s="243"/>
      <c r="G893" s="243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22"/>
      <c r="Z893" s="212"/>
      <c r="AA893" s="212"/>
      <c r="AB893" s="212"/>
      <c r="AC893" s="212"/>
      <c r="AD893" s="212"/>
      <c r="AE893" s="212"/>
      <c r="AF893" s="212"/>
      <c r="AG893" s="212" t="s">
        <v>314</v>
      </c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19"/>
      <c r="B894" s="220"/>
      <c r="C894" s="249" t="s">
        <v>1521</v>
      </c>
      <c r="D894" s="243"/>
      <c r="E894" s="243"/>
      <c r="F894" s="243"/>
      <c r="G894" s="243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22"/>
      <c r="Z894" s="212"/>
      <c r="AA894" s="212"/>
      <c r="AB894" s="212"/>
      <c r="AC894" s="212"/>
      <c r="AD894" s="212"/>
      <c r="AE894" s="212"/>
      <c r="AF894" s="212"/>
      <c r="AG894" s="212" t="s">
        <v>314</v>
      </c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49" t="s">
        <v>1522</v>
      </c>
      <c r="D895" s="243"/>
      <c r="E895" s="243"/>
      <c r="F895" s="243"/>
      <c r="G895" s="243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22"/>
      <c r="Z895" s="212"/>
      <c r="AA895" s="212"/>
      <c r="AB895" s="212"/>
      <c r="AC895" s="212"/>
      <c r="AD895" s="212"/>
      <c r="AE895" s="212"/>
      <c r="AF895" s="212"/>
      <c r="AG895" s="212" t="s">
        <v>314</v>
      </c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2" x14ac:dyDescent="0.2">
      <c r="A896" s="219"/>
      <c r="B896" s="220"/>
      <c r="C896" s="247" t="s">
        <v>233</v>
      </c>
      <c r="D896" s="223"/>
      <c r="E896" s="224"/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22"/>
      <c r="Z896" s="212"/>
      <c r="AA896" s="212"/>
      <c r="AB896" s="212"/>
      <c r="AC896" s="212"/>
      <c r="AD896" s="212"/>
      <c r="AE896" s="212"/>
      <c r="AF896" s="212"/>
      <c r="AG896" s="212" t="s">
        <v>234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3" x14ac:dyDescent="0.2">
      <c r="A897" s="219"/>
      <c r="B897" s="220"/>
      <c r="C897" s="247" t="s">
        <v>1529</v>
      </c>
      <c r="D897" s="223"/>
      <c r="E897" s="224">
        <v>23.925000000000001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22"/>
      <c r="Z897" s="212"/>
      <c r="AA897" s="212"/>
      <c r="AB897" s="212"/>
      <c r="AC897" s="212"/>
      <c r="AD897" s="212"/>
      <c r="AE897" s="212"/>
      <c r="AF897" s="212"/>
      <c r="AG897" s="212" t="s">
        <v>234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 x14ac:dyDescent="0.2">
      <c r="A898" s="219"/>
      <c r="B898" s="220"/>
      <c r="C898" s="247" t="s">
        <v>1530</v>
      </c>
      <c r="D898" s="223"/>
      <c r="E898" s="224">
        <v>45</v>
      </c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22"/>
      <c r="Z898" s="212"/>
      <c r="AA898" s="212"/>
      <c r="AB898" s="212"/>
      <c r="AC898" s="212"/>
      <c r="AD898" s="212"/>
      <c r="AE898" s="212"/>
      <c r="AF898" s="212"/>
      <c r="AG898" s="212" t="s">
        <v>234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47" t="s">
        <v>1531</v>
      </c>
      <c r="D899" s="223"/>
      <c r="E899" s="224">
        <v>4.5</v>
      </c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22"/>
      <c r="Z899" s="212"/>
      <c r="AA899" s="212"/>
      <c r="AB899" s="212"/>
      <c r="AC899" s="212"/>
      <c r="AD899" s="212"/>
      <c r="AE899" s="212"/>
      <c r="AF899" s="212"/>
      <c r="AG899" s="212" t="s">
        <v>234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47" t="s">
        <v>1532</v>
      </c>
      <c r="D900" s="223"/>
      <c r="E900" s="224">
        <v>8.85</v>
      </c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22"/>
      <c r="Z900" s="212"/>
      <c r="AA900" s="212"/>
      <c r="AB900" s="212"/>
      <c r="AC900" s="212"/>
      <c r="AD900" s="212"/>
      <c r="AE900" s="212"/>
      <c r="AF900" s="212"/>
      <c r="AG900" s="212" t="s">
        <v>234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33">
        <v>133</v>
      </c>
      <c r="B901" s="234" t="s">
        <v>1533</v>
      </c>
      <c r="C901" s="245" t="s">
        <v>1534</v>
      </c>
      <c r="D901" s="235" t="s">
        <v>1400</v>
      </c>
      <c r="E901" s="236">
        <v>255.6</v>
      </c>
      <c r="F901" s="237"/>
      <c r="G901" s="238">
        <f>ROUND(E901*F901,2)</f>
        <v>0</v>
      </c>
      <c r="H901" s="237"/>
      <c r="I901" s="238">
        <f>ROUND(E901*H901,2)</f>
        <v>0</v>
      </c>
      <c r="J901" s="237"/>
      <c r="K901" s="238">
        <f>ROUND(E901*J901,2)</f>
        <v>0</v>
      </c>
      <c r="L901" s="238">
        <v>21</v>
      </c>
      <c r="M901" s="238">
        <f>G901*(1+L901/100)</f>
        <v>0</v>
      </c>
      <c r="N901" s="236">
        <v>0</v>
      </c>
      <c r="O901" s="236">
        <f>ROUND(E901*N901,2)</f>
        <v>0</v>
      </c>
      <c r="P901" s="236">
        <v>0</v>
      </c>
      <c r="Q901" s="236">
        <f>ROUND(E901*P901,2)</f>
        <v>0</v>
      </c>
      <c r="R901" s="238"/>
      <c r="S901" s="238" t="s">
        <v>274</v>
      </c>
      <c r="T901" s="239" t="s">
        <v>275</v>
      </c>
      <c r="U901" s="222">
        <v>0.46</v>
      </c>
      <c r="V901" s="222">
        <f>ROUND(E901*U901,2)</f>
        <v>117.58</v>
      </c>
      <c r="W901" s="222"/>
      <c r="X901" s="222" t="s">
        <v>228</v>
      </c>
      <c r="Y901" s="222" t="s">
        <v>229</v>
      </c>
      <c r="Z901" s="212"/>
      <c r="AA901" s="212"/>
      <c r="AB901" s="212"/>
      <c r="AC901" s="212"/>
      <c r="AD901" s="212"/>
      <c r="AE901" s="212"/>
      <c r="AF901" s="212"/>
      <c r="AG901" s="212" t="s">
        <v>230</v>
      </c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2" x14ac:dyDescent="0.2">
      <c r="A902" s="219"/>
      <c r="B902" s="220"/>
      <c r="C902" s="247" t="s">
        <v>233</v>
      </c>
      <c r="D902" s="223"/>
      <c r="E902" s="224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22"/>
      <c r="Z902" s="212"/>
      <c r="AA902" s="212"/>
      <c r="AB902" s="212"/>
      <c r="AC902" s="212"/>
      <c r="AD902" s="212"/>
      <c r="AE902" s="212"/>
      <c r="AF902" s="212"/>
      <c r="AG902" s="212" t="s">
        <v>234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47" t="s">
        <v>345</v>
      </c>
      <c r="D903" s="223"/>
      <c r="E903" s="224"/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22"/>
      <c r="Z903" s="212"/>
      <c r="AA903" s="212"/>
      <c r="AB903" s="212"/>
      <c r="AC903" s="212"/>
      <c r="AD903" s="212"/>
      <c r="AE903" s="212"/>
      <c r="AF903" s="212"/>
      <c r="AG903" s="212" t="s">
        <v>234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47" t="s">
        <v>1364</v>
      </c>
      <c r="D904" s="223"/>
      <c r="E904" s="224">
        <v>78.099999999999994</v>
      </c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22"/>
      <c r="Z904" s="212"/>
      <c r="AA904" s="212"/>
      <c r="AB904" s="212"/>
      <c r="AC904" s="212"/>
      <c r="AD904" s="212"/>
      <c r="AE904" s="212"/>
      <c r="AF904" s="212"/>
      <c r="AG904" s="212" t="s">
        <v>234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47" t="s">
        <v>1365</v>
      </c>
      <c r="D905" s="223"/>
      <c r="E905" s="224">
        <v>13.7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22"/>
      <c r="Z905" s="212"/>
      <c r="AA905" s="212"/>
      <c r="AB905" s="212"/>
      <c r="AC905" s="212"/>
      <c r="AD905" s="212"/>
      <c r="AE905" s="212"/>
      <c r="AF905" s="212"/>
      <c r="AG905" s="212" t="s">
        <v>234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3" x14ac:dyDescent="0.2">
      <c r="A906" s="219"/>
      <c r="B906" s="220"/>
      <c r="C906" s="247" t="s">
        <v>1366</v>
      </c>
      <c r="D906" s="223"/>
      <c r="E906" s="224">
        <v>75.2</v>
      </c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22"/>
      <c r="Z906" s="212"/>
      <c r="AA906" s="212"/>
      <c r="AB906" s="212"/>
      <c r="AC906" s="212"/>
      <c r="AD906" s="212"/>
      <c r="AE906" s="212"/>
      <c r="AF906" s="212"/>
      <c r="AG906" s="212" t="s">
        <v>234</v>
      </c>
      <c r="AH906" s="212">
        <v>0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3" x14ac:dyDescent="0.2">
      <c r="A907" s="219"/>
      <c r="B907" s="220"/>
      <c r="C907" s="247" t="s">
        <v>1367</v>
      </c>
      <c r="D907" s="223"/>
      <c r="E907" s="224">
        <v>22.6</v>
      </c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22"/>
      <c r="Z907" s="212"/>
      <c r="AA907" s="212"/>
      <c r="AB907" s="212"/>
      <c r="AC907" s="212"/>
      <c r="AD907" s="212"/>
      <c r="AE907" s="212"/>
      <c r="AF907" s="212"/>
      <c r="AG907" s="212" t="s">
        <v>234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">
      <c r="A908" s="219"/>
      <c r="B908" s="220"/>
      <c r="C908" s="247" t="s">
        <v>1368</v>
      </c>
      <c r="D908" s="223"/>
      <c r="E908" s="224">
        <v>19.5</v>
      </c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22"/>
      <c r="Z908" s="212"/>
      <c r="AA908" s="212"/>
      <c r="AB908" s="212"/>
      <c r="AC908" s="212"/>
      <c r="AD908" s="212"/>
      <c r="AE908" s="212"/>
      <c r="AF908" s="212"/>
      <c r="AG908" s="212" t="s">
        <v>234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47" t="s">
        <v>1369</v>
      </c>
      <c r="D909" s="223"/>
      <c r="E909" s="224">
        <v>10.3</v>
      </c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22"/>
      <c r="Z909" s="212"/>
      <c r="AA909" s="212"/>
      <c r="AB909" s="212"/>
      <c r="AC909" s="212"/>
      <c r="AD909" s="212"/>
      <c r="AE909" s="212"/>
      <c r="AF909" s="212"/>
      <c r="AG909" s="212" t="s">
        <v>234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3" x14ac:dyDescent="0.2">
      <c r="A910" s="219"/>
      <c r="B910" s="220"/>
      <c r="C910" s="247" t="s">
        <v>1208</v>
      </c>
      <c r="D910" s="223"/>
      <c r="E910" s="224"/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22"/>
      <c r="Z910" s="212"/>
      <c r="AA910" s="212"/>
      <c r="AB910" s="212"/>
      <c r="AC910" s="212"/>
      <c r="AD910" s="212"/>
      <c r="AE910" s="212"/>
      <c r="AF910" s="212"/>
      <c r="AG910" s="212" t="s">
        <v>234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3" x14ac:dyDescent="0.2">
      <c r="A911" s="219"/>
      <c r="B911" s="220"/>
      <c r="C911" s="247" t="s">
        <v>1370</v>
      </c>
      <c r="D911" s="223"/>
      <c r="E911" s="224">
        <v>9.1999999999999993</v>
      </c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22"/>
      <c r="Z911" s="212"/>
      <c r="AA911" s="212"/>
      <c r="AB911" s="212"/>
      <c r="AC911" s="212"/>
      <c r="AD911" s="212"/>
      <c r="AE911" s="212"/>
      <c r="AF911" s="212"/>
      <c r="AG911" s="212" t="s">
        <v>234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19"/>
      <c r="B912" s="220"/>
      <c r="C912" s="247" t="s">
        <v>1371</v>
      </c>
      <c r="D912" s="223"/>
      <c r="E912" s="224">
        <v>15</v>
      </c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22"/>
      <c r="Z912" s="212"/>
      <c r="AA912" s="212"/>
      <c r="AB912" s="212"/>
      <c r="AC912" s="212"/>
      <c r="AD912" s="212"/>
      <c r="AE912" s="212"/>
      <c r="AF912" s="212"/>
      <c r="AG912" s="212" t="s">
        <v>234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">
      <c r="A913" s="219"/>
      <c r="B913" s="220"/>
      <c r="C913" s="247" t="s">
        <v>1372</v>
      </c>
      <c r="D913" s="223"/>
      <c r="E913" s="224">
        <v>12</v>
      </c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22"/>
      <c r="Z913" s="212"/>
      <c r="AA913" s="212"/>
      <c r="AB913" s="212"/>
      <c r="AC913" s="212"/>
      <c r="AD913" s="212"/>
      <c r="AE913" s="212"/>
      <c r="AF913" s="212"/>
      <c r="AG913" s="212" t="s">
        <v>234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33">
        <v>134</v>
      </c>
      <c r="B914" s="234" t="s">
        <v>1535</v>
      </c>
      <c r="C914" s="245" t="s">
        <v>1536</v>
      </c>
      <c r="D914" s="235" t="s">
        <v>1400</v>
      </c>
      <c r="E914" s="236">
        <v>109.7</v>
      </c>
      <c r="F914" s="237"/>
      <c r="G914" s="238">
        <f>ROUND(E914*F914,2)</f>
        <v>0</v>
      </c>
      <c r="H914" s="237"/>
      <c r="I914" s="238">
        <f>ROUND(E914*H914,2)</f>
        <v>0</v>
      </c>
      <c r="J914" s="237"/>
      <c r="K914" s="238">
        <f>ROUND(E914*J914,2)</f>
        <v>0</v>
      </c>
      <c r="L914" s="238">
        <v>21</v>
      </c>
      <c r="M914" s="238">
        <f>G914*(1+L914/100)</f>
        <v>0</v>
      </c>
      <c r="N914" s="236">
        <v>0</v>
      </c>
      <c r="O914" s="236">
        <f>ROUND(E914*N914,2)</f>
        <v>0</v>
      </c>
      <c r="P914" s="236">
        <v>0</v>
      </c>
      <c r="Q914" s="236">
        <f>ROUND(E914*P914,2)</f>
        <v>0</v>
      </c>
      <c r="R914" s="238"/>
      <c r="S914" s="238" t="s">
        <v>274</v>
      </c>
      <c r="T914" s="239" t="s">
        <v>275</v>
      </c>
      <c r="U914" s="222">
        <v>0.46</v>
      </c>
      <c r="V914" s="222">
        <f>ROUND(E914*U914,2)</f>
        <v>50.46</v>
      </c>
      <c r="W914" s="222"/>
      <c r="X914" s="222" t="s">
        <v>228</v>
      </c>
      <c r="Y914" s="222" t="s">
        <v>229</v>
      </c>
      <c r="Z914" s="212"/>
      <c r="AA914" s="212"/>
      <c r="AB914" s="212"/>
      <c r="AC914" s="212"/>
      <c r="AD914" s="212"/>
      <c r="AE914" s="212"/>
      <c r="AF914" s="212"/>
      <c r="AG914" s="212" t="s">
        <v>230</v>
      </c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2" x14ac:dyDescent="0.2">
      <c r="A915" s="219"/>
      <c r="B915" s="220"/>
      <c r="C915" s="247" t="s">
        <v>233</v>
      </c>
      <c r="D915" s="223"/>
      <c r="E915" s="224"/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22"/>
      <c r="Z915" s="212"/>
      <c r="AA915" s="212"/>
      <c r="AB915" s="212"/>
      <c r="AC915" s="212"/>
      <c r="AD915" s="212"/>
      <c r="AE915" s="212"/>
      <c r="AF915" s="212"/>
      <c r="AG915" s="212" t="s">
        <v>234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47" t="s">
        <v>1373</v>
      </c>
      <c r="D916" s="223"/>
      <c r="E916" s="224">
        <v>31.9</v>
      </c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22"/>
      <c r="Z916" s="212"/>
      <c r="AA916" s="212"/>
      <c r="AB916" s="212"/>
      <c r="AC916" s="212"/>
      <c r="AD916" s="212"/>
      <c r="AE916" s="212"/>
      <c r="AF916" s="212"/>
      <c r="AG916" s="212" t="s">
        <v>234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47" t="s">
        <v>1374</v>
      </c>
      <c r="D917" s="223"/>
      <c r="E917" s="224">
        <v>60</v>
      </c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22"/>
      <c r="Z917" s="212"/>
      <c r="AA917" s="212"/>
      <c r="AB917" s="212"/>
      <c r="AC917" s="212"/>
      <c r="AD917" s="212"/>
      <c r="AE917" s="212"/>
      <c r="AF917" s="212"/>
      <c r="AG917" s="212" t="s">
        <v>234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19"/>
      <c r="B918" s="220"/>
      <c r="C918" s="247" t="s">
        <v>1375</v>
      </c>
      <c r="D918" s="223"/>
      <c r="E918" s="224">
        <v>6</v>
      </c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22"/>
      <c r="Z918" s="212"/>
      <c r="AA918" s="212"/>
      <c r="AB918" s="212"/>
      <c r="AC918" s="212"/>
      <c r="AD918" s="212"/>
      <c r="AE918" s="212"/>
      <c r="AF918" s="212"/>
      <c r="AG918" s="212" t="s">
        <v>234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19"/>
      <c r="B919" s="220"/>
      <c r="C919" s="247" t="s">
        <v>1376</v>
      </c>
      <c r="D919" s="223"/>
      <c r="E919" s="224">
        <v>11.8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22"/>
      <c r="Z919" s="212"/>
      <c r="AA919" s="212"/>
      <c r="AB919" s="212"/>
      <c r="AC919" s="212"/>
      <c r="AD919" s="212"/>
      <c r="AE919" s="212"/>
      <c r="AF919" s="212"/>
      <c r="AG919" s="212" t="s">
        <v>234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x14ac:dyDescent="0.2">
      <c r="A920" s="226" t="s">
        <v>221</v>
      </c>
      <c r="B920" s="227" t="s">
        <v>182</v>
      </c>
      <c r="C920" s="244" t="s">
        <v>183</v>
      </c>
      <c r="D920" s="228"/>
      <c r="E920" s="229"/>
      <c r="F920" s="230"/>
      <c r="G920" s="230">
        <f>SUMIF(AG921:AG1018,"&lt;&gt;NOR",G921:G1018)</f>
        <v>0</v>
      </c>
      <c r="H920" s="230"/>
      <c r="I920" s="230">
        <f>SUM(I921:I1018)</f>
        <v>0</v>
      </c>
      <c r="J920" s="230"/>
      <c r="K920" s="230">
        <f>SUM(K921:K1018)</f>
        <v>0</v>
      </c>
      <c r="L920" s="230"/>
      <c r="M920" s="230">
        <f>SUM(M921:M1018)</f>
        <v>0</v>
      </c>
      <c r="N920" s="229"/>
      <c r="O920" s="229">
        <f>SUM(O921:O1018)</f>
        <v>2.9599999999999995</v>
      </c>
      <c r="P920" s="229"/>
      <c r="Q920" s="229">
        <f>SUM(Q921:Q1018)</f>
        <v>0</v>
      </c>
      <c r="R920" s="230"/>
      <c r="S920" s="230"/>
      <c r="T920" s="231"/>
      <c r="U920" s="225"/>
      <c r="V920" s="225">
        <f>SUM(V921:V1018)</f>
        <v>1218.4899999999998</v>
      </c>
      <c r="W920" s="225"/>
      <c r="X920" s="225"/>
      <c r="Y920" s="225"/>
      <c r="AG920" t="s">
        <v>222</v>
      </c>
    </row>
    <row r="921" spans="1:60" outlineLevel="1" x14ac:dyDescent="0.2">
      <c r="A921" s="233">
        <v>135</v>
      </c>
      <c r="B921" s="234" t="s">
        <v>1537</v>
      </c>
      <c r="C921" s="245" t="s">
        <v>1538</v>
      </c>
      <c r="D921" s="235" t="s">
        <v>258</v>
      </c>
      <c r="E921" s="236">
        <v>443.69799999999998</v>
      </c>
      <c r="F921" s="237"/>
      <c r="G921" s="238">
        <f>ROUND(E921*F921,2)</f>
        <v>0</v>
      </c>
      <c r="H921" s="237"/>
      <c r="I921" s="238">
        <f>ROUND(E921*H921,2)</f>
        <v>0</v>
      </c>
      <c r="J921" s="237"/>
      <c r="K921" s="238">
        <f>ROUND(E921*J921,2)</f>
        <v>0</v>
      </c>
      <c r="L921" s="238">
        <v>21</v>
      </c>
      <c r="M921" s="238">
        <f>G921*(1+L921/100)</f>
        <v>0</v>
      </c>
      <c r="N921" s="236">
        <v>1.6000000000000001E-4</v>
      </c>
      <c r="O921" s="236">
        <f>ROUND(E921*N921,2)</f>
        <v>7.0000000000000007E-2</v>
      </c>
      <c r="P921" s="236">
        <v>0</v>
      </c>
      <c r="Q921" s="236">
        <f>ROUND(E921*P921,2)</f>
        <v>0</v>
      </c>
      <c r="R921" s="238" t="s">
        <v>1453</v>
      </c>
      <c r="S921" s="238" t="s">
        <v>227</v>
      </c>
      <c r="T921" s="239" t="s">
        <v>227</v>
      </c>
      <c r="U921" s="222">
        <v>0.05</v>
      </c>
      <c r="V921" s="222">
        <f>ROUND(E921*U921,2)</f>
        <v>22.18</v>
      </c>
      <c r="W921" s="222"/>
      <c r="X921" s="222" t="s">
        <v>228</v>
      </c>
      <c r="Y921" s="222" t="s">
        <v>229</v>
      </c>
      <c r="Z921" s="212"/>
      <c r="AA921" s="212"/>
      <c r="AB921" s="212"/>
      <c r="AC921" s="212"/>
      <c r="AD921" s="212"/>
      <c r="AE921" s="212"/>
      <c r="AF921" s="212"/>
      <c r="AG921" s="212" t="s">
        <v>230</v>
      </c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2" x14ac:dyDescent="0.2">
      <c r="A922" s="219"/>
      <c r="B922" s="220"/>
      <c r="C922" s="248" t="s">
        <v>1539</v>
      </c>
      <c r="D922" s="242"/>
      <c r="E922" s="242"/>
      <c r="F922" s="242"/>
      <c r="G922" s="24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22"/>
      <c r="Z922" s="212"/>
      <c r="AA922" s="212"/>
      <c r="AB922" s="212"/>
      <c r="AC922" s="212"/>
      <c r="AD922" s="212"/>
      <c r="AE922" s="212"/>
      <c r="AF922" s="212"/>
      <c r="AG922" s="212" t="s">
        <v>314</v>
      </c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2" x14ac:dyDescent="0.2">
      <c r="A923" s="219"/>
      <c r="B923" s="220"/>
      <c r="C923" s="247" t="s">
        <v>1097</v>
      </c>
      <c r="D923" s="223"/>
      <c r="E923" s="224">
        <v>443.69799999999998</v>
      </c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22"/>
      <c r="Z923" s="212"/>
      <c r="AA923" s="212"/>
      <c r="AB923" s="212"/>
      <c r="AC923" s="212"/>
      <c r="AD923" s="212"/>
      <c r="AE923" s="212"/>
      <c r="AF923" s="212"/>
      <c r="AG923" s="212" t="s">
        <v>234</v>
      </c>
      <c r="AH923" s="212">
        <v>5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ht="22.5" outlineLevel="1" x14ac:dyDescent="0.2">
      <c r="A924" s="233">
        <v>136</v>
      </c>
      <c r="B924" s="234" t="s">
        <v>1540</v>
      </c>
      <c r="C924" s="245" t="s">
        <v>1541</v>
      </c>
      <c r="D924" s="235" t="s">
        <v>258</v>
      </c>
      <c r="E924" s="236">
        <v>443.69799999999998</v>
      </c>
      <c r="F924" s="237"/>
      <c r="G924" s="238">
        <f>ROUND(E924*F924,2)</f>
        <v>0</v>
      </c>
      <c r="H924" s="237"/>
      <c r="I924" s="238">
        <f>ROUND(E924*H924,2)</f>
        <v>0</v>
      </c>
      <c r="J924" s="237"/>
      <c r="K924" s="238">
        <f>ROUND(E924*J924,2)</f>
        <v>0</v>
      </c>
      <c r="L924" s="238">
        <v>21</v>
      </c>
      <c r="M924" s="238">
        <f>G924*(1+L924/100)</f>
        <v>0</v>
      </c>
      <c r="N924" s="236">
        <v>0</v>
      </c>
      <c r="O924" s="236">
        <f>ROUND(E924*N924,2)</f>
        <v>0</v>
      </c>
      <c r="P924" s="236">
        <v>0</v>
      </c>
      <c r="Q924" s="236">
        <f>ROUND(E924*P924,2)</f>
        <v>0</v>
      </c>
      <c r="R924" s="238"/>
      <c r="S924" s="238" t="s">
        <v>274</v>
      </c>
      <c r="T924" s="239" t="s">
        <v>275</v>
      </c>
      <c r="U924" s="222">
        <v>1.86</v>
      </c>
      <c r="V924" s="222">
        <f>ROUND(E924*U924,2)</f>
        <v>825.28</v>
      </c>
      <c r="W924" s="222"/>
      <c r="X924" s="222" t="s">
        <v>228</v>
      </c>
      <c r="Y924" s="222" t="s">
        <v>229</v>
      </c>
      <c r="Z924" s="212"/>
      <c r="AA924" s="212"/>
      <c r="AB924" s="212"/>
      <c r="AC924" s="212"/>
      <c r="AD924" s="212"/>
      <c r="AE924" s="212"/>
      <c r="AF924" s="212"/>
      <c r="AG924" s="212" t="s">
        <v>230</v>
      </c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2" x14ac:dyDescent="0.2">
      <c r="A925" s="219"/>
      <c r="B925" s="220"/>
      <c r="C925" s="247" t="s">
        <v>233</v>
      </c>
      <c r="D925" s="223"/>
      <c r="E925" s="224"/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22"/>
      <c r="Z925" s="212"/>
      <c r="AA925" s="212"/>
      <c r="AB925" s="212"/>
      <c r="AC925" s="212"/>
      <c r="AD925" s="212"/>
      <c r="AE925" s="212"/>
      <c r="AF925" s="212"/>
      <c r="AG925" s="212" t="s">
        <v>234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19"/>
      <c r="B926" s="220"/>
      <c r="C926" s="247" t="s">
        <v>1542</v>
      </c>
      <c r="D926" s="223"/>
      <c r="E926" s="224">
        <v>19.641999999999999</v>
      </c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22"/>
      <c r="Z926" s="212"/>
      <c r="AA926" s="212"/>
      <c r="AB926" s="212"/>
      <c r="AC926" s="212"/>
      <c r="AD926" s="212"/>
      <c r="AE926" s="212"/>
      <c r="AF926" s="212"/>
      <c r="AG926" s="212" t="s">
        <v>234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3" x14ac:dyDescent="0.2">
      <c r="A927" s="219"/>
      <c r="B927" s="220"/>
      <c r="C927" s="247" t="s">
        <v>1543</v>
      </c>
      <c r="D927" s="223"/>
      <c r="E927" s="224">
        <v>55.372</v>
      </c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22"/>
      <c r="Z927" s="212"/>
      <c r="AA927" s="212"/>
      <c r="AB927" s="212"/>
      <c r="AC927" s="212"/>
      <c r="AD927" s="212"/>
      <c r="AE927" s="212"/>
      <c r="AF927" s="212"/>
      <c r="AG927" s="212" t="s">
        <v>234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 x14ac:dyDescent="0.2">
      <c r="A928" s="219"/>
      <c r="B928" s="220"/>
      <c r="C928" s="247" t="s">
        <v>1544</v>
      </c>
      <c r="D928" s="223"/>
      <c r="E928" s="224">
        <v>17.193999999999999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22"/>
      <c r="Z928" s="212"/>
      <c r="AA928" s="212"/>
      <c r="AB928" s="212"/>
      <c r="AC928" s="212"/>
      <c r="AD928" s="212"/>
      <c r="AE928" s="212"/>
      <c r="AF928" s="212"/>
      <c r="AG928" s="212" t="s">
        <v>234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19"/>
      <c r="B929" s="220"/>
      <c r="C929" s="247" t="s">
        <v>1545</v>
      </c>
      <c r="D929" s="223"/>
      <c r="E929" s="224">
        <v>39.587000000000003</v>
      </c>
      <c r="F929" s="222"/>
      <c r="G929" s="222"/>
      <c r="H929" s="222"/>
      <c r="I929" s="222"/>
      <c r="J929" s="222"/>
      <c r="K929" s="222"/>
      <c r="L929" s="222"/>
      <c r="M929" s="222"/>
      <c r="N929" s="221"/>
      <c r="O929" s="221"/>
      <c r="P929" s="221"/>
      <c r="Q929" s="221"/>
      <c r="R929" s="222"/>
      <c r="S929" s="222"/>
      <c r="T929" s="222"/>
      <c r="U929" s="222"/>
      <c r="V929" s="222"/>
      <c r="W929" s="222"/>
      <c r="X929" s="222"/>
      <c r="Y929" s="222"/>
      <c r="Z929" s="212"/>
      <c r="AA929" s="212"/>
      <c r="AB929" s="212"/>
      <c r="AC929" s="212"/>
      <c r="AD929" s="212"/>
      <c r="AE929" s="212"/>
      <c r="AF929" s="212"/>
      <c r="AG929" s="212" t="s">
        <v>234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 x14ac:dyDescent="0.2">
      <c r="A930" s="219"/>
      <c r="B930" s="220"/>
      <c r="C930" s="247" t="s">
        <v>1546</v>
      </c>
      <c r="D930" s="223"/>
      <c r="E930" s="224">
        <v>16.984000000000002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22"/>
      <c r="Z930" s="212"/>
      <c r="AA930" s="212"/>
      <c r="AB930" s="212"/>
      <c r="AC930" s="212"/>
      <c r="AD930" s="212"/>
      <c r="AE930" s="212"/>
      <c r="AF930" s="212"/>
      <c r="AG930" s="212" t="s">
        <v>234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">
      <c r="A931" s="219"/>
      <c r="B931" s="220"/>
      <c r="C931" s="247" t="s">
        <v>1547</v>
      </c>
      <c r="D931" s="223"/>
      <c r="E931" s="224">
        <v>39.591999999999999</v>
      </c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22"/>
      <c r="Z931" s="212"/>
      <c r="AA931" s="212"/>
      <c r="AB931" s="212"/>
      <c r="AC931" s="212"/>
      <c r="AD931" s="212"/>
      <c r="AE931" s="212"/>
      <c r="AF931" s="212"/>
      <c r="AG931" s="212" t="s">
        <v>234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">
      <c r="A932" s="219"/>
      <c r="B932" s="220"/>
      <c r="C932" s="247" t="s">
        <v>1548</v>
      </c>
      <c r="D932" s="223"/>
      <c r="E932" s="224">
        <v>17.404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22"/>
      <c r="Z932" s="212"/>
      <c r="AA932" s="212"/>
      <c r="AB932" s="212"/>
      <c r="AC932" s="212"/>
      <c r="AD932" s="212"/>
      <c r="AE932" s="212"/>
      <c r="AF932" s="212"/>
      <c r="AG932" s="212" t="s">
        <v>234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3" x14ac:dyDescent="0.2">
      <c r="A933" s="219"/>
      <c r="B933" s="220"/>
      <c r="C933" s="247" t="s">
        <v>1549</v>
      </c>
      <c r="D933" s="223"/>
      <c r="E933" s="224">
        <v>30.852</v>
      </c>
      <c r="F933" s="222"/>
      <c r="G933" s="222"/>
      <c r="H933" s="222"/>
      <c r="I933" s="222"/>
      <c r="J933" s="222"/>
      <c r="K933" s="222"/>
      <c r="L933" s="222"/>
      <c r="M933" s="222"/>
      <c r="N933" s="221"/>
      <c r="O933" s="221"/>
      <c r="P933" s="221"/>
      <c r="Q933" s="221"/>
      <c r="R933" s="222"/>
      <c r="S933" s="222"/>
      <c r="T933" s="222"/>
      <c r="U933" s="222"/>
      <c r="V933" s="222"/>
      <c r="W933" s="222"/>
      <c r="X933" s="222"/>
      <c r="Y933" s="222"/>
      <c r="Z933" s="212"/>
      <c r="AA933" s="212"/>
      <c r="AB933" s="212"/>
      <c r="AC933" s="212"/>
      <c r="AD933" s="212"/>
      <c r="AE933" s="212"/>
      <c r="AF933" s="212"/>
      <c r="AG933" s="212" t="s">
        <v>234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 x14ac:dyDescent="0.2">
      <c r="A934" s="219"/>
      <c r="B934" s="220"/>
      <c r="C934" s="247" t="s">
        <v>1550</v>
      </c>
      <c r="D934" s="223"/>
      <c r="E934" s="224">
        <v>17.824000000000002</v>
      </c>
      <c r="F934" s="222"/>
      <c r="G934" s="222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22"/>
      <c r="Z934" s="212"/>
      <c r="AA934" s="212"/>
      <c r="AB934" s="212"/>
      <c r="AC934" s="212"/>
      <c r="AD934" s="212"/>
      <c r="AE934" s="212"/>
      <c r="AF934" s="212"/>
      <c r="AG934" s="212" t="s">
        <v>234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 x14ac:dyDescent="0.2">
      <c r="A935" s="219"/>
      <c r="B935" s="220"/>
      <c r="C935" s="247" t="s">
        <v>1551</v>
      </c>
      <c r="D935" s="223"/>
      <c r="E935" s="224">
        <v>22.257999999999999</v>
      </c>
      <c r="F935" s="222"/>
      <c r="G935" s="222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22"/>
      <c r="Z935" s="212"/>
      <c r="AA935" s="212"/>
      <c r="AB935" s="212"/>
      <c r="AC935" s="212"/>
      <c r="AD935" s="212"/>
      <c r="AE935" s="212"/>
      <c r="AF935" s="212"/>
      <c r="AG935" s="212" t="s">
        <v>234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47" t="s">
        <v>1552</v>
      </c>
      <c r="D936" s="223"/>
      <c r="E936" s="224">
        <v>17.065999999999999</v>
      </c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22"/>
      <c r="Z936" s="212"/>
      <c r="AA936" s="212"/>
      <c r="AB936" s="212"/>
      <c r="AC936" s="212"/>
      <c r="AD936" s="212"/>
      <c r="AE936" s="212"/>
      <c r="AF936" s="212"/>
      <c r="AG936" s="212" t="s">
        <v>234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47" t="s">
        <v>1553</v>
      </c>
      <c r="D937" s="223"/>
      <c r="E937" s="224">
        <v>10.628</v>
      </c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22"/>
      <c r="Z937" s="212"/>
      <c r="AA937" s="212"/>
      <c r="AB937" s="212"/>
      <c r="AC937" s="212"/>
      <c r="AD937" s="212"/>
      <c r="AE937" s="212"/>
      <c r="AF937" s="212"/>
      <c r="AG937" s="212" t="s">
        <v>234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3" x14ac:dyDescent="0.2">
      <c r="A938" s="219"/>
      <c r="B938" s="220"/>
      <c r="C938" s="247" t="s">
        <v>1554</v>
      </c>
      <c r="D938" s="223"/>
      <c r="E938" s="224">
        <v>23.236000000000001</v>
      </c>
      <c r="F938" s="222"/>
      <c r="G938" s="222"/>
      <c r="H938" s="222"/>
      <c r="I938" s="222"/>
      <c r="J938" s="222"/>
      <c r="K938" s="222"/>
      <c r="L938" s="222"/>
      <c r="M938" s="222"/>
      <c r="N938" s="221"/>
      <c r="O938" s="221"/>
      <c r="P938" s="221"/>
      <c r="Q938" s="221"/>
      <c r="R938" s="222"/>
      <c r="S938" s="222"/>
      <c r="T938" s="222"/>
      <c r="U938" s="222"/>
      <c r="V938" s="222"/>
      <c r="W938" s="222"/>
      <c r="X938" s="222"/>
      <c r="Y938" s="222"/>
      <c r="Z938" s="212"/>
      <c r="AA938" s="212"/>
      <c r="AB938" s="212"/>
      <c r="AC938" s="212"/>
      <c r="AD938" s="212"/>
      <c r="AE938" s="212"/>
      <c r="AF938" s="212"/>
      <c r="AG938" s="212" t="s">
        <v>234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 x14ac:dyDescent="0.2">
      <c r="A939" s="219"/>
      <c r="B939" s="220"/>
      <c r="C939" s="247" t="s">
        <v>1555</v>
      </c>
      <c r="D939" s="223"/>
      <c r="E939" s="224">
        <v>19.02</v>
      </c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22"/>
      <c r="Z939" s="212"/>
      <c r="AA939" s="212"/>
      <c r="AB939" s="212"/>
      <c r="AC939" s="212"/>
      <c r="AD939" s="212"/>
      <c r="AE939" s="212"/>
      <c r="AF939" s="212"/>
      <c r="AG939" s="212" t="s">
        <v>234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 x14ac:dyDescent="0.2">
      <c r="A940" s="219"/>
      <c r="B940" s="220"/>
      <c r="C940" s="247" t="s">
        <v>486</v>
      </c>
      <c r="D940" s="223"/>
      <c r="E940" s="224">
        <v>1.35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22"/>
      <c r="Z940" s="212"/>
      <c r="AA940" s="212"/>
      <c r="AB940" s="212"/>
      <c r="AC940" s="212"/>
      <c r="AD940" s="212"/>
      <c r="AE940" s="212"/>
      <c r="AF940" s="212"/>
      <c r="AG940" s="212" t="s">
        <v>234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 x14ac:dyDescent="0.2">
      <c r="A941" s="219"/>
      <c r="B941" s="220"/>
      <c r="C941" s="247" t="s">
        <v>488</v>
      </c>
      <c r="D941" s="223"/>
      <c r="E941" s="224">
        <v>2.2949999999999999</v>
      </c>
      <c r="F941" s="222"/>
      <c r="G941" s="222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22"/>
      <c r="Z941" s="212"/>
      <c r="AA941" s="212"/>
      <c r="AB941" s="212"/>
      <c r="AC941" s="212"/>
      <c r="AD941" s="212"/>
      <c r="AE941" s="212"/>
      <c r="AF941" s="212"/>
      <c r="AG941" s="212" t="s">
        <v>234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47" t="s">
        <v>1556</v>
      </c>
      <c r="D942" s="223"/>
      <c r="E942" s="224">
        <v>17.404</v>
      </c>
      <c r="F942" s="222"/>
      <c r="G942" s="222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22"/>
      <c r="Z942" s="212"/>
      <c r="AA942" s="212"/>
      <c r="AB942" s="212"/>
      <c r="AC942" s="212"/>
      <c r="AD942" s="212"/>
      <c r="AE942" s="212"/>
      <c r="AF942" s="212"/>
      <c r="AG942" s="212" t="s">
        <v>234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19"/>
      <c r="B943" s="220"/>
      <c r="C943" s="247" t="s">
        <v>1557</v>
      </c>
      <c r="D943" s="223"/>
      <c r="E943" s="224">
        <v>21.782</v>
      </c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22"/>
      <c r="Z943" s="212"/>
      <c r="AA943" s="212"/>
      <c r="AB943" s="212"/>
      <c r="AC943" s="212"/>
      <c r="AD943" s="212"/>
      <c r="AE943" s="212"/>
      <c r="AF943" s="212"/>
      <c r="AG943" s="212" t="s">
        <v>234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19"/>
      <c r="B944" s="220"/>
      <c r="C944" s="247" t="s">
        <v>1558</v>
      </c>
      <c r="D944" s="223"/>
      <c r="E944" s="224">
        <v>17.193999999999999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22"/>
      <c r="Z944" s="212"/>
      <c r="AA944" s="212"/>
      <c r="AB944" s="212"/>
      <c r="AC944" s="212"/>
      <c r="AD944" s="212"/>
      <c r="AE944" s="212"/>
      <c r="AF944" s="212"/>
      <c r="AG944" s="212" t="s">
        <v>234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47" t="s">
        <v>1559</v>
      </c>
      <c r="D945" s="223"/>
      <c r="E945" s="224">
        <v>21.207999999999998</v>
      </c>
      <c r="F945" s="222"/>
      <c r="G945" s="222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22"/>
      <c r="Z945" s="212"/>
      <c r="AA945" s="212"/>
      <c r="AB945" s="212"/>
      <c r="AC945" s="212"/>
      <c r="AD945" s="212"/>
      <c r="AE945" s="212"/>
      <c r="AF945" s="212"/>
      <c r="AG945" s="212" t="s">
        <v>234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">
      <c r="A946" s="219"/>
      <c r="B946" s="220"/>
      <c r="C946" s="247" t="s">
        <v>1560</v>
      </c>
      <c r="D946" s="223"/>
      <c r="E946" s="224">
        <v>15.805999999999999</v>
      </c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22"/>
      <c r="Z946" s="212"/>
      <c r="AA946" s="212"/>
      <c r="AB946" s="212"/>
      <c r="AC946" s="212"/>
      <c r="AD946" s="212"/>
      <c r="AE946" s="212"/>
      <c r="AF946" s="212"/>
      <c r="AG946" s="212" t="s">
        <v>234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33">
        <v>137</v>
      </c>
      <c r="B947" s="234" t="s">
        <v>1561</v>
      </c>
      <c r="C947" s="245" t="s">
        <v>1562</v>
      </c>
      <c r="D947" s="235" t="s">
        <v>298</v>
      </c>
      <c r="E947" s="236">
        <v>880</v>
      </c>
      <c r="F947" s="237"/>
      <c r="G947" s="238">
        <f>ROUND(E947*F947,2)</f>
        <v>0</v>
      </c>
      <c r="H947" s="237"/>
      <c r="I947" s="238">
        <f>ROUND(E947*H947,2)</f>
        <v>0</v>
      </c>
      <c r="J947" s="237"/>
      <c r="K947" s="238">
        <f>ROUND(E947*J947,2)</f>
        <v>0</v>
      </c>
      <c r="L947" s="238">
        <v>21</v>
      </c>
      <c r="M947" s="238">
        <f>G947*(1+L947/100)</f>
        <v>0</v>
      </c>
      <c r="N947" s="236">
        <v>0</v>
      </c>
      <c r="O947" s="236">
        <f>ROUND(E947*N947,2)</f>
        <v>0</v>
      </c>
      <c r="P947" s="236">
        <v>0</v>
      </c>
      <c r="Q947" s="236">
        <f>ROUND(E947*P947,2)</f>
        <v>0</v>
      </c>
      <c r="R947" s="238" t="s">
        <v>1453</v>
      </c>
      <c r="S947" s="238" t="s">
        <v>227</v>
      </c>
      <c r="T947" s="239" t="s">
        <v>227</v>
      </c>
      <c r="U947" s="222">
        <v>0.15</v>
      </c>
      <c r="V947" s="222">
        <f>ROUND(E947*U947,2)</f>
        <v>132</v>
      </c>
      <c r="W947" s="222"/>
      <c r="X947" s="222" t="s">
        <v>228</v>
      </c>
      <c r="Y947" s="222" t="s">
        <v>229</v>
      </c>
      <c r="Z947" s="212"/>
      <c r="AA947" s="212"/>
      <c r="AB947" s="212"/>
      <c r="AC947" s="212"/>
      <c r="AD947" s="212"/>
      <c r="AE947" s="212"/>
      <c r="AF947" s="212"/>
      <c r="AG947" s="212" t="s">
        <v>230</v>
      </c>
      <c r="AH947" s="212"/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2" x14ac:dyDescent="0.2">
      <c r="A948" s="219"/>
      <c r="B948" s="220"/>
      <c r="C948" s="247" t="s">
        <v>233</v>
      </c>
      <c r="D948" s="223"/>
      <c r="E948" s="224"/>
      <c r="F948" s="222"/>
      <c r="G948" s="22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22"/>
      <c r="Z948" s="212"/>
      <c r="AA948" s="212"/>
      <c r="AB948" s="212"/>
      <c r="AC948" s="212"/>
      <c r="AD948" s="212"/>
      <c r="AE948" s="212"/>
      <c r="AF948" s="212"/>
      <c r="AG948" s="212" t="s">
        <v>234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47" t="s">
        <v>1563</v>
      </c>
      <c r="D949" s="223"/>
      <c r="E949" s="224">
        <v>880</v>
      </c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22"/>
      <c r="Z949" s="212"/>
      <c r="AA949" s="212"/>
      <c r="AB949" s="212"/>
      <c r="AC949" s="212"/>
      <c r="AD949" s="212"/>
      <c r="AE949" s="212"/>
      <c r="AF949" s="212"/>
      <c r="AG949" s="212" t="s">
        <v>234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33">
        <v>138</v>
      </c>
      <c r="B950" s="234" t="s">
        <v>1564</v>
      </c>
      <c r="C950" s="245" t="s">
        <v>1565</v>
      </c>
      <c r="D950" s="235" t="s">
        <v>258</v>
      </c>
      <c r="E950" s="236">
        <v>510.2527</v>
      </c>
      <c r="F950" s="237"/>
      <c r="G950" s="238">
        <f>ROUND(E950*F950,2)</f>
        <v>0</v>
      </c>
      <c r="H950" s="237"/>
      <c r="I950" s="238">
        <f>ROUND(E950*H950,2)</f>
        <v>0</v>
      </c>
      <c r="J950" s="237"/>
      <c r="K950" s="238">
        <f>ROUND(E950*J950,2)</f>
        <v>0</v>
      </c>
      <c r="L950" s="238">
        <v>21</v>
      </c>
      <c r="M950" s="238">
        <f>G950*(1+L950/100)</f>
        <v>0</v>
      </c>
      <c r="N950" s="236">
        <v>0</v>
      </c>
      <c r="O950" s="236">
        <f>ROUND(E950*N950,2)</f>
        <v>0</v>
      </c>
      <c r="P950" s="236">
        <v>0</v>
      </c>
      <c r="Q950" s="236">
        <f>ROUND(E950*P950,2)</f>
        <v>0</v>
      </c>
      <c r="R950" s="238"/>
      <c r="S950" s="238" t="s">
        <v>274</v>
      </c>
      <c r="T950" s="239" t="s">
        <v>275</v>
      </c>
      <c r="U950" s="222">
        <v>0</v>
      </c>
      <c r="V950" s="222">
        <f>ROUND(E950*U950,2)</f>
        <v>0</v>
      </c>
      <c r="W950" s="222"/>
      <c r="X950" s="222" t="s">
        <v>905</v>
      </c>
      <c r="Y950" s="222" t="s">
        <v>229</v>
      </c>
      <c r="Z950" s="212"/>
      <c r="AA950" s="212"/>
      <c r="AB950" s="212"/>
      <c r="AC950" s="212"/>
      <c r="AD950" s="212"/>
      <c r="AE950" s="212"/>
      <c r="AF950" s="212"/>
      <c r="AG950" s="212" t="s">
        <v>906</v>
      </c>
      <c r="AH950" s="212"/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2" x14ac:dyDescent="0.2">
      <c r="A951" s="219"/>
      <c r="B951" s="220"/>
      <c r="C951" s="248" t="s">
        <v>1471</v>
      </c>
      <c r="D951" s="242"/>
      <c r="E951" s="242"/>
      <c r="F951" s="242"/>
      <c r="G951" s="24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22"/>
      <c r="Z951" s="212"/>
      <c r="AA951" s="212"/>
      <c r="AB951" s="212"/>
      <c r="AC951" s="212"/>
      <c r="AD951" s="212"/>
      <c r="AE951" s="212"/>
      <c r="AF951" s="212"/>
      <c r="AG951" s="212" t="s">
        <v>314</v>
      </c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2" x14ac:dyDescent="0.2">
      <c r="A952" s="219"/>
      <c r="B952" s="220"/>
      <c r="C952" s="247" t="s">
        <v>1097</v>
      </c>
      <c r="D952" s="223"/>
      <c r="E952" s="224">
        <v>443.69799999999998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22"/>
      <c r="Z952" s="212"/>
      <c r="AA952" s="212"/>
      <c r="AB952" s="212"/>
      <c r="AC952" s="212"/>
      <c r="AD952" s="212"/>
      <c r="AE952" s="212"/>
      <c r="AF952" s="212"/>
      <c r="AG952" s="212" t="s">
        <v>234</v>
      </c>
      <c r="AH952" s="212">
        <v>5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3" x14ac:dyDescent="0.2">
      <c r="A953" s="219"/>
      <c r="B953" s="220"/>
      <c r="C953" s="264" t="s">
        <v>1359</v>
      </c>
      <c r="D953" s="253"/>
      <c r="E953" s="254">
        <v>66.554699999999997</v>
      </c>
      <c r="F953" s="222"/>
      <c r="G953" s="222"/>
      <c r="H953" s="222"/>
      <c r="I953" s="222"/>
      <c r="J953" s="222"/>
      <c r="K953" s="222"/>
      <c r="L953" s="222"/>
      <c r="M953" s="222"/>
      <c r="N953" s="221"/>
      <c r="O953" s="221"/>
      <c r="P953" s="221"/>
      <c r="Q953" s="221"/>
      <c r="R953" s="222"/>
      <c r="S953" s="222"/>
      <c r="T953" s="222"/>
      <c r="U953" s="222"/>
      <c r="V953" s="222"/>
      <c r="W953" s="222"/>
      <c r="X953" s="222"/>
      <c r="Y953" s="222"/>
      <c r="Z953" s="212"/>
      <c r="AA953" s="212"/>
      <c r="AB953" s="212"/>
      <c r="AC953" s="212"/>
      <c r="AD953" s="212"/>
      <c r="AE953" s="212"/>
      <c r="AF953" s="212"/>
      <c r="AG953" s="212" t="s">
        <v>234</v>
      </c>
      <c r="AH953" s="212">
        <v>4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ht="22.5" outlineLevel="1" x14ac:dyDescent="0.2">
      <c r="A954" s="233">
        <v>139</v>
      </c>
      <c r="B954" s="234" t="s">
        <v>1472</v>
      </c>
      <c r="C954" s="245" t="s">
        <v>1473</v>
      </c>
      <c r="D954" s="235" t="s">
        <v>749</v>
      </c>
      <c r="E954" s="236">
        <v>1757.0440799999999</v>
      </c>
      <c r="F954" s="237"/>
      <c r="G954" s="238">
        <f>ROUND(E954*F954,2)</f>
        <v>0</v>
      </c>
      <c r="H954" s="237"/>
      <c r="I954" s="238">
        <f>ROUND(E954*H954,2)</f>
        <v>0</v>
      </c>
      <c r="J954" s="237"/>
      <c r="K954" s="238">
        <f>ROUND(E954*J954,2)</f>
        <v>0</v>
      </c>
      <c r="L954" s="238">
        <v>21</v>
      </c>
      <c r="M954" s="238">
        <f>G954*(1+L954/100)</f>
        <v>0</v>
      </c>
      <c r="N954" s="236">
        <v>1E-3</v>
      </c>
      <c r="O954" s="236">
        <f>ROUND(E954*N954,2)</f>
        <v>1.76</v>
      </c>
      <c r="P954" s="236">
        <v>0</v>
      </c>
      <c r="Q954" s="236">
        <f>ROUND(E954*P954,2)</f>
        <v>0</v>
      </c>
      <c r="R954" s="238" t="s">
        <v>904</v>
      </c>
      <c r="S954" s="238" t="s">
        <v>227</v>
      </c>
      <c r="T954" s="239" t="s">
        <v>227</v>
      </c>
      <c r="U954" s="222">
        <v>0</v>
      </c>
      <c r="V954" s="222">
        <f>ROUND(E954*U954,2)</f>
        <v>0</v>
      </c>
      <c r="W954" s="222"/>
      <c r="X954" s="222" t="s">
        <v>905</v>
      </c>
      <c r="Y954" s="222" t="s">
        <v>229</v>
      </c>
      <c r="Z954" s="212"/>
      <c r="AA954" s="212"/>
      <c r="AB954" s="212"/>
      <c r="AC954" s="212"/>
      <c r="AD954" s="212"/>
      <c r="AE954" s="212"/>
      <c r="AF954" s="212"/>
      <c r="AG954" s="212" t="s">
        <v>906</v>
      </c>
      <c r="AH954" s="212"/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2" x14ac:dyDescent="0.2">
      <c r="A955" s="219"/>
      <c r="B955" s="220"/>
      <c r="C955" s="247" t="s">
        <v>233</v>
      </c>
      <c r="D955" s="223"/>
      <c r="E955" s="224"/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22"/>
      <c r="Z955" s="212"/>
      <c r="AA955" s="212"/>
      <c r="AB955" s="212"/>
      <c r="AC955" s="212"/>
      <c r="AD955" s="212"/>
      <c r="AE955" s="212"/>
      <c r="AF955" s="212"/>
      <c r="AG955" s="212" t="s">
        <v>234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">
      <c r="A956" s="219"/>
      <c r="B956" s="220"/>
      <c r="C956" s="247" t="s">
        <v>1566</v>
      </c>
      <c r="D956" s="223"/>
      <c r="E956" s="224"/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22"/>
      <c r="Z956" s="212"/>
      <c r="AA956" s="212"/>
      <c r="AB956" s="212"/>
      <c r="AC956" s="212"/>
      <c r="AD956" s="212"/>
      <c r="AE956" s="212"/>
      <c r="AF956" s="212"/>
      <c r="AG956" s="212" t="s">
        <v>234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19"/>
      <c r="B957" s="220"/>
      <c r="C957" s="247" t="s">
        <v>1567</v>
      </c>
      <c r="D957" s="223"/>
      <c r="E957" s="224">
        <v>1597.3127999999999</v>
      </c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22"/>
      <c r="Z957" s="212"/>
      <c r="AA957" s="212"/>
      <c r="AB957" s="212"/>
      <c r="AC957" s="212"/>
      <c r="AD957" s="212"/>
      <c r="AE957" s="212"/>
      <c r="AF957" s="212"/>
      <c r="AG957" s="212" t="s">
        <v>234</v>
      </c>
      <c r="AH957" s="212">
        <v>5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64" t="s">
        <v>920</v>
      </c>
      <c r="D958" s="253"/>
      <c r="E958" s="254">
        <v>159.73128</v>
      </c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22"/>
      <c r="Z958" s="212"/>
      <c r="AA958" s="212"/>
      <c r="AB958" s="212"/>
      <c r="AC958" s="212"/>
      <c r="AD958" s="212"/>
      <c r="AE958" s="212"/>
      <c r="AF958" s="212"/>
      <c r="AG958" s="212" t="s">
        <v>234</v>
      </c>
      <c r="AH958" s="212">
        <v>4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ht="33.75" outlineLevel="1" x14ac:dyDescent="0.2">
      <c r="A959" s="233">
        <v>140</v>
      </c>
      <c r="B959" s="234" t="s">
        <v>1568</v>
      </c>
      <c r="C959" s="245" t="s">
        <v>1569</v>
      </c>
      <c r="D959" s="235" t="s">
        <v>320</v>
      </c>
      <c r="E959" s="236">
        <v>171</v>
      </c>
      <c r="F959" s="237"/>
      <c r="G959" s="238">
        <f>ROUND(E959*F959,2)</f>
        <v>0</v>
      </c>
      <c r="H959" s="237"/>
      <c r="I959" s="238">
        <f>ROUND(E959*H959,2)</f>
        <v>0</v>
      </c>
      <c r="J959" s="237"/>
      <c r="K959" s="238">
        <f>ROUND(E959*J959,2)</f>
        <v>0</v>
      </c>
      <c r="L959" s="238">
        <v>21</v>
      </c>
      <c r="M959" s="238">
        <f>G959*(1+L959/100)</f>
        <v>0</v>
      </c>
      <c r="N959" s="236">
        <v>2E-3</v>
      </c>
      <c r="O959" s="236">
        <f>ROUND(E959*N959,2)</f>
        <v>0.34</v>
      </c>
      <c r="P959" s="236">
        <v>0</v>
      </c>
      <c r="Q959" s="236">
        <f>ROUND(E959*P959,2)</f>
        <v>0</v>
      </c>
      <c r="R959" s="238" t="s">
        <v>904</v>
      </c>
      <c r="S959" s="238" t="s">
        <v>227</v>
      </c>
      <c r="T959" s="239" t="s">
        <v>227</v>
      </c>
      <c r="U959" s="222">
        <v>0</v>
      </c>
      <c r="V959" s="222">
        <f>ROUND(E959*U959,2)</f>
        <v>0</v>
      </c>
      <c r="W959" s="222"/>
      <c r="X959" s="222" t="s">
        <v>905</v>
      </c>
      <c r="Y959" s="222" t="s">
        <v>229</v>
      </c>
      <c r="Z959" s="212"/>
      <c r="AA959" s="212"/>
      <c r="AB959" s="212"/>
      <c r="AC959" s="212"/>
      <c r="AD959" s="212"/>
      <c r="AE959" s="212"/>
      <c r="AF959" s="212"/>
      <c r="AG959" s="212" t="s">
        <v>906</v>
      </c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2" x14ac:dyDescent="0.2">
      <c r="A960" s="219"/>
      <c r="B960" s="220"/>
      <c r="C960" s="247" t="s">
        <v>233</v>
      </c>
      <c r="D960" s="223"/>
      <c r="E960" s="224"/>
      <c r="F960" s="222"/>
      <c r="G960" s="222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22"/>
      <c r="Z960" s="212"/>
      <c r="AA960" s="212"/>
      <c r="AB960" s="212"/>
      <c r="AC960" s="212"/>
      <c r="AD960" s="212"/>
      <c r="AE960" s="212"/>
      <c r="AF960" s="212"/>
      <c r="AG960" s="212" t="s">
        <v>234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 x14ac:dyDescent="0.2">
      <c r="A961" s="219"/>
      <c r="B961" s="220"/>
      <c r="C961" s="265" t="s">
        <v>1459</v>
      </c>
      <c r="D961" s="255"/>
      <c r="E961" s="256"/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22"/>
      <c r="Z961" s="212"/>
      <c r="AA961" s="212"/>
      <c r="AB961" s="212"/>
      <c r="AC961" s="212"/>
      <c r="AD961" s="212"/>
      <c r="AE961" s="212"/>
      <c r="AF961" s="212"/>
      <c r="AG961" s="212" t="s">
        <v>234</v>
      </c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66" t="s">
        <v>1570</v>
      </c>
      <c r="D962" s="255"/>
      <c r="E962" s="256">
        <v>170.82373000000001</v>
      </c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22"/>
      <c r="Z962" s="212"/>
      <c r="AA962" s="212"/>
      <c r="AB962" s="212"/>
      <c r="AC962" s="212"/>
      <c r="AD962" s="212"/>
      <c r="AE962" s="212"/>
      <c r="AF962" s="212"/>
      <c r="AG962" s="212" t="s">
        <v>234</v>
      </c>
      <c r="AH962" s="212">
        <v>2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">
      <c r="A963" s="219"/>
      <c r="B963" s="220"/>
      <c r="C963" s="265" t="s">
        <v>1461</v>
      </c>
      <c r="D963" s="255"/>
      <c r="E963" s="256"/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22"/>
      <c r="Z963" s="212"/>
      <c r="AA963" s="212"/>
      <c r="AB963" s="212"/>
      <c r="AC963" s="212"/>
      <c r="AD963" s="212"/>
      <c r="AE963" s="212"/>
      <c r="AF963" s="212"/>
      <c r="AG963" s="212" t="s">
        <v>234</v>
      </c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3" x14ac:dyDescent="0.2">
      <c r="A964" s="219"/>
      <c r="B964" s="220"/>
      <c r="C964" s="247" t="s">
        <v>1571</v>
      </c>
      <c r="D964" s="223"/>
      <c r="E964" s="224">
        <v>171</v>
      </c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22"/>
      <c r="Z964" s="212"/>
      <c r="AA964" s="212"/>
      <c r="AB964" s="212"/>
      <c r="AC964" s="212"/>
      <c r="AD964" s="212"/>
      <c r="AE964" s="212"/>
      <c r="AF964" s="212"/>
      <c r="AG964" s="212" t="s">
        <v>234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33">
        <v>141</v>
      </c>
      <c r="B965" s="234" t="s">
        <v>1572</v>
      </c>
      <c r="C965" s="245" t="s">
        <v>1573</v>
      </c>
      <c r="D965" s="235" t="s">
        <v>258</v>
      </c>
      <c r="E965" s="236">
        <v>443.69799999999998</v>
      </c>
      <c r="F965" s="237"/>
      <c r="G965" s="238">
        <f>ROUND(E965*F965,2)</f>
        <v>0</v>
      </c>
      <c r="H965" s="237"/>
      <c r="I965" s="238">
        <f>ROUND(E965*H965,2)</f>
        <v>0</v>
      </c>
      <c r="J965" s="237"/>
      <c r="K965" s="238">
        <f>ROUND(E965*J965,2)</f>
        <v>0</v>
      </c>
      <c r="L965" s="238">
        <v>21</v>
      </c>
      <c r="M965" s="238">
        <f>G965*(1+L965/100)</f>
        <v>0</v>
      </c>
      <c r="N965" s="236">
        <v>0</v>
      </c>
      <c r="O965" s="236">
        <f>ROUND(E965*N965,2)</f>
        <v>0</v>
      </c>
      <c r="P965" s="236">
        <v>0</v>
      </c>
      <c r="Q965" s="236">
        <f>ROUND(E965*P965,2)</f>
        <v>0</v>
      </c>
      <c r="R965" s="238" t="s">
        <v>1453</v>
      </c>
      <c r="S965" s="238" t="s">
        <v>227</v>
      </c>
      <c r="T965" s="239" t="s">
        <v>227</v>
      </c>
      <c r="U965" s="222">
        <v>0.44</v>
      </c>
      <c r="V965" s="222">
        <f>ROUND(E965*U965,2)</f>
        <v>195.23</v>
      </c>
      <c r="W965" s="222"/>
      <c r="X965" s="222" t="s">
        <v>228</v>
      </c>
      <c r="Y965" s="222" t="s">
        <v>229</v>
      </c>
      <c r="Z965" s="212"/>
      <c r="AA965" s="212"/>
      <c r="AB965" s="212"/>
      <c r="AC965" s="212"/>
      <c r="AD965" s="212"/>
      <c r="AE965" s="212"/>
      <c r="AF965" s="212"/>
      <c r="AG965" s="212" t="s">
        <v>230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19"/>
      <c r="B966" s="220"/>
      <c r="C966" s="247" t="s">
        <v>1097</v>
      </c>
      <c r="D966" s="223"/>
      <c r="E966" s="224">
        <v>443.69799999999998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22"/>
      <c r="Z966" s="212"/>
      <c r="AA966" s="212"/>
      <c r="AB966" s="212"/>
      <c r="AC966" s="212"/>
      <c r="AD966" s="212"/>
      <c r="AE966" s="212"/>
      <c r="AF966" s="212"/>
      <c r="AG966" s="212" t="s">
        <v>234</v>
      </c>
      <c r="AH966" s="212">
        <v>5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ht="22.5" outlineLevel="1" x14ac:dyDescent="0.2">
      <c r="A967" s="233">
        <v>142</v>
      </c>
      <c r="B967" s="234" t="s">
        <v>1503</v>
      </c>
      <c r="C967" s="245" t="s">
        <v>1504</v>
      </c>
      <c r="D967" s="235" t="s">
        <v>749</v>
      </c>
      <c r="E967" s="236">
        <v>732.10170000000005</v>
      </c>
      <c r="F967" s="237"/>
      <c r="G967" s="238">
        <f>ROUND(E967*F967,2)</f>
        <v>0</v>
      </c>
      <c r="H967" s="237"/>
      <c r="I967" s="238">
        <f>ROUND(E967*H967,2)</f>
        <v>0</v>
      </c>
      <c r="J967" s="237"/>
      <c r="K967" s="238">
        <f>ROUND(E967*J967,2)</f>
        <v>0</v>
      </c>
      <c r="L967" s="238">
        <v>21</v>
      </c>
      <c r="M967" s="238">
        <f>G967*(1+L967/100)</f>
        <v>0</v>
      </c>
      <c r="N967" s="236">
        <v>1E-3</v>
      </c>
      <c r="O967" s="236">
        <f>ROUND(E967*N967,2)</f>
        <v>0.73</v>
      </c>
      <c r="P967" s="236">
        <v>0</v>
      </c>
      <c r="Q967" s="236">
        <f>ROUND(E967*P967,2)</f>
        <v>0</v>
      </c>
      <c r="R967" s="238" t="s">
        <v>904</v>
      </c>
      <c r="S967" s="238" t="s">
        <v>227</v>
      </c>
      <c r="T967" s="239" t="s">
        <v>227</v>
      </c>
      <c r="U967" s="222">
        <v>0</v>
      </c>
      <c r="V967" s="222">
        <f>ROUND(E967*U967,2)</f>
        <v>0</v>
      </c>
      <c r="W967" s="222"/>
      <c r="X967" s="222" t="s">
        <v>905</v>
      </c>
      <c r="Y967" s="222" t="s">
        <v>229</v>
      </c>
      <c r="Z967" s="212"/>
      <c r="AA967" s="212"/>
      <c r="AB967" s="212"/>
      <c r="AC967" s="212"/>
      <c r="AD967" s="212"/>
      <c r="AE967" s="212"/>
      <c r="AF967" s="212"/>
      <c r="AG967" s="212" t="s">
        <v>906</v>
      </c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2" x14ac:dyDescent="0.2">
      <c r="A968" s="219"/>
      <c r="B968" s="220"/>
      <c r="C968" s="247" t="s">
        <v>1505</v>
      </c>
      <c r="D968" s="223"/>
      <c r="E968" s="224"/>
      <c r="F968" s="222"/>
      <c r="G968" s="222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22"/>
      <c r="Z968" s="212"/>
      <c r="AA968" s="212"/>
      <c r="AB968" s="212"/>
      <c r="AC968" s="212"/>
      <c r="AD968" s="212"/>
      <c r="AE968" s="212"/>
      <c r="AF968" s="212"/>
      <c r="AG968" s="212" t="s">
        <v>234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3" x14ac:dyDescent="0.2">
      <c r="A969" s="219"/>
      <c r="B969" s="220"/>
      <c r="C969" s="247" t="s">
        <v>1574</v>
      </c>
      <c r="D969" s="223"/>
      <c r="E969" s="224">
        <v>665.54700000000003</v>
      </c>
      <c r="F969" s="222"/>
      <c r="G969" s="222"/>
      <c r="H969" s="222"/>
      <c r="I969" s="222"/>
      <c r="J969" s="222"/>
      <c r="K969" s="222"/>
      <c r="L969" s="222"/>
      <c r="M969" s="222"/>
      <c r="N969" s="221"/>
      <c r="O969" s="221"/>
      <c r="P969" s="221"/>
      <c r="Q969" s="221"/>
      <c r="R969" s="222"/>
      <c r="S969" s="222"/>
      <c r="T969" s="222"/>
      <c r="U969" s="222"/>
      <c r="V969" s="222"/>
      <c r="W969" s="222"/>
      <c r="X969" s="222"/>
      <c r="Y969" s="222"/>
      <c r="Z969" s="212"/>
      <c r="AA969" s="212"/>
      <c r="AB969" s="212"/>
      <c r="AC969" s="212"/>
      <c r="AD969" s="212"/>
      <c r="AE969" s="212"/>
      <c r="AF969" s="212"/>
      <c r="AG969" s="212" t="s">
        <v>234</v>
      </c>
      <c r="AH969" s="212">
        <v>5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3" x14ac:dyDescent="0.2">
      <c r="A970" s="219"/>
      <c r="B970" s="220"/>
      <c r="C970" s="264" t="s">
        <v>920</v>
      </c>
      <c r="D970" s="253"/>
      <c r="E970" s="254">
        <v>66.554699999999997</v>
      </c>
      <c r="F970" s="222"/>
      <c r="G970" s="22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22"/>
      <c r="Z970" s="212"/>
      <c r="AA970" s="212"/>
      <c r="AB970" s="212"/>
      <c r="AC970" s="212"/>
      <c r="AD970" s="212"/>
      <c r="AE970" s="212"/>
      <c r="AF970" s="212"/>
      <c r="AG970" s="212" t="s">
        <v>234</v>
      </c>
      <c r="AH970" s="212">
        <v>4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33">
        <v>143</v>
      </c>
      <c r="B971" s="234" t="s">
        <v>1575</v>
      </c>
      <c r="C971" s="245" t="s">
        <v>1576</v>
      </c>
      <c r="D971" s="235" t="s">
        <v>298</v>
      </c>
      <c r="E971" s="236">
        <v>108.63</v>
      </c>
      <c r="F971" s="237"/>
      <c r="G971" s="238">
        <f>ROUND(E971*F971,2)</f>
        <v>0</v>
      </c>
      <c r="H971" s="237"/>
      <c r="I971" s="238">
        <f>ROUND(E971*H971,2)</f>
        <v>0</v>
      </c>
      <c r="J971" s="237"/>
      <c r="K971" s="238">
        <f>ROUND(E971*J971,2)</f>
        <v>0</v>
      </c>
      <c r="L971" s="238">
        <v>21</v>
      </c>
      <c r="M971" s="238">
        <f>G971*(1+L971/100)</f>
        <v>0</v>
      </c>
      <c r="N971" s="236">
        <v>1E-4</v>
      </c>
      <c r="O971" s="236">
        <f>ROUND(E971*N971,2)</f>
        <v>0.01</v>
      </c>
      <c r="P971" s="236">
        <v>0</v>
      </c>
      <c r="Q971" s="236">
        <f>ROUND(E971*P971,2)</f>
        <v>0</v>
      </c>
      <c r="R971" s="238" t="s">
        <v>1453</v>
      </c>
      <c r="S971" s="238" t="s">
        <v>227</v>
      </c>
      <c r="T971" s="239" t="s">
        <v>227</v>
      </c>
      <c r="U971" s="222">
        <v>0.12</v>
      </c>
      <c r="V971" s="222">
        <f>ROUND(E971*U971,2)</f>
        <v>13.04</v>
      </c>
      <c r="W971" s="222"/>
      <c r="X971" s="222" t="s">
        <v>228</v>
      </c>
      <c r="Y971" s="222" t="s">
        <v>229</v>
      </c>
      <c r="Z971" s="212"/>
      <c r="AA971" s="212"/>
      <c r="AB971" s="212"/>
      <c r="AC971" s="212"/>
      <c r="AD971" s="212"/>
      <c r="AE971" s="212"/>
      <c r="AF971" s="212"/>
      <c r="AG971" s="212" t="s">
        <v>230</v>
      </c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2" x14ac:dyDescent="0.2">
      <c r="A972" s="219"/>
      <c r="B972" s="220"/>
      <c r="C972" s="247" t="s">
        <v>233</v>
      </c>
      <c r="D972" s="223"/>
      <c r="E972" s="224"/>
      <c r="F972" s="222"/>
      <c r="G972" s="222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22"/>
      <c r="Z972" s="212"/>
      <c r="AA972" s="212"/>
      <c r="AB972" s="212"/>
      <c r="AC972" s="212"/>
      <c r="AD972" s="212"/>
      <c r="AE972" s="212"/>
      <c r="AF972" s="212"/>
      <c r="AG972" s="212" t="s">
        <v>234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47" t="s">
        <v>1577</v>
      </c>
      <c r="D973" s="223"/>
      <c r="E973" s="224">
        <v>2.2999999999999998</v>
      </c>
      <c r="F973" s="222"/>
      <c r="G973" s="222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22"/>
      <c r="Z973" s="212"/>
      <c r="AA973" s="212"/>
      <c r="AB973" s="212"/>
      <c r="AC973" s="212"/>
      <c r="AD973" s="212"/>
      <c r="AE973" s="212"/>
      <c r="AF973" s="212"/>
      <c r="AG973" s="212" t="s">
        <v>234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 x14ac:dyDescent="0.2">
      <c r="A974" s="219"/>
      <c r="B974" s="220"/>
      <c r="C974" s="247" t="s">
        <v>1578</v>
      </c>
      <c r="D974" s="223"/>
      <c r="E974" s="224">
        <v>16.100000000000001</v>
      </c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22"/>
      <c r="Z974" s="212"/>
      <c r="AA974" s="212"/>
      <c r="AB974" s="212"/>
      <c r="AC974" s="212"/>
      <c r="AD974" s="212"/>
      <c r="AE974" s="212"/>
      <c r="AF974" s="212"/>
      <c r="AG974" s="212" t="s">
        <v>234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 x14ac:dyDescent="0.2">
      <c r="A975" s="219"/>
      <c r="B975" s="220"/>
      <c r="C975" s="247" t="s">
        <v>1579</v>
      </c>
      <c r="D975" s="223"/>
      <c r="E975" s="224">
        <v>2.2999999999999998</v>
      </c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22"/>
      <c r="Z975" s="212"/>
      <c r="AA975" s="212"/>
      <c r="AB975" s="212"/>
      <c r="AC975" s="212"/>
      <c r="AD975" s="212"/>
      <c r="AE975" s="212"/>
      <c r="AF975" s="212"/>
      <c r="AG975" s="212" t="s">
        <v>234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3" x14ac:dyDescent="0.2">
      <c r="A976" s="219"/>
      <c r="B976" s="220"/>
      <c r="C976" s="247" t="s">
        <v>1580</v>
      </c>
      <c r="D976" s="223"/>
      <c r="E976" s="224">
        <v>14.6</v>
      </c>
      <c r="F976" s="222"/>
      <c r="G976" s="22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22"/>
      <c r="Z976" s="212"/>
      <c r="AA976" s="212"/>
      <c r="AB976" s="212"/>
      <c r="AC976" s="212"/>
      <c r="AD976" s="212"/>
      <c r="AE976" s="212"/>
      <c r="AF976" s="212"/>
      <c r="AG976" s="212" t="s">
        <v>234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3" x14ac:dyDescent="0.2">
      <c r="A977" s="219"/>
      <c r="B977" s="220"/>
      <c r="C977" s="247" t="s">
        <v>1581</v>
      </c>
      <c r="D977" s="223"/>
      <c r="E977" s="224">
        <v>5.4</v>
      </c>
      <c r="F977" s="222"/>
      <c r="G977" s="22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22"/>
      <c r="Z977" s="212"/>
      <c r="AA977" s="212"/>
      <c r="AB977" s="212"/>
      <c r="AC977" s="212"/>
      <c r="AD977" s="212"/>
      <c r="AE977" s="212"/>
      <c r="AF977" s="212"/>
      <c r="AG977" s="212" t="s">
        <v>234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3" x14ac:dyDescent="0.2">
      <c r="A978" s="219"/>
      <c r="B978" s="220"/>
      <c r="C978" s="247" t="s">
        <v>1582</v>
      </c>
      <c r="D978" s="223"/>
      <c r="E978" s="224">
        <v>6.5</v>
      </c>
      <c r="F978" s="222"/>
      <c r="G978" s="222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22"/>
      <c r="Z978" s="212"/>
      <c r="AA978" s="212"/>
      <c r="AB978" s="212"/>
      <c r="AC978" s="212"/>
      <c r="AD978" s="212"/>
      <c r="AE978" s="212"/>
      <c r="AF978" s="212"/>
      <c r="AG978" s="212" t="s">
        <v>234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">
      <c r="A979" s="219"/>
      <c r="B979" s="220"/>
      <c r="C979" s="247" t="s">
        <v>1583</v>
      </c>
      <c r="D979" s="223"/>
      <c r="E979" s="224">
        <v>4.4000000000000004</v>
      </c>
      <c r="F979" s="222"/>
      <c r="G979" s="222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22"/>
      <c r="Z979" s="212"/>
      <c r="AA979" s="212"/>
      <c r="AB979" s="212"/>
      <c r="AC979" s="212"/>
      <c r="AD979" s="212"/>
      <c r="AE979" s="212"/>
      <c r="AF979" s="212"/>
      <c r="AG979" s="212" t="s">
        <v>234</v>
      </c>
      <c r="AH979" s="212">
        <v>0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">
      <c r="A980" s="219"/>
      <c r="B980" s="220"/>
      <c r="C980" s="247" t="s">
        <v>1584</v>
      </c>
      <c r="D980" s="223"/>
      <c r="E980" s="224">
        <v>6.9</v>
      </c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22"/>
      <c r="Z980" s="212"/>
      <c r="AA980" s="212"/>
      <c r="AB980" s="212"/>
      <c r="AC980" s="212"/>
      <c r="AD980" s="212"/>
      <c r="AE980" s="212"/>
      <c r="AF980" s="212"/>
      <c r="AG980" s="212" t="s">
        <v>234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">
      <c r="A981" s="219"/>
      <c r="B981" s="220"/>
      <c r="C981" s="247" t="s">
        <v>1585</v>
      </c>
      <c r="D981" s="223"/>
      <c r="E981" s="224">
        <v>7.13</v>
      </c>
      <c r="F981" s="222"/>
      <c r="G981" s="222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22"/>
      <c r="Z981" s="212"/>
      <c r="AA981" s="212"/>
      <c r="AB981" s="212"/>
      <c r="AC981" s="212"/>
      <c r="AD981" s="212"/>
      <c r="AE981" s="212"/>
      <c r="AF981" s="212"/>
      <c r="AG981" s="212" t="s">
        <v>234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 x14ac:dyDescent="0.2">
      <c r="A982" s="219"/>
      <c r="B982" s="220"/>
      <c r="C982" s="247" t="s">
        <v>1586</v>
      </c>
      <c r="D982" s="223"/>
      <c r="E982" s="224">
        <v>4.5999999999999996</v>
      </c>
      <c r="F982" s="222"/>
      <c r="G982" s="222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22"/>
      <c r="Z982" s="212"/>
      <c r="AA982" s="212"/>
      <c r="AB982" s="212"/>
      <c r="AC982" s="212"/>
      <c r="AD982" s="212"/>
      <c r="AE982" s="212"/>
      <c r="AF982" s="212"/>
      <c r="AG982" s="212" t="s">
        <v>234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3" x14ac:dyDescent="0.2">
      <c r="A983" s="219"/>
      <c r="B983" s="220"/>
      <c r="C983" s="247" t="s">
        <v>1587</v>
      </c>
      <c r="D983" s="223"/>
      <c r="E983" s="224">
        <v>3.1</v>
      </c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22"/>
      <c r="Z983" s="212"/>
      <c r="AA983" s="212"/>
      <c r="AB983" s="212"/>
      <c r="AC983" s="212"/>
      <c r="AD983" s="212"/>
      <c r="AE983" s="212"/>
      <c r="AF983" s="212"/>
      <c r="AG983" s="212" t="s">
        <v>234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19"/>
      <c r="B984" s="220"/>
      <c r="C984" s="247" t="s">
        <v>1588</v>
      </c>
      <c r="D984" s="223"/>
      <c r="E984" s="224">
        <v>6.7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22"/>
      <c r="Z984" s="212"/>
      <c r="AA984" s="212"/>
      <c r="AB984" s="212"/>
      <c r="AC984" s="212"/>
      <c r="AD984" s="212"/>
      <c r="AE984" s="212"/>
      <c r="AF984" s="212"/>
      <c r="AG984" s="212" t="s">
        <v>234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3" x14ac:dyDescent="0.2">
      <c r="A985" s="219"/>
      <c r="B985" s="220"/>
      <c r="C985" s="247" t="s">
        <v>1589</v>
      </c>
      <c r="D985" s="223"/>
      <c r="E985" s="224">
        <v>7.5</v>
      </c>
      <c r="F985" s="222"/>
      <c r="G985" s="222"/>
      <c r="H985" s="222"/>
      <c r="I985" s="222"/>
      <c r="J985" s="222"/>
      <c r="K985" s="222"/>
      <c r="L985" s="222"/>
      <c r="M985" s="222"/>
      <c r="N985" s="221"/>
      <c r="O985" s="221"/>
      <c r="P985" s="221"/>
      <c r="Q985" s="221"/>
      <c r="R985" s="222"/>
      <c r="S985" s="222"/>
      <c r="T985" s="222"/>
      <c r="U985" s="222"/>
      <c r="V985" s="222"/>
      <c r="W985" s="222"/>
      <c r="X985" s="222"/>
      <c r="Y985" s="222"/>
      <c r="Z985" s="212"/>
      <c r="AA985" s="212"/>
      <c r="AB985" s="212"/>
      <c r="AC985" s="212"/>
      <c r="AD985" s="212"/>
      <c r="AE985" s="212"/>
      <c r="AF985" s="212"/>
      <c r="AG985" s="212" t="s">
        <v>234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3" x14ac:dyDescent="0.2">
      <c r="A986" s="219"/>
      <c r="B986" s="220"/>
      <c r="C986" s="247" t="s">
        <v>1590</v>
      </c>
      <c r="D986" s="223"/>
      <c r="E986" s="224">
        <v>2.2999999999999998</v>
      </c>
      <c r="F986" s="222"/>
      <c r="G986" s="22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22"/>
      <c r="Z986" s="212"/>
      <c r="AA986" s="212"/>
      <c r="AB986" s="212"/>
      <c r="AC986" s="212"/>
      <c r="AD986" s="212"/>
      <c r="AE986" s="212"/>
      <c r="AF986" s="212"/>
      <c r="AG986" s="212" t="s">
        <v>234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47" t="s">
        <v>1591</v>
      </c>
      <c r="D987" s="223"/>
      <c r="E987" s="224">
        <v>9.8000000000000007</v>
      </c>
      <c r="F987" s="222"/>
      <c r="G987" s="222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22"/>
      <c r="Z987" s="212"/>
      <c r="AA987" s="212"/>
      <c r="AB987" s="212"/>
      <c r="AC987" s="212"/>
      <c r="AD987" s="212"/>
      <c r="AE987" s="212"/>
      <c r="AF987" s="212"/>
      <c r="AG987" s="212" t="s">
        <v>234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3" x14ac:dyDescent="0.2">
      <c r="A988" s="219"/>
      <c r="B988" s="220"/>
      <c r="C988" s="247" t="s">
        <v>1592</v>
      </c>
      <c r="D988" s="223"/>
      <c r="E988" s="224">
        <v>2.2999999999999998</v>
      </c>
      <c r="F988" s="222"/>
      <c r="G988" s="222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22"/>
      <c r="Z988" s="212"/>
      <c r="AA988" s="212"/>
      <c r="AB988" s="212"/>
      <c r="AC988" s="212"/>
      <c r="AD988" s="212"/>
      <c r="AE988" s="212"/>
      <c r="AF988" s="212"/>
      <c r="AG988" s="212" t="s">
        <v>234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3" x14ac:dyDescent="0.2">
      <c r="A989" s="219"/>
      <c r="B989" s="220"/>
      <c r="C989" s="247" t="s">
        <v>1593</v>
      </c>
      <c r="D989" s="223"/>
      <c r="E989" s="224">
        <v>4.5999999999999996</v>
      </c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22"/>
      <c r="Z989" s="212"/>
      <c r="AA989" s="212"/>
      <c r="AB989" s="212"/>
      <c r="AC989" s="212"/>
      <c r="AD989" s="212"/>
      <c r="AE989" s="212"/>
      <c r="AF989" s="212"/>
      <c r="AG989" s="212" t="s">
        <v>234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19"/>
      <c r="B990" s="220"/>
      <c r="C990" s="247" t="s">
        <v>1594</v>
      </c>
      <c r="D990" s="223"/>
      <c r="E990" s="224">
        <v>2.1</v>
      </c>
      <c r="F990" s="222"/>
      <c r="G990" s="222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22"/>
      <c r="Z990" s="212"/>
      <c r="AA990" s="212"/>
      <c r="AB990" s="212"/>
      <c r="AC990" s="212"/>
      <c r="AD990" s="212"/>
      <c r="AE990" s="212"/>
      <c r="AF990" s="212"/>
      <c r="AG990" s="212" t="s">
        <v>234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33">
        <v>144</v>
      </c>
      <c r="B991" s="234" t="s">
        <v>1595</v>
      </c>
      <c r="C991" s="245" t="s">
        <v>1596</v>
      </c>
      <c r="D991" s="235" t="s">
        <v>298</v>
      </c>
      <c r="E991" s="236">
        <v>216.8</v>
      </c>
      <c r="F991" s="237"/>
      <c r="G991" s="238">
        <f>ROUND(E991*F991,2)</f>
        <v>0</v>
      </c>
      <c r="H991" s="237"/>
      <c r="I991" s="238">
        <f>ROUND(E991*H991,2)</f>
        <v>0</v>
      </c>
      <c r="J991" s="237"/>
      <c r="K991" s="238">
        <f>ROUND(E991*J991,2)</f>
        <v>0</v>
      </c>
      <c r="L991" s="238">
        <v>21</v>
      </c>
      <c r="M991" s="238">
        <f>G991*(1+L991/100)</f>
        <v>0</v>
      </c>
      <c r="N991" s="236">
        <v>0</v>
      </c>
      <c r="O991" s="236">
        <f>ROUND(E991*N991,2)</f>
        <v>0</v>
      </c>
      <c r="P991" s="236">
        <v>0</v>
      </c>
      <c r="Q991" s="236">
        <f>ROUND(E991*P991,2)</f>
        <v>0</v>
      </c>
      <c r="R991" s="238" t="s">
        <v>1453</v>
      </c>
      <c r="S991" s="238" t="s">
        <v>227</v>
      </c>
      <c r="T991" s="239" t="s">
        <v>227</v>
      </c>
      <c r="U991" s="222">
        <v>0.12</v>
      </c>
      <c r="V991" s="222">
        <f>ROUND(E991*U991,2)</f>
        <v>26.02</v>
      </c>
      <c r="W991" s="222"/>
      <c r="X991" s="222" t="s">
        <v>228</v>
      </c>
      <c r="Y991" s="222" t="s">
        <v>229</v>
      </c>
      <c r="Z991" s="212"/>
      <c r="AA991" s="212"/>
      <c r="AB991" s="212"/>
      <c r="AC991" s="212"/>
      <c r="AD991" s="212"/>
      <c r="AE991" s="212"/>
      <c r="AF991" s="212"/>
      <c r="AG991" s="212" t="s">
        <v>230</v>
      </c>
      <c r="AH991" s="212"/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2" x14ac:dyDescent="0.2">
      <c r="A992" s="219"/>
      <c r="B992" s="220"/>
      <c r="C992" s="247" t="s">
        <v>233</v>
      </c>
      <c r="D992" s="223"/>
      <c r="E992" s="224"/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22"/>
      <c r="Z992" s="212"/>
      <c r="AA992" s="212"/>
      <c r="AB992" s="212"/>
      <c r="AC992" s="212"/>
      <c r="AD992" s="212"/>
      <c r="AE992" s="212"/>
      <c r="AF992" s="212"/>
      <c r="AG992" s="212" t="s">
        <v>234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3" x14ac:dyDescent="0.2">
      <c r="A993" s="219"/>
      <c r="B993" s="220"/>
      <c r="C993" s="247" t="s">
        <v>1597</v>
      </c>
      <c r="D993" s="223"/>
      <c r="E993" s="224"/>
      <c r="F993" s="222"/>
      <c r="G993" s="22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22"/>
      <c r="Z993" s="212"/>
      <c r="AA993" s="212"/>
      <c r="AB993" s="212"/>
      <c r="AC993" s="212"/>
      <c r="AD993" s="212"/>
      <c r="AE993" s="212"/>
      <c r="AF993" s="212"/>
      <c r="AG993" s="212" t="s">
        <v>234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3" x14ac:dyDescent="0.2">
      <c r="A994" s="219"/>
      <c r="B994" s="220"/>
      <c r="C994" s="247" t="s">
        <v>1377</v>
      </c>
      <c r="D994" s="223"/>
      <c r="E994" s="224">
        <v>9.4</v>
      </c>
      <c r="F994" s="222"/>
      <c r="G994" s="22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22"/>
      <c r="Z994" s="212"/>
      <c r="AA994" s="212"/>
      <c r="AB994" s="212"/>
      <c r="AC994" s="212"/>
      <c r="AD994" s="212"/>
      <c r="AE994" s="212"/>
      <c r="AF994" s="212"/>
      <c r="AG994" s="212" t="s">
        <v>234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3" x14ac:dyDescent="0.2">
      <c r="A995" s="219"/>
      <c r="B995" s="220"/>
      <c r="C995" s="247" t="s">
        <v>1378</v>
      </c>
      <c r="D995" s="223"/>
      <c r="E995" s="224">
        <v>26.9</v>
      </c>
      <c r="F995" s="222"/>
      <c r="G995" s="222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22"/>
      <c r="Z995" s="212"/>
      <c r="AA995" s="212"/>
      <c r="AB995" s="212"/>
      <c r="AC995" s="212"/>
      <c r="AD995" s="212"/>
      <c r="AE995" s="212"/>
      <c r="AF995" s="212"/>
      <c r="AG995" s="212" t="s">
        <v>234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3" x14ac:dyDescent="0.2">
      <c r="A996" s="219"/>
      <c r="B996" s="220"/>
      <c r="C996" s="247" t="s">
        <v>1379</v>
      </c>
      <c r="D996" s="223"/>
      <c r="E996" s="224">
        <v>8.1999999999999993</v>
      </c>
      <c r="F996" s="222"/>
      <c r="G996" s="222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22"/>
      <c r="Z996" s="212"/>
      <c r="AA996" s="212"/>
      <c r="AB996" s="212"/>
      <c r="AC996" s="212"/>
      <c r="AD996" s="212"/>
      <c r="AE996" s="212"/>
      <c r="AF996" s="212"/>
      <c r="AG996" s="212" t="s">
        <v>234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3" x14ac:dyDescent="0.2">
      <c r="A997" s="219"/>
      <c r="B997" s="220"/>
      <c r="C997" s="247" t="s">
        <v>1380</v>
      </c>
      <c r="D997" s="223"/>
      <c r="E997" s="224">
        <v>22.1</v>
      </c>
      <c r="F997" s="222"/>
      <c r="G997" s="222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22"/>
      <c r="Z997" s="212"/>
      <c r="AA997" s="212"/>
      <c r="AB997" s="212"/>
      <c r="AC997" s="212"/>
      <c r="AD997" s="212"/>
      <c r="AE997" s="212"/>
      <c r="AF997" s="212"/>
      <c r="AG997" s="212" t="s">
        <v>234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3" x14ac:dyDescent="0.2">
      <c r="A998" s="219"/>
      <c r="B998" s="220"/>
      <c r="C998" s="247" t="s">
        <v>1381</v>
      </c>
      <c r="D998" s="223"/>
      <c r="E998" s="224">
        <v>8.1</v>
      </c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22"/>
      <c r="Z998" s="212"/>
      <c r="AA998" s="212"/>
      <c r="AB998" s="212"/>
      <c r="AC998" s="212"/>
      <c r="AD998" s="212"/>
      <c r="AE998" s="212"/>
      <c r="AF998" s="212"/>
      <c r="AG998" s="212" t="s">
        <v>234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3" x14ac:dyDescent="0.2">
      <c r="A999" s="219"/>
      <c r="B999" s="220"/>
      <c r="C999" s="247" t="s">
        <v>1382</v>
      </c>
      <c r="D999" s="223"/>
      <c r="E999" s="224">
        <v>18.899999999999999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22"/>
      <c r="Z999" s="212"/>
      <c r="AA999" s="212"/>
      <c r="AB999" s="212"/>
      <c r="AC999" s="212"/>
      <c r="AD999" s="212"/>
      <c r="AE999" s="212"/>
      <c r="AF999" s="212"/>
      <c r="AG999" s="212" t="s">
        <v>234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 x14ac:dyDescent="0.2">
      <c r="A1000" s="219"/>
      <c r="B1000" s="220"/>
      <c r="C1000" s="247" t="s">
        <v>1383</v>
      </c>
      <c r="D1000" s="223"/>
      <c r="E1000" s="224">
        <v>8.3000000000000007</v>
      </c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22"/>
      <c r="Z1000" s="212"/>
      <c r="AA1000" s="212"/>
      <c r="AB1000" s="212"/>
      <c r="AC1000" s="212"/>
      <c r="AD1000" s="212"/>
      <c r="AE1000" s="212"/>
      <c r="AF1000" s="212"/>
      <c r="AG1000" s="212" t="s">
        <v>234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3" x14ac:dyDescent="0.2">
      <c r="A1001" s="219"/>
      <c r="B1001" s="220"/>
      <c r="C1001" s="247" t="s">
        <v>1384</v>
      </c>
      <c r="D1001" s="223"/>
      <c r="E1001" s="224">
        <v>14.9</v>
      </c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22"/>
      <c r="Z1001" s="212"/>
      <c r="AA1001" s="212"/>
      <c r="AB1001" s="212"/>
      <c r="AC1001" s="212"/>
      <c r="AD1001" s="212"/>
      <c r="AE1001" s="212"/>
      <c r="AF1001" s="212"/>
      <c r="AG1001" s="212" t="s">
        <v>234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3" x14ac:dyDescent="0.2">
      <c r="A1002" s="219"/>
      <c r="B1002" s="220"/>
      <c r="C1002" s="247" t="s">
        <v>1385</v>
      </c>
      <c r="D1002" s="223"/>
      <c r="E1002" s="224">
        <v>8.5</v>
      </c>
      <c r="F1002" s="222"/>
      <c r="G1002" s="22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22"/>
      <c r="Z1002" s="212"/>
      <c r="AA1002" s="212"/>
      <c r="AB1002" s="212"/>
      <c r="AC1002" s="212"/>
      <c r="AD1002" s="212"/>
      <c r="AE1002" s="212"/>
      <c r="AF1002" s="212"/>
      <c r="AG1002" s="212" t="s">
        <v>234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3" x14ac:dyDescent="0.2">
      <c r="A1003" s="219"/>
      <c r="B1003" s="220"/>
      <c r="C1003" s="247" t="s">
        <v>1386</v>
      </c>
      <c r="D1003" s="223"/>
      <c r="E1003" s="224">
        <v>10.7</v>
      </c>
      <c r="F1003" s="222"/>
      <c r="G1003" s="222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22"/>
      <c r="Z1003" s="212"/>
      <c r="AA1003" s="212"/>
      <c r="AB1003" s="212"/>
      <c r="AC1003" s="212"/>
      <c r="AD1003" s="212"/>
      <c r="AE1003" s="212"/>
      <c r="AF1003" s="212"/>
      <c r="AG1003" s="212" t="s">
        <v>234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47" t="s">
        <v>1387</v>
      </c>
      <c r="D1004" s="223"/>
      <c r="E1004" s="224">
        <v>8.1</v>
      </c>
      <c r="F1004" s="222"/>
      <c r="G1004" s="222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22"/>
      <c r="Z1004" s="212"/>
      <c r="AA1004" s="212"/>
      <c r="AB1004" s="212"/>
      <c r="AC1004" s="212"/>
      <c r="AD1004" s="212"/>
      <c r="AE1004" s="212"/>
      <c r="AF1004" s="212"/>
      <c r="AG1004" s="212" t="s">
        <v>234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3" x14ac:dyDescent="0.2">
      <c r="A1005" s="219"/>
      <c r="B1005" s="220"/>
      <c r="C1005" s="247" t="s">
        <v>1388</v>
      </c>
      <c r="D1005" s="223"/>
      <c r="E1005" s="224">
        <v>5</v>
      </c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22"/>
      <c r="Z1005" s="212"/>
      <c r="AA1005" s="212"/>
      <c r="AB1005" s="212"/>
      <c r="AC1005" s="212"/>
      <c r="AD1005" s="212"/>
      <c r="AE1005" s="212"/>
      <c r="AF1005" s="212"/>
      <c r="AG1005" s="212" t="s">
        <v>234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3" x14ac:dyDescent="0.2">
      <c r="A1006" s="219"/>
      <c r="B1006" s="220"/>
      <c r="C1006" s="247" t="s">
        <v>1389</v>
      </c>
      <c r="D1006" s="223"/>
      <c r="E1006" s="224">
        <v>11.2</v>
      </c>
      <c r="F1006" s="222"/>
      <c r="G1006" s="222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22"/>
      <c r="Z1006" s="212"/>
      <c r="AA1006" s="212"/>
      <c r="AB1006" s="212"/>
      <c r="AC1006" s="212"/>
      <c r="AD1006" s="212"/>
      <c r="AE1006" s="212"/>
      <c r="AF1006" s="212"/>
      <c r="AG1006" s="212" t="s">
        <v>234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3" x14ac:dyDescent="0.2">
      <c r="A1007" s="219"/>
      <c r="B1007" s="220"/>
      <c r="C1007" s="247" t="s">
        <v>1390</v>
      </c>
      <c r="D1007" s="223"/>
      <c r="E1007" s="224">
        <v>9.1</v>
      </c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22"/>
      <c r="Z1007" s="212"/>
      <c r="AA1007" s="212"/>
      <c r="AB1007" s="212"/>
      <c r="AC1007" s="212"/>
      <c r="AD1007" s="212"/>
      <c r="AE1007" s="212"/>
      <c r="AF1007" s="212"/>
      <c r="AG1007" s="212" t="s">
        <v>234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 x14ac:dyDescent="0.2">
      <c r="A1008" s="219"/>
      <c r="B1008" s="220"/>
      <c r="C1008" s="247" t="s">
        <v>1391</v>
      </c>
      <c r="D1008" s="223"/>
      <c r="E1008" s="224">
        <v>1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22"/>
      <c r="Z1008" s="212"/>
      <c r="AA1008" s="212"/>
      <c r="AB1008" s="212"/>
      <c r="AC1008" s="212"/>
      <c r="AD1008" s="212"/>
      <c r="AE1008" s="212"/>
      <c r="AF1008" s="212"/>
      <c r="AG1008" s="212" t="s">
        <v>234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 x14ac:dyDescent="0.2">
      <c r="A1009" s="219"/>
      <c r="B1009" s="220"/>
      <c r="C1009" s="247" t="s">
        <v>1392</v>
      </c>
      <c r="D1009" s="223"/>
      <c r="E1009" s="224">
        <v>1.7</v>
      </c>
      <c r="F1009" s="222"/>
      <c r="G1009" s="222"/>
      <c r="H1009" s="222"/>
      <c r="I1009" s="222"/>
      <c r="J1009" s="222"/>
      <c r="K1009" s="222"/>
      <c r="L1009" s="222"/>
      <c r="M1009" s="222"/>
      <c r="N1009" s="221"/>
      <c r="O1009" s="221"/>
      <c r="P1009" s="221"/>
      <c r="Q1009" s="221"/>
      <c r="R1009" s="222"/>
      <c r="S1009" s="222"/>
      <c r="T1009" s="222"/>
      <c r="U1009" s="222"/>
      <c r="V1009" s="222"/>
      <c r="W1009" s="222"/>
      <c r="X1009" s="222"/>
      <c r="Y1009" s="222"/>
      <c r="Z1009" s="212"/>
      <c r="AA1009" s="212"/>
      <c r="AB1009" s="212"/>
      <c r="AC1009" s="212"/>
      <c r="AD1009" s="212"/>
      <c r="AE1009" s="212"/>
      <c r="AF1009" s="212"/>
      <c r="AG1009" s="212" t="s">
        <v>234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3" x14ac:dyDescent="0.2">
      <c r="A1010" s="219"/>
      <c r="B1010" s="220"/>
      <c r="C1010" s="247" t="s">
        <v>1393</v>
      </c>
      <c r="D1010" s="223"/>
      <c r="E1010" s="224">
        <v>8.3000000000000007</v>
      </c>
      <c r="F1010" s="222"/>
      <c r="G1010" s="22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22"/>
      <c r="Z1010" s="212"/>
      <c r="AA1010" s="212"/>
      <c r="AB1010" s="212"/>
      <c r="AC1010" s="212"/>
      <c r="AD1010" s="212"/>
      <c r="AE1010" s="212"/>
      <c r="AF1010" s="212"/>
      <c r="AG1010" s="212" t="s">
        <v>234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 x14ac:dyDescent="0.2">
      <c r="A1011" s="219"/>
      <c r="B1011" s="220"/>
      <c r="C1011" s="247" t="s">
        <v>1394</v>
      </c>
      <c r="D1011" s="223"/>
      <c r="E1011" s="224">
        <v>10.5</v>
      </c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22"/>
      <c r="Z1011" s="212"/>
      <c r="AA1011" s="212"/>
      <c r="AB1011" s="212"/>
      <c r="AC1011" s="212"/>
      <c r="AD1011" s="212"/>
      <c r="AE1011" s="212"/>
      <c r="AF1011" s="212"/>
      <c r="AG1011" s="212" t="s">
        <v>234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 x14ac:dyDescent="0.2">
      <c r="A1012" s="219"/>
      <c r="B1012" s="220"/>
      <c r="C1012" s="247" t="s">
        <v>1395</v>
      </c>
      <c r="D1012" s="223"/>
      <c r="E1012" s="224">
        <v>8.1999999999999993</v>
      </c>
      <c r="F1012" s="222"/>
      <c r="G1012" s="222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22"/>
      <c r="Z1012" s="212"/>
      <c r="AA1012" s="212"/>
      <c r="AB1012" s="212"/>
      <c r="AC1012" s="212"/>
      <c r="AD1012" s="212"/>
      <c r="AE1012" s="212"/>
      <c r="AF1012" s="212"/>
      <c r="AG1012" s="212" t="s">
        <v>234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 x14ac:dyDescent="0.2">
      <c r="A1013" s="219"/>
      <c r="B1013" s="220"/>
      <c r="C1013" s="247" t="s">
        <v>1396</v>
      </c>
      <c r="D1013" s="223"/>
      <c r="E1013" s="224">
        <v>10.199999999999999</v>
      </c>
      <c r="F1013" s="222"/>
      <c r="G1013" s="222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22"/>
      <c r="Z1013" s="212"/>
      <c r="AA1013" s="212"/>
      <c r="AB1013" s="212"/>
      <c r="AC1013" s="212"/>
      <c r="AD1013" s="212"/>
      <c r="AE1013" s="212"/>
      <c r="AF1013" s="212"/>
      <c r="AG1013" s="212" t="s">
        <v>234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 x14ac:dyDescent="0.2">
      <c r="A1014" s="219"/>
      <c r="B1014" s="220"/>
      <c r="C1014" s="247" t="s">
        <v>1397</v>
      </c>
      <c r="D1014" s="223"/>
      <c r="E1014" s="224">
        <v>7.5</v>
      </c>
      <c r="F1014" s="222"/>
      <c r="G1014" s="222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22"/>
      <c r="Z1014" s="212"/>
      <c r="AA1014" s="212"/>
      <c r="AB1014" s="212"/>
      <c r="AC1014" s="212"/>
      <c r="AD1014" s="212"/>
      <c r="AE1014" s="212"/>
      <c r="AF1014" s="212"/>
      <c r="AG1014" s="212" t="s">
        <v>234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33">
        <v>145</v>
      </c>
      <c r="B1015" s="234" t="s">
        <v>1598</v>
      </c>
      <c r="C1015" s="245" t="s">
        <v>1599</v>
      </c>
      <c r="D1015" s="235" t="s">
        <v>298</v>
      </c>
      <c r="E1015" s="236">
        <v>238.48</v>
      </c>
      <c r="F1015" s="237"/>
      <c r="G1015" s="238">
        <f>ROUND(E1015*F1015,2)</f>
        <v>0</v>
      </c>
      <c r="H1015" s="237"/>
      <c r="I1015" s="238">
        <f>ROUND(E1015*H1015,2)</f>
        <v>0</v>
      </c>
      <c r="J1015" s="237"/>
      <c r="K1015" s="238">
        <f>ROUND(E1015*J1015,2)</f>
        <v>0</v>
      </c>
      <c r="L1015" s="238">
        <v>21</v>
      </c>
      <c r="M1015" s="238">
        <f>G1015*(1+L1015/100)</f>
        <v>0</v>
      </c>
      <c r="N1015" s="236">
        <v>2.2000000000000001E-4</v>
      </c>
      <c r="O1015" s="236">
        <f>ROUND(E1015*N1015,2)</f>
        <v>0.05</v>
      </c>
      <c r="P1015" s="236">
        <v>0</v>
      </c>
      <c r="Q1015" s="236">
        <f>ROUND(E1015*P1015,2)</f>
        <v>0</v>
      </c>
      <c r="R1015" s="238" t="s">
        <v>904</v>
      </c>
      <c r="S1015" s="238" t="s">
        <v>227</v>
      </c>
      <c r="T1015" s="239" t="s">
        <v>227</v>
      </c>
      <c r="U1015" s="222">
        <v>0</v>
      </c>
      <c r="V1015" s="222">
        <f>ROUND(E1015*U1015,2)</f>
        <v>0</v>
      </c>
      <c r="W1015" s="222"/>
      <c r="X1015" s="222" t="s">
        <v>905</v>
      </c>
      <c r="Y1015" s="222" t="s">
        <v>229</v>
      </c>
      <c r="Z1015" s="212"/>
      <c r="AA1015" s="212"/>
      <c r="AB1015" s="212"/>
      <c r="AC1015" s="212"/>
      <c r="AD1015" s="212"/>
      <c r="AE1015" s="212"/>
      <c r="AF1015" s="212"/>
      <c r="AG1015" s="212" t="s">
        <v>906</v>
      </c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2" x14ac:dyDescent="0.2">
      <c r="A1016" s="219"/>
      <c r="B1016" s="220"/>
      <c r="C1016" s="247" t="s">
        <v>1326</v>
      </c>
      <c r="D1016" s="223"/>
      <c r="E1016" s="224">
        <v>216.8</v>
      </c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22"/>
      <c r="Z1016" s="212"/>
      <c r="AA1016" s="212"/>
      <c r="AB1016" s="212"/>
      <c r="AC1016" s="212"/>
      <c r="AD1016" s="212"/>
      <c r="AE1016" s="212"/>
      <c r="AF1016" s="212"/>
      <c r="AG1016" s="212" t="s">
        <v>234</v>
      </c>
      <c r="AH1016" s="212">
        <v>5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3" x14ac:dyDescent="0.2">
      <c r="A1017" s="219"/>
      <c r="B1017" s="220"/>
      <c r="C1017" s="264" t="s">
        <v>920</v>
      </c>
      <c r="D1017" s="253"/>
      <c r="E1017" s="254">
        <v>21.68</v>
      </c>
      <c r="F1017" s="222"/>
      <c r="G1017" s="222"/>
      <c r="H1017" s="222"/>
      <c r="I1017" s="222"/>
      <c r="J1017" s="222"/>
      <c r="K1017" s="222"/>
      <c r="L1017" s="222"/>
      <c r="M1017" s="222"/>
      <c r="N1017" s="221"/>
      <c r="O1017" s="221"/>
      <c r="P1017" s="221"/>
      <c r="Q1017" s="221"/>
      <c r="R1017" s="222"/>
      <c r="S1017" s="222"/>
      <c r="T1017" s="222"/>
      <c r="U1017" s="222"/>
      <c r="V1017" s="222"/>
      <c r="W1017" s="222"/>
      <c r="X1017" s="222"/>
      <c r="Y1017" s="222"/>
      <c r="Z1017" s="212"/>
      <c r="AA1017" s="212"/>
      <c r="AB1017" s="212"/>
      <c r="AC1017" s="212"/>
      <c r="AD1017" s="212"/>
      <c r="AE1017" s="212"/>
      <c r="AF1017" s="212"/>
      <c r="AG1017" s="212" t="s">
        <v>234</v>
      </c>
      <c r="AH1017" s="212">
        <v>4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57">
        <v>146</v>
      </c>
      <c r="B1018" s="258" t="s">
        <v>1600</v>
      </c>
      <c r="C1018" s="267" t="s">
        <v>1601</v>
      </c>
      <c r="D1018" s="259" t="s">
        <v>294</v>
      </c>
      <c r="E1018" s="260">
        <v>2.9654699999999998</v>
      </c>
      <c r="F1018" s="261"/>
      <c r="G1018" s="262">
        <f>ROUND(E1018*F1018,2)</f>
        <v>0</v>
      </c>
      <c r="H1018" s="261"/>
      <c r="I1018" s="262">
        <f>ROUND(E1018*H1018,2)</f>
        <v>0</v>
      </c>
      <c r="J1018" s="261"/>
      <c r="K1018" s="262">
        <f>ROUND(E1018*J1018,2)</f>
        <v>0</v>
      </c>
      <c r="L1018" s="262">
        <v>21</v>
      </c>
      <c r="M1018" s="262">
        <f>G1018*(1+L1018/100)</f>
        <v>0</v>
      </c>
      <c r="N1018" s="260">
        <v>0</v>
      </c>
      <c r="O1018" s="260">
        <f>ROUND(E1018*N1018,2)</f>
        <v>0</v>
      </c>
      <c r="P1018" s="260">
        <v>0</v>
      </c>
      <c r="Q1018" s="260">
        <f>ROUND(E1018*P1018,2)</f>
        <v>0</v>
      </c>
      <c r="R1018" s="262" t="s">
        <v>1453</v>
      </c>
      <c r="S1018" s="262" t="s">
        <v>227</v>
      </c>
      <c r="T1018" s="263" t="s">
        <v>227</v>
      </c>
      <c r="U1018" s="222">
        <v>1.5980000000000001</v>
      </c>
      <c r="V1018" s="222">
        <f>ROUND(E1018*U1018,2)</f>
        <v>4.74</v>
      </c>
      <c r="W1018" s="222"/>
      <c r="X1018" s="222" t="s">
        <v>1307</v>
      </c>
      <c r="Y1018" s="222" t="s">
        <v>229</v>
      </c>
      <c r="Z1018" s="212"/>
      <c r="AA1018" s="212"/>
      <c r="AB1018" s="212"/>
      <c r="AC1018" s="212"/>
      <c r="AD1018" s="212"/>
      <c r="AE1018" s="212"/>
      <c r="AF1018" s="212"/>
      <c r="AG1018" s="212" t="s">
        <v>1308</v>
      </c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x14ac:dyDescent="0.2">
      <c r="A1019" s="226" t="s">
        <v>221</v>
      </c>
      <c r="B1019" s="227" t="s">
        <v>184</v>
      </c>
      <c r="C1019" s="244" t="s">
        <v>186</v>
      </c>
      <c r="D1019" s="228"/>
      <c r="E1019" s="229"/>
      <c r="F1019" s="230"/>
      <c r="G1019" s="230">
        <f>SUMIF(AG1020:AG1023,"&lt;&gt;NOR",G1020:G1023)</f>
        <v>0</v>
      </c>
      <c r="H1019" s="230"/>
      <c r="I1019" s="230">
        <f>SUM(I1020:I1023)</f>
        <v>0</v>
      </c>
      <c r="J1019" s="230"/>
      <c r="K1019" s="230">
        <f>SUM(K1020:K1023)</f>
        <v>0</v>
      </c>
      <c r="L1019" s="230"/>
      <c r="M1019" s="230">
        <f>SUM(M1020:M1023)</f>
        <v>0</v>
      </c>
      <c r="N1019" s="229"/>
      <c r="O1019" s="229">
        <f>SUM(O1020:O1023)</f>
        <v>0</v>
      </c>
      <c r="P1019" s="229"/>
      <c r="Q1019" s="229">
        <f>SUM(Q1020:Q1023)</f>
        <v>0</v>
      </c>
      <c r="R1019" s="230"/>
      <c r="S1019" s="230"/>
      <c r="T1019" s="231"/>
      <c r="U1019" s="225"/>
      <c r="V1019" s="225">
        <f>SUM(V1020:V1023)</f>
        <v>0</v>
      </c>
      <c r="W1019" s="225"/>
      <c r="X1019" s="225"/>
      <c r="Y1019" s="225"/>
      <c r="AG1019" t="s">
        <v>222</v>
      </c>
    </row>
    <row r="1020" spans="1:60" outlineLevel="1" x14ac:dyDescent="0.2">
      <c r="A1020" s="233">
        <v>147</v>
      </c>
      <c r="B1020" s="234" t="s">
        <v>1602</v>
      </c>
      <c r="C1020" s="245" t="s">
        <v>1603</v>
      </c>
      <c r="D1020" s="235" t="s">
        <v>258</v>
      </c>
      <c r="E1020" s="236">
        <v>72</v>
      </c>
      <c r="F1020" s="237"/>
      <c r="G1020" s="238">
        <f>ROUND(E1020*F1020,2)</f>
        <v>0</v>
      </c>
      <c r="H1020" s="237"/>
      <c r="I1020" s="238">
        <f>ROUND(E1020*H1020,2)</f>
        <v>0</v>
      </c>
      <c r="J1020" s="237"/>
      <c r="K1020" s="238">
        <f>ROUND(E1020*J1020,2)</f>
        <v>0</v>
      </c>
      <c r="L1020" s="238">
        <v>21</v>
      </c>
      <c r="M1020" s="238">
        <f>G1020*(1+L1020/100)</f>
        <v>0</v>
      </c>
      <c r="N1020" s="236">
        <v>0</v>
      </c>
      <c r="O1020" s="236">
        <f>ROUND(E1020*N1020,2)</f>
        <v>0</v>
      </c>
      <c r="P1020" s="236">
        <v>0</v>
      </c>
      <c r="Q1020" s="236">
        <f>ROUND(E1020*P1020,2)</f>
        <v>0</v>
      </c>
      <c r="R1020" s="238"/>
      <c r="S1020" s="238" t="s">
        <v>274</v>
      </c>
      <c r="T1020" s="239" t="s">
        <v>275</v>
      </c>
      <c r="U1020" s="222">
        <v>0</v>
      </c>
      <c r="V1020" s="222">
        <f>ROUND(E1020*U1020,2)</f>
        <v>0</v>
      </c>
      <c r="W1020" s="222"/>
      <c r="X1020" s="222" t="s">
        <v>228</v>
      </c>
      <c r="Y1020" s="222" t="s">
        <v>229</v>
      </c>
      <c r="Z1020" s="212"/>
      <c r="AA1020" s="212"/>
      <c r="AB1020" s="212"/>
      <c r="AC1020" s="212"/>
      <c r="AD1020" s="212"/>
      <c r="AE1020" s="212"/>
      <c r="AF1020" s="212"/>
      <c r="AG1020" s="212" t="s">
        <v>230</v>
      </c>
      <c r="AH1020" s="212"/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2" x14ac:dyDescent="0.2">
      <c r="A1021" s="219"/>
      <c r="B1021" s="220"/>
      <c r="C1021" s="248" t="s">
        <v>1604</v>
      </c>
      <c r="D1021" s="242"/>
      <c r="E1021" s="242"/>
      <c r="F1021" s="242"/>
      <c r="G1021" s="242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22"/>
      <c r="Z1021" s="212"/>
      <c r="AA1021" s="212"/>
      <c r="AB1021" s="212"/>
      <c r="AC1021" s="212"/>
      <c r="AD1021" s="212"/>
      <c r="AE1021" s="212"/>
      <c r="AF1021" s="212"/>
      <c r="AG1021" s="212" t="s">
        <v>314</v>
      </c>
      <c r="AH1021" s="212"/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2" x14ac:dyDescent="0.2">
      <c r="A1022" s="219"/>
      <c r="B1022" s="220"/>
      <c r="C1022" s="247" t="s">
        <v>233</v>
      </c>
      <c r="D1022" s="223"/>
      <c r="E1022" s="224"/>
      <c r="F1022" s="222"/>
      <c r="G1022" s="222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22"/>
      <c r="Z1022" s="212"/>
      <c r="AA1022" s="212"/>
      <c r="AB1022" s="212"/>
      <c r="AC1022" s="212"/>
      <c r="AD1022" s="212"/>
      <c r="AE1022" s="212"/>
      <c r="AF1022" s="212"/>
      <c r="AG1022" s="212" t="s">
        <v>234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19"/>
      <c r="B1023" s="220"/>
      <c r="C1023" s="247" t="s">
        <v>768</v>
      </c>
      <c r="D1023" s="223"/>
      <c r="E1023" s="224">
        <v>72</v>
      </c>
      <c r="F1023" s="222"/>
      <c r="G1023" s="222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22"/>
      <c r="Z1023" s="212"/>
      <c r="AA1023" s="212"/>
      <c r="AB1023" s="212"/>
      <c r="AC1023" s="212"/>
      <c r="AD1023" s="212"/>
      <c r="AE1023" s="212"/>
      <c r="AF1023" s="212"/>
      <c r="AG1023" s="212" t="s">
        <v>234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x14ac:dyDescent="0.2">
      <c r="A1024" s="226" t="s">
        <v>221</v>
      </c>
      <c r="B1024" s="227" t="s">
        <v>187</v>
      </c>
      <c r="C1024" s="244" t="s">
        <v>188</v>
      </c>
      <c r="D1024" s="228"/>
      <c r="E1024" s="229"/>
      <c r="F1024" s="230"/>
      <c r="G1024" s="230">
        <f>SUMIF(AG1025:AG1049,"&lt;&gt;NOR",G1025:G1049)</f>
        <v>0</v>
      </c>
      <c r="H1024" s="230"/>
      <c r="I1024" s="230">
        <f>SUM(I1025:I1049)</f>
        <v>0</v>
      </c>
      <c r="J1024" s="230"/>
      <c r="K1024" s="230">
        <f>SUM(K1025:K1049)</f>
        <v>0</v>
      </c>
      <c r="L1024" s="230"/>
      <c r="M1024" s="230">
        <f>SUM(M1025:M1049)</f>
        <v>0</v>
      </c>
      <c r="N1024" s="229"/>
      <c r="O1024" s="229">
        <f>SUM(O1025:O1049)</f>
        <v>0.64</v>
      </c>
      <c r="P1024" s="229"/>
      <c r="Q1024" s="229">
        <f>SUM(Q1025:Q1049)</f>
        <v>0</v>
      </c>
      <c r="R1024" s="230"/>
      <c r="S1024" s="230"/>
      <c r="T1024" s="231"/>
      <c r="U1024" s="225"/>
      <c r="V1024" s="225">
        <f>SUM(V1025:V1049)</f>
        <v>346.29</v>
      </c>
      <c r="W1024" s="225"/>
      <c r="X1024" s="225"/>
      <c r="Y1024" s="225"/>
      <c r="AG1024" t="s">
        <v>222</v>
      </c>
    </row>
    <row r="1025" spans="1:60" outlineLevel="1" x14ac:dyDescent="0.2">
      <c r="A1025" s="233">
        <v>148</v>
      </c>
      <c r="B1025" s="234" t="s">
        <v>1605</v>
      </c>
      <c r="C1025" s="245" t="s">
        <v>1606</v>
      </c>
      <c r="D1025" s="235" t="s">
        <v>258</v>
      </c>
      <c r="E1025" s="236">
        <v>250</v>
      </c>
      <c r="F1025" s="237"/>
      <c r="G1025" s="238">
        <f>ROUND(E1025*F1025,2)</f>
        <v>0</v>
      </c>
      <c r="H1025" s="237"/>
      <c r="I1025" s="238">
        <f>ROUND(E1025*H1025,2)</f>
        <v>0</v>
      </c>
      <c r="J1025" s="237"/>
      <c r="K1025" s="238">
        <f>ROUND(E1025*J1025,2)</f>
        <v>0</v>
      </c>
      <c r="L1025" s="238">
        <v>21</v>
      </c>
      <c r="M1025" s="238">
        <f>G1025*(1+L1025/100)</f>
        <v>0</v>
      </c>
      <c r="N1025" s="236">
        <v>1.0000000000000001E-5</v>
      </c>
      <c r="O1025" s="236">
        <f>ROUND(E1025*N1025,2)</f>
        <v>0</v>
      </c>
      <c r="P1025" s="236">
        <v>0</v>
      </c>
      <c r="Q1025" s="236">
        <f>ROUND(E1025*P1025,2)</f>
        <v>0</v>
      </c>
      <c r="R1025" s="238" t="s">
        <v>1607</v>
      </c>
      <c r="S1025" s="238" t="s">
        <v>227</v>
      </c>
      <c r="T1025" s="239" t="s">
        <v>227</v>
      </c>
      <c r="U1025" s="222">
        <v>0.03</v>
      </c>
      <c r="V1025" s="222">
        <f>ROUND(E1025*U1025,2)</f>
        <v>7.5</v>
      </c>
      <c r="W1025" s="222"/>
      <c r="X1025" s="222" t="s">
        <v>228</v>
      </c>
      <c r="Y1025" s="222" t="s">
        <v>229</v>
      </c>
      <c r="Z1025" s="212"/>
      <c r="AA1025" s="212"/>
      <c r="AB1025" s="212"/>
      <c r="AC1025" s="212"/>
      <c r="AD1025" s="212"/>
      <c r="AE1025" s="212"/>
      <c r="AF1025" s="212"/>
      <c r="AG1025" s="212" t="s">
        <v>230</v>
      </c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2" x14ac:dyDescent="0.2">
      <c r="A1026" s="219"/>
      <c r="B1026" s="220"/>
      <c r="C1026" s="247" t="s">
        <v>233</v>
      </c>
      <c r="D1026" s="223"/>
      <c r="E1026" s="224"/>
      <c r="F1026" s="222"/>
      <c r="G1026" s="222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22"/>
      <c r="Z1026" s="212"/>
      <c r="AA1026" s="212"/>
      <c r="AB1026" s="212"/>
      <c r="AC1026" s="212"/>
      <c r="AD1026" s="212"/>
      <c r="AE1026" s="212"/>
      <c r="AF1026" s="212"/>
      <c r="AG1026" s="212" t="s">
        <v>234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ht="22.5" outlineLevel="3" x14ac:dyDescent="0.2">
      <c r="A1027" s="219"/>
      <c r="B1027" s="220"/>
      <c r="C1027" s="247" t="s">
        <v>1608</v>
      </c>
      <c r="D1027" s="223"/>
      <c r="E1027" s="224"/>
      <c r="F1027" s="222"/>
      <c r="G1027" s="222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22"/>
      <c r="Z1027" s="212"/>
      <c r="AA1027" s="212"/>
      <c r="AB1027" s="212"/>
      <c r="AC1027" s="212"/>
      <c r="AD1027" s="212"/>
      <c r="AE1027" s="212"/>
      <c r="AF1027" s="212"/>
      <c r="AG1027" s="212" t="s">
        <v>234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3" x14ac:dyDescent="0.2">
      <c r="A1028" s="219"/>
      <c r="B1028" s="220"/>
      <c r="C1028" s="247" t="s">
        <v>1609</v>
      </c>
      <c r="D1028" s="223"/>
      <c r="E1028" s="224">
        <v>250</v>
      </c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22"/>
      <c r="Z1028" s="212"/>
      <c r="AA1028" s="212"/>
      <c r="AB1028" s="212"/>
      <c r="AC1028" s="212"/>
      <c r="AD1028" s="212"/>
      <c r="AE1028" s="212"/>
      <c r="AF1028" s="212"/>
      <c r="AG1028" s="212" t="s">
        <v>234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 x14ac:dyDescent="0.2">
      <c r="A1029" s="233">
        <v>149</v>
      </c>
      <c r="B1029" s="234" t="s">
        <v>1610</v>
      </c>
      <c r="C1029" s="245" t="s">
        <v>1611</v>
      </c>
      <c r="D1029" s="235" t="s">
        <v>258</v>
      </c>
      <c r="E1029" s="236">
        <v>2358.4940000000001</v>
      </c>
      <c r="F1029" s="237"/>
      <c r="G1029" s="238">
        <f>ROUND(E1029*F1029,2)</f>
        <v>0</v>
      </c>
      <c r="H1029" s="237"/>
      <c r="I1029" s="238">
        <f>ROUND(E1029*H1029,2)</f>
        <v>0</v>
      </c>
      <c r="J1029" s="237"/>
      <c r="K1029" s="238">
        <f>ROUND(E1029*J1029,2)</f>
        <v>0</v>
      </c>
      <c r="L1029" s="238">
        <v>21</v>
      </c>
      <c r="M1029" s="238">
        <f>G1029*(1+L1029/100)</f>
        <v>0</v>
      </c>
      <c r="N1029" s="236">
        <v>6.9999999999999994E-5</v>
      </c>
      <c r="O1029" s="236">
        <f>ROUND(E1029*N1029,2)</f>
        <v>0.17</v>
      </c>
      <c r="P1029" s="236">
        <v>0</v>
      </c>
      <c r="Q1029" s="236">
        <f>ROUND(E1029*P1029,2)</f>
        <v>0</v>
      </c>
      <c r="R1029" s="238" t="s">
        <v>1607</v>
      </c>
      <c r="S1029" s="238" t="s">
        <v>227</v>
      </c>
      <c r="T1029" s="239" t="s">
        <v>227</v>
      </c>
      <c r="U1029" s="222">
        <v>0.03</v>
      </c>
      <c r="V1029" s="222">
        <f>ROUND(E1029*U1029,2)</f>
        <v>70.75</v>
      </c>
      <c r="W1029" s="222"/>
      <c r="X1029" s="222" t="s">
        <v>228</v>
      </c>
      <c r="Y1029" s="222" t="s">
        <v>229</v>
      </c>
      <c r="Z1029" s="212"/>
      <c r="AA1029" s="212"/>
      <c r="AB1029" s="212"/>
      <c r="AC1029" s="212"/>
      <c r="AD1029" s="212"/>
      <c r="AE1029" s="212"/>
      <c r="AF1029" s="212"/>
      <c r="AG1029" s="212" t="s">
        <v>230</v>
      </c>
      <c r="AH1029" s="212"/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2" x14ac:dyDescent="0.2">
      <c r="A1030" s="219"/>
      <c r="B1030" s="220"/>
      <c r="C1030" s="247" t="s">
        <v>1612</v>
      </c>
      <c r="D1030" s="223"/>
      <c r="E1030" s="224">
        <v>2358.4940000000001</v>
      </c>
      <c r="F1030" s="222"/>
      <c r="G1030" s="222"/>
      <c r="H1030" s="222"/>
      <c r="I1030" s="222"/>
      <c r="J1030" s="222"/>
      <c r="K1030" s="222"/>
      <c r="L1030" s="222"/>
      <c r="M1030" s="222"/>
      <c r="N1030" s="221"/>
      <c r="O1030" s="221"/>
      <c r="P1030" s="221"/>
      <c r="Q1030" s="221"/>
      <c r="R1030" s="222"/>
      <c r="S1030" s="222"/>
      <c r="T1030" s="222"/>
      <c r="U1030" s="222"/>
      <c r="V1030" s="222"/>
      <c r="W1030" s="222"/>
      <c r="X1030" s="222"/>
      <c r="Y1030" s="222"/>
      <c r="Z1030" s="212"/>
      <c r="AA1030" s="212"/>
      <c r="AB1030" s="212"/>
      <c r="AC1030" s="212"/>
      <c r="AD1030" s="212"/>
      <c r="AE1030" s="212"/>
      <c r="AF1030" s="212"/>
      <c r="AG1030" s="212" t="s">
        <v>234</v>
      </c>
      <c r="AH1030" s="212">
        <v>5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 x14ac:dyDescent="0.2">
      <c r="A1031" s="233">
        <v>150</v>
      </c>
      <c r="B1031" s="234" t="s">
        <v>1613</v>
      </c>
      <c r="C1031" s="245" t="s">
        <v>1614</v>
      </c>
      <c r="D1031" s="235" t="s">
        <v>258</v>
      </c>
      <c r="E1031" s="236">
        <v>2358.4940000000001</v>
      </c>
      <c r="F1031" s="237"/>
      <c r="G1031" s="238">
        <f>ROUND(E1031*F1031,2)</f>
        <v>0</v>
      </c>
      <c r="H1031" s="237"/>
      <c r="I1031" s="238">
        <f>ROUND(E1031*H1031,2)</f>
        <v>0</v>
      </c>
      <c r="J1031" s="237"/>
      <c r="K1031" s="238">
        <f>ROUND(E1031*J1031,2)</f>
        <v>0</v>
      </c>
      <c r="L1031" s="238">
        <v>21</v>
      </c>
      <c r="M1031" s="238">
        <f>G1031*(1+L1031/100)</f>
        <v>0</v>
      </c>
      <c r="N1031" s="236">
        <v>1.4999999999999999E-4</v>
      </c>
      <c r="O1031" s="236">
        <f>ROUND(E1031*N1031,2)</f>
        <v>0.35</v>
      </c>
      <c r="P1031" s="236">
        <v>0</v>
      </c>
      <c r="Q1031" s="236">
        <f>ROUND(E1031*P1031,2)</f>
        <v>0</v>
      </c>
      <c r="R1031" s="238" t="s">
        <v>1607</v>
      </c>
      <c r="S1031" s="238" t="s">
        <v>227</v>
      </c>
      <c r="T1031" s="239" t="s">
        <v>227</v>
      </c>
      <c r="U1031" s="222">
        <v>0.1</v>
      </c>
      <c r="V1031" s="222">
        <f>ROUND(E1031*U1031,2)</f>
        <v>235.85</v>
      </c>
      <c r="W1031" s="222"/>
      <c r="X1031" s="222" t="s">
        <v>228</v>
      </c>
      <c r="Y1031" s="222" t="s">
        <v>229</v>
      </c>
      <c r="Z1031" s="212"/>
      <c r="AA1031" s="212"/>
      <c r="AB1031" s="212"/>
      <c r="AC1031" s="212"/>
      <c r="AD1031" s="212"/>
      <c r="AE1031" s="212"/>
      <c r="AF1031" s="212"/>
      <c r="AG1031" s="212" t="s">
        <v>230</v>
      </c>
      <c r="AH1031" s="212"/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2" x14ac:dyDescent="0.2">
      <c r="A1032" s="219"/>
      <c r="B1032" s="220"/>
      <c r="C1032" s="247" t="s">
        <v>233</v>
      </c>
      <c r="D1032" s="223"/>
      <c r="E1032" s="224"/>
      <c r="F1032" s="222"/>
      <c r="G1032" s="222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22"/>
      <c r="Z1032" s="212"/>
      <c r="AA1032" s="212"/>
      <c r="AB1032" s="212"/>
      <c r="AC1032" s="212"/>
      <c r="AD1032" s="212"/>
      <c r="AE1032" s="212"/>
      <c r="AF1032" s="212"/>
      <c r="AG1032" s="212" t="s">
        <v>234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 x14ac:dyDescent="0.2">
      <c r="A1033" s="219"/>
      <c r="B1033" s="220"/>
      <c r="C1033" s="247" t="s">
        <v>1071</v>
      </c>
      <c r="D1033" s="223"/>
      <c r="E1033" s="224">
        <v>353.82799999999997</v>
      </c>
      <c r="F1033" s="222"/>
      <c r="G1033" s="222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22"/>
      <c r="Z1033" s="212"/>
      <c r="AA1033" s="212"/>
      <c r="AB1033" s="212"/>
      <c r="AC1033" s="212"/>
      <c r="AD1033" s="212"/>
      <c r="AE1033" s="212"/>
      <c r="AF1033" s="212"/>
      <c r="AG1033" s="212" t="s">
        <v>234</v>
      </c>
      <c r="AH1033" s="212">
        <v>5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 x14ac:dyDescent="0.2">
      <c r="A1034" s="219"/>
      <c r="B1034" s="220"/>
      <c r="C1034" s="247" t="s">
        <v>1072</v>
      </c>
      <c r="D1034" s="223"/>
      <c r="E1034" s="224">
        <v>1114.3</v>
      </c>
      <c r="F1034" s="222"/>
      <c r="G1034" s="222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22"/>
      <c r="Z1034" s="212"/>
      <c r="AA1034" s="212"/>
      <c r="AB1034" s="212"/>
      <c r="AC1034" s="212"/>
      <c r="AD1034" s="212"/>
      <c r="AE1034" s="212"/>
      <c r="AF1034" s="212"/>
      <c r="AG1034" s="212" t="s">
        <v>234</v>
      </c>
      <c r="AH1034" s="212">
        <v>5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19"/>
      <c r="B1035" s="220"/>
      <c r="C1035" s="247" t="s">
        <v>1139</v>
      </c>
      <c r="D1035" s="223"/>
      <c r="E1035" s="224">
        <v>706.226</v>
      </c>
      <c r="F1035" s="222"/>
      <c r="G1035" s="222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22"/>
      <c r="Z1035" s="212"/>
      <c r="AA1035" s="212"/>
      <c r="AB1035" s="212"/>
      <c r="AC1035" s="212"/>
      <c r="AD1035" s="212"/>
      <c r="AE1035" s="212"/>
      <c r="AF1035" s="212"/>
      <c r="AG1035" s="212" t="s">
        <v>234</v>
      </c>
      <c r="AH1035" s="212">
        <v>5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 x14ac:dyDescent="0.2">
      <c r="A1036" s="219"/>
      <c r="B1036" s="220"/>
      <c r="C1036" s="247" t="s">
        <v>1615</v>
      </c>
      <c r="D1036" s="223"/>
      <c r="E1036" s="224">
        <v>45</v>
      </c>
      <c r="F1036" s="222"/>
      <c r="G1036" s="222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22"/>
      <c r="Z1036" s="212"/>
      <c r="AA1036" s="212"/>
      <c r="AB1036" s="212"/>
      <c r="AC1036" s="212"/>
      <c r="AD1036" s="212"/>
      <c r="AE1036" s="212"/>
      <c r="AF1036" s="212"/>
      <c r="AG1036" s="212" t="s">
        <v>234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 x14ac:dyDescent="0.2">
      <c r="A1037" s="219"/>
      <c r="B1037" s="220"/>
      <c r="C1037" s="247" t="s">
        <v>1616</v>
      </c>
      <c r="D1037" s="223"/>
      <c r="E1037" s="224">
        <v>88</v>
      </c>
      <c r="F1037" s="222"/>
      <c r="G1037" s="222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22"/>
      <c r="Z1037" s="212"/>
      <c r="AA1037" s="212"/>
      <c r="AB1037" s="212"/>
      <c r="AC1037" s="212"/>
      <c r="AD1037" s="212"/>
      <c r="AE1037" s="212"/>
      <c r="AF1037" s="212"/>
      <c r="AG1037" s="212" t="s">
        <v>234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 x14ac:dyDescent="0.2">
      <c r="A1038" s="219"/>
      <c r="B1038" s="220"/>
      <c r="C1038" s="247" t="s">
        <v>1026</v>
      </c>
      <c r="D1038" s="223"/>
      <c r="E1038" s="224">
        <v>24.5</v>
      </c>
      <c r="F1038" s="222"/>
      <c r="G1038" s="222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22"/>
      <c r="Z1038" s="212"/>
      <c r="AA1038" s="212"/>
      <c r="AB1038" s="212"/>
      <c r="AC1038" s="212"/>
      <c r="AD1038" s="212"/>
      <c r="AE1038" s="212"/>
      <c r="AF1038" s="212"/>
      <c r="AG1038" s="212" t="s">
        <v>234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 x14ac:dyDescent="0.2">
      <c r="A1039" s="219"/>
      <c r="B1039" s="220"/>
      <c r="C1039" s="247" t="s">
        <v>1027</v>
      </c>
      <c r="D1039" s="223"/>
      <c r="E1039" s="224">
        <v>18.600000000000001</v>
      </c>
      <c r="F1039" s="222"/>
      <c r="G1039" s="222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22"/>
      <c r="Z1039" s="212"/>
      <c r="AA1039" s="212"/>
      <c r="AB1039" s="212"/>
      <c r="AC1039" s="212"/>
      <c r="AD1039" s="212"/>
      <c r="AE1039" s="212"/>
      <c r="AF1039" s="212"/>
      <c r="AG1039" s="212" t="s">
        <v>234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3" x14ac:dyDescent="0.2">
      <c r="A1040" s="219"/>
      <c r="B1040" s="220"/>
      <c r="C1040" s="247" t="s">
        <v>1028</v>
      </c>
      <c r="D1040" s="223"/>
      <c r="E1040" s="224">
        <v>8.0399999999999991</v>
      </c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22"/>
      <c r="Z1040" s="212"/>
      <c r="AA1040" s="212"/>
      <c r="AB1040" s="212"/>
      <c r="AC1040" s="212"/>
      <c r="AD1040" s="212"/>
      <c r="AE1040" s="212"/>
      <c r="AF1040" s="212"/>
      <c r="AG1040" s="212" t="s">
        <v>234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1" x14ac:dyDescent="0.2">
      <c r="A1041" s="233">
        <v>151</v>
      </c>
      <c r="B1041" s="234" t="s">
        <v>1617</v>
      </c>
      <c r="C1041" s="245" t="s">
        <v>1618</v>
      </c>
      <c r="D1041" s="235" t="s">
        <v>258</v>
      </c>
      <c r="E1041" s="236">
        <v>292.68</v>
      </c>
      <c r="F1041" s="237"/>
      <c r="G1041" s="238">
        <f>ROUND(E1041*F1041,2)</f>
        <v>0</v>
      </c>
      <c r="H1041" s="237"/>
      <c r="I1041" s="238">
        <f>ROUND(E1041*H1041,2)</f>
        <v>0</v>
      </c>
      <c r="J1041" s="237"/>
      <c r="K1041" s="238">
        <f>ROUND(E1041*J1041,2)</f>
        <v>0</v>
      </c>
      <c r="L1041" s="238">
        <v>21</v>
      </c>
      <c r="M1041" s="238">
        <f>G1041*(1+L1041/100)</f>
        <v>0</v>
      </c>
      <c r="N1041" s="236">
        <v>4.2000000000000002E-4</v>
      </c>
      <c r="O1041" s="236">
        <f>ROUND(E1041*N1041,2)</f>
        <v>0.12</v>
      </c>
      <c r="P1041" s="236">
        <v>0</v>
      </c>
      <c r="Q1041" s="236">
        <f>ROUND(E1041*P1041,2)</f>
        <v>0</v>
      </c>
      <c r="R1041" s="238"/>
      <c r="S1041" s="238" t="s">
        <v>274</v>
      </c>
      <c r="T1041" s="239" t="s">
        <v>275</v>
      </c>
      <c r="U1041" s="222">
        <v>0.11</v>
      </c>
      <c r="V1041" s="222">
        <f>ROUND(E1041*U1041,2)</f>
        <v>32.19</v>
      </c>
      <c r="W1041" s="222"/>
      <c r="X1041" s="222" t="s">
        <v>228</v>
      </c>
      <c r="Y1041" s="222" t="s">
        <v>229</v>
      </c>
      <c r="Z1041" s="212"/>
      <c r="AA1041" s="212"/>
      <c r="AB1041" s="212"/>
      <c r="AC1041" s="212"/>
      <c r="AD1041" s="212"/>
      <c r="AE1041" s="212"/>
      <c r="AF1041" s="212"/>
      <c r="AG1041" s="212" t="s">
        <v>230</v>
      </c>
      <c r="AH1041" s="212"/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2" x14ac:dyDescent="0.2">
      <c r="A1042" s="219"/>
      <c r="B1042" s="220"/>
      <c r="C1042" s="247" t="s">
        <v>233</v>
      </c>
      <c r="D1042" s="223"/>
      <c r="E1042" s="224"/>
      <c r="F1042" s="222"/>
      <c r="G1042" s="222"/>
      <c r="H1042" s="222"/>
      <c r="I1042" s="222"/>
      <c r="J1042" s="222"/>
      <c r="K1042" s="222"/>
      <c r="L1042" s="222"/>
      <c r="M1042" s="222"/>
      <c r="N1042" s="221"/>
      <c r="O1042" s="221"/>
      <c r="P1042" s="221"/>
      <c r="Q1042" s="221"/>
      <c r="R1042" s="222"/>
      <c r="S1042" s="222"/>
      <c r="T1042" s="222"/>
      <c r="U1042" s="222"/>
      <c r="V1042" s="222"/>
      <c r="W1042" s="222"/>
      <c r="X1042" s="222"/>
      <c r="Y1042" s="222"/>
      <c r="Z1042" s="212"/>
      <c r="AA1042" s="212"/>
      <c r="AB1042" s="212"/>
      <c r="AC1042" s="212"/>
      <c r="AD1042" s="212"/>
      <c r="AE1042" s="212"/>
      <c r="AF1042" s="212"/>
      <c r="AG1042" s="212" t="s">
        <v>234</v>
      </c>
      <c r="AH1042" s="212">
        <v>0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3" x14ac:dyDescent="0.2">
      <c r="A1043" s="219"/>
      <c r="B1043" s="220"/>
      <c r="C1043" s="247" t="s">
        <v>1619</v>
      </c>
      <c r="D1043" s="223"/>
      <c r="E1043" s="224">
        <v>122.24</v>
      </c>
      <c r="F1043" s="222"/>
      <c r="G1043" s="22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22"/>
      <c r="Z1043" s="212"/>
      <c r="AA1043" s="212"/>
      <c r="AB1043" s="212"/>
      <c r="AC1043" s="212"/>
      <c r="AD1043" s="212"/>
      <c r="AE1043" s="212"/>
      <c r="AF1043" s="212"/>
      <c r="AG1043" s="212" t="s">
        <v>234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3" x14ac:dyDescent="0.2">
      <c r="A1044" s="219"/>
      <c r="B1044" s="220"/>
      <c r="C1044" s="247" t="s">
        <v>1620</v>
      </c>
      <c r="D1044" s="223"/>
      <c r="E1044" s="224">
        <v>104.16</v>
      </c>
      <c r="F1044" s="222"/>
      <c r="G1044" s="222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22"/>
      <c r="Z1044" s="212"/>
      <c r="AA1044" s="212"/>
      <c r="AB1044" s="212"/>
      <c r="AC1044" s="212"/>
      <c r="AD1044" s="212"/>
      <c r="AE1044" s="212"/>
      <c r="AF1044" s="212"/>
      <c r="AG1044" s="212" t="s">
        <v>234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19"/>
      <c r="B1045" s="220"/>
      <c r="C1045" s="247" t="s">
        <v>1621</v>
      </c>
      <c r="D1045" s="223"/>
      <c r="E1045" s="224">
        <v>24.8</v>
      </c>
      <c r="F1045" s="222"/>
      <c r="G1045" s="222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22"/>
      <c r="Z1045" s="212"/>
      <c r="AA1045" s="212"/>
      <c r="AB1045" s="212"/>
      <c r="AC1045" s="212"/>
      <c r="AD1045" s="212"/>
      <c r="AE1045" s="212"/>
      <c r="AF1045" s="212"/>
      <c r="AG1045" s="212" t="s">
        <v>234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19"/>
      <c r="B1046" s="220"/>
      <c r="C1046" s="247" t="s">
        <v>1622</v>
      </c>
      <c r="D1046" s="223"/>
      <c r="E1046" s="224">
        <v>4.9000000000000004</v>
      </c>
      <c r="F1046" s="222"/>
      <c r="G1046" s="222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22"/>
      <c r="Z1046" s="212"/>
      <c r="AA1046" s="212"/>
      <c r="AB1046" s="212"/>
      <c r="AC1046" s="212"/>
      <c r="AD1046" s="212"/>
      <c r="AE1046" s="212"/>
      <c r="AF1046" s="212"/>
      <c r="AG1046" s="212" t="s">
        <v>234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 x14ac:dyDescent="0.2">
      <c r="A1047" s="219"/>
      <c r="B1047" s="220"/>
      <c r="C1047" s="247" t="s">
        <v>1623</v>
      </c>
      <c r="D1047" s="223"/>
      <c r="E1047" s="224">
        <v>14.08</v>
      </c>
      <c r="F1047" s="222"/>
      <c r="G1047" s="222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22"/>
      <c r="Z1047" s="212"/>
      <c r="AA1047" s="212"/>
      <c r="AB1047" s="212"/>
      <c r="AC1047" s="212"/>
      <c r="AD1047" s="212"/>
      <c r="AE1047" s="212"/>
      <c r="AF1047" s="212"/>
      <c r="AG1047" s="212" t="s">
        <v>234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 x14ac:dyDescent="0.2">
      <c r="A1048" s="219"/>
      <c r="B1048" s="220"/>
      <c r="C1048" s="247" t="s">
        <v>1622</v>
      </c>
      <c r="D1048" s="223"/>
      <c r="E1048" s="224">
        <v>4.9000000000000004</v>
      </c>
      <c r="F1048" s="222"/>
      <c r="G1048" s="222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22"/>
      <c r="Z1048" s="212"/>
      <c r="AA1048" s="212"/>
      <c r="AB1048" s="212"/>
      <c r="AC1048" s="212"/>
      <c r="AD1048" s="212"/>
      <c r="AE1048" s="212"/>
      <c r="AF1048" s="212"/>
      <c r="AG1048" s="212" t="s">
        <v>234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3" x14ac:dyDescent="0.2">
      <c r="A1049" s="219"/>
      <c r="B1049" s="220"/>
      <c r="C1049" s="247" t="s">
        <v>1624</v>
      </c>
      <c r="D1049" s="223"/>
      <c r="E1049" s="224">
        <v>17.600000000000001</v>
      </c>
      <c r="F1049" s="222"/>
      <c r="G1049" s="222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22"/>
      <c r="Z1049" s="212"/>
      <c r="AA1049" s="212"/>
      <c r="AB1049" s="212"/>
      <c r="AC1049" s="212"/>
      <c r="AD1049" s="212"/>
      <c r="AE1049" s="212"/>
      <c r="AF1049" s="212"/>
      <c r="AG1049" s="212" t="s">
        <v>234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x14ac:dyDescent="0.2">
      <c r="A1050" s="226" t="s">
        <v>221</v>
      </c>
      <c r="B1050" s="227" t="s">
        <v>189</v>
      </c>
      <c r="C1050" s="244" t="s">
        <v>190</v>
      </c>
      <c r="D1050" s="228"/>
      <c r="E1050" s="229"/>
      <c r="F1050" s="230"/>
      <c r="G1050" s="230">
        <f>SUMIF(AG1051:AG1059,"&lt;&gt;NOR",G1051:G1059)</f>
        <v>0</v>
      </c>
      <c r="H1050" s="230"/>
      <c r="I1050" s="230">
        <f>SUM(I1051:I1059)</f>
        <v>0</v>
      </c>
      <c r="J1050" s="230"/>
      <c r="K1050" s="230">
        <f>SUM(K1051:K1059)</f>
        <v>0</v>
      </c>
      <c r="L1050" s="230"/>
      <c r="M1050" s="230">
        <f>SUM(M1051:M1059)</f>
        <v>0</v>
      </c>
      <c r="N1050" s="229"/>
      <c r="O1050" s="229">
        <f>SUM(O1051:O1059)</f>
        <v>0</v>
      </c>
      <c r="P1050" s="229"/>
      <c r="Q1050" s="229">
        <f>SUM(Q1051:Q1059)</f>
        <v>0</v>
      </c>
      <c r="R1050" s="230"/>
      <c r="S1050" s="230"/>
      <c r="T1050" s="231"/>
      <c r="U1050" s="225"/>
      <c r="V1050" s="225">
        <f>SUM(V1051:V1059)</f>
        <v>0.34</v>
      </c>
      <c r="W1050" s="225"/>
      <c r="X1050" s="225"/>
      <c r="Y1050" s="225"/>
      <c r="AG1050" t="s">
        <v>222</v>
      </c>
    </row>
    <row r="1051" spans="1:60" outlineLevel="1" x14ac:dyDescent="0.2">
      <c r="A1051" s="233">
        <v>152</v>
      </c>
      <c r="B1051" s="234" t="s">
        <v>1625</v>
      </c>
      <c r="C1051" s="245" t="s">
        <v>1626</v>
      </c>
      <c r="D1051" s="235" t="s">
        <v>294</v>
      </c>
      <c r="E1051" s="236">
        <v>1.2558</v>
      </c>
      <c r="F1051" s="237"/>
      <c r="G1051" s="238">
        <f>ROUND(E1051*F1051,2)</f>
        <v>0</v>
      </c>
      <c r="H1051" s="237"/>
      <c r="I1051" s="238">
        <f>ROUND(E1051*H1051,2)</f>
        <v>0</v>
      </c>
      <c r="J1051" s="237"/>
      <c r="K1051" s="238">
        <f>ROUND(E1051*J1051,2)</f>
        <v>0</v>
      </c>
      <c r="L1051" s="238">
        <v>21</v>
      </c>
      <c r="M1051" s="238">
        <f>G1051*(1+L1051/100)</f>
        <v>0</v>
      </c>
      <c r="N1051" s="236">
        <v>0</v>
      </c>
      <c r="O1051" s="236">
        <f>ROUND(E1051*N1051,2)</f>
        <v>0</v>
      </c>
      <c r="P1051" s="236">
        <v>0</v>
      </c>
      <c r="Q1051" s="236">
        <f>ROUND(E1051*P1051,2)</f>
        <v>0</v>
      </c>
      <c r="R1051" s="238"/>
      <c r="S1051" s="238" t="s">
        <v>227</v>
      </c>
      <c r="T1051" s="239" t="s">
        <v>227</v>
      </c>
      <c r="U1051" s="222">
        <v>0.27</v>
      </c>
      <c r="V1051" s="222">
        <f>ROUND(E1051*U1051,2)</f>
        <v>0.34</v>
      </c>
      <c r="W1051" s="222"/>
      <c r="X1051" s="222" t="s">
        <v>228</v>
      </c>
      <c r="Y1051" s="222" t="s">
        <v>229</v>
      </c>
      <c r="Z1051" s="212"/>
      <c r="AA1051" s="212"/>
      <c r="AB1051" s="212"/>
      <c r="AC1051" s="212"/>
      <c r="AD1051" s="212"/>
      <c r="AE1051" s="212"/>
      <c r="AF1051" s="212"/>
      <c r="AG1051" s="212" t="s">
        <v>230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2" x14ac:dyDescent="0.2">
      <c r="A1052" s="219"/>
      <c r="B1052" s="220"/>
      <c r="C1052" s="247" t="s">
        <v>1627</v>
      </c>
      <c r="D1052" s="223"/>
      <c r="E1052" s="224">
        <v>1.2558</v>
      </c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22"/>
      <c r="Z1052" s="212"/>
      <c r="AA1052" s="212"/>
      <c r="AB1052" s="212"/>
      <c r="AC1052" s="212"/>
      <c r="AD1052" s="212"/>
      <c r="AE1052" s="212"/>
      <c r="AF1052" s="212"/>
      <c r="AG1052" s="212" t="s">
        <v>234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ht="22.5" outlineLevel="1" x14ac:dyDescent="0.2">
      <c r="A1053" s="233">
        <v>153</v>
      </c>
      <c r="B1053" s="234" t="s">
        <v>777</v>
      </c>
      <c r="C1053" s="245" t="s">
        <v>778</v>
      </c>
      <c r="D1053" s="235" t="s">
        <v>294</v>
      </c>
      <c r="E1053" s="236">
        <v>1.2558</v>
      </c>
      <c r="F1053" s="237"/>
      <c r="G1053" s="238">
        <f>ROUND(E1053*F1053,2)</f>
        <v>0</v>
      </c>
      <c r="H1053" s="237"/>
      <c r="I1053" s="238">
        <f>ROUND(E1053*H1053,2)</f>
        <v>0</v>
      </c>
      <c r="J1053" s="237"/>
      <c r="K1053" s="238">
        <f>ROUND(E1053*J1053,2)</f>
        <v>0</v>
      </c>
      <c r="L1053" s="238">
        <v>21</v>
      </c>
      <c r="M1053" s="238">
        <f>G1053*(1+L1053/100)</f>
        <v>0</v>
      </c>
      <c r="N1053" s="236">
        <v>0</v>
      </c>
      <c r="O1053" s="236">
        <f>ROUND(E1053*N1053,2)</f>
        <v>0</v>
      </c>
      <c r="P1053" s="236">
        <v>0</v>
      </c>
      <c r="Q1053" s="236">
        <f>ROUND(E1053*P1053,2)</f>
        <v>0</v>
      </c>
      <c r="R1053" s="238" t="s">
        <v>779</v>
      </c>
      <c r="S1053" s="238" t="s">
        <v>227</v>
      </c>
      <c r="T1053" s="239" t="s">
        <v>227</v>
      </c>
      <c r="U1053" s="222">
        <v>0</v>
      </c>
      <c r="V1053" s="222">
        <f>ROUND(E1053*U1053,2)</f>
        <v>0</v>
      </c>
      <c r="W1053" s="222"/>
      <c r="X1053" s="222" t="s">
        <v>228</v>
      </c>
      <c r="Y1053" s="222" t="s">
        <v>229</v>
      </c>
      <c r="Z1053" s="212"/>
      <c r="AA1053" s="212"/>
      <c r="AB1053" s="212"/>
      <c r="AC1053" s="212"/>
      <c r="AD1053" s="212"/>
      <c r="AE1053" s="212"/>
      <c r="AF1053" s="212"/>
      <c r="AG1053" s="212" t="s">
        <v>230</v>
      </c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2" x14ac:dyDescent="0.2">
      <c r="A1054" s="219"/>
      <c r="B1054" s="220"/>
      <c r="C1054" s="246" t="s">
        <v>780</v>
      </c>
      <c r="D1054" s="240"/>
      <c r="E1054" s="240"/>
      <c r="F1054" s="240"/>
      <c r="G1054" s="240"/>
      <c r="H1054" s="222"/>
      <c r="I1054" s="222"/>
      <c r="J1054" s="222"/>
      <c r="K1054" s="222"/>
      <c r="L1054" s="222"/>
      <c r="M1054" s="222"/>
      <c r="N1054" s="221"/>
      <c r="O1054" s="221"/>
      <c r="P1054" s="221"/>
      <c r="Q1054" s="221"/>
      <c r="R1054" s="222"/>
      <c r="S1054" s="222"/>
      <c r="T1054" s="222"/>
      <c r="U1054" s="222"/>
      <c r="V1054" s="222"/>
      <c r="W1054" s="222"/>
      <c r="X1054" s="222"/>
      <c r="Y1054" s="222"/>
      <c r="Z1054" s="212"/>
      <c r="AA1054" s="212"/>
      <c r="AB1054" s="212"/>
      <c r="AC1054" s="212"/>
      <c r="AD1054" s="212"/>
      <c r="AE1054" s="212"/>
      <c r="AF1054" s="212"/>
      <c r="AG1054" s="212" t="s">
        <v>232</v>
      </c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2" x14ac:dyDescent="0.2">
      <c r="A1055" s="219"/>
      <c r="B1055" s="220"/>
      <c r="C1055" s="249" t="s">
        <v>781</v>
      </c>
      <c r="D1055" s="243"/>
      <c r="E1055" s="243"/>
      <c r="F1055" s="243"/>
      <c r="G1055" s="243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22"/>
      <c r="Z1055" s="212"/>
      <c r="AA1055" s="212"/>
      <c r="AB1055" s="212"/>
      <c r="AC1055" s="212"/>
      <c r="AD1055" s="212"/>
      <c r="AE1055" s="212"/>
      <c r="AF1055" s="212"/>
      <c r="AG1055" s="212" t="s">
        <v>314</v>
      </c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3" x14ac:dyDescent="0.2">
      <c r="A1056" s="219"/>
      <c r="B1056" s="220"/>
      <c r="C1056" s="249" t="s">
        <v>782</v>
      </c>
      <c r="D1056" s="243"/>
      <c r="E1056" s="243"/>
      <c r="F1056" s="243"/>
      <c r="G1056" s="243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22"/>
      <c r="Z1056" s="212"/>
      <c r="AA1056" s="212"/>
      <c r="AB1056" s="212"/>
      <c r="AC1056" s="212"/>
      <c r="AD1056" s="212"/>
      <c r="AE1056" s="212"/>
      <c r="AF1056" s="212"/>
      <c r="AG1056" s="212" t="s">
        <v>314</v>
      </c>
      <c r="AH1056" s="212"/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ht="22.5" outlineLevel="3" x14ac:dyDescent="0.2">
      <c r="A1057" s="219"/>
      <c r="B1057" s="220"/>
      <c r="C1057" s="249" t="s">
        <v>783</v>
      </c>
      <c r="D1057" s="243"/>
      <c r="E1057" s="243"/>
      <c r="F1057" s="243"/>
      <c r="G1057" s="243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22"/>
      <c r="Z1057" s="212"/>
      <c r="AA1057" s="212"/>
      <c r="AB1057" s="212"/>
      <c r="AC1057" s="212"/>
      <c r="AD1057" s="212"/>
      <c r="AE1057" s="212"/>
      <c r="AF1057" s="212"/>
      <c r="AG1057" s="212" t="s">
        <v>314</v>
      </c>
      <c r="AH1057" s="212"/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41" t="str">
        <f>C1057</f>
        <v>- při vodorovné dopravě po vodě : vyložení na hromady na suchu nebo na přeložení na dopravní prostředek na suchu do 15 m vodorovně a současně do 4 m svisle,</v>
      </c>
      <c r="BB1057" s="212"/>
      <c r="BC1057" s="212"/>
      <c r="BD1057" s="212"/>
      <c r="BE1057" s="212"/>
      <c r="BF1057" s="212"/>
      <c r="BG1057" s="212"/>
      <c r="BH1057" s="212"/>
    </row>
    <row r="1058" spans="1:60" outlineLevel="3" x14ac:dyDescent="0.2">
      <c r="A1058" s="219"/>
      <c r="B1058" s="220"/>
      <c r="C1058" s="249" t="s">
        <v>784</v>
      </c>
      <c r="D1058" s="243"/>
      <c r="E1058" s="243"/>
      <c r="F1058" s="243"/>
      <c r="G1058" s="243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22"/>
      <c r="Z1058" s="212"/>
      <c r="AA1058" s="212"/>
      <c r="AB1058" s="212"/>
      <c r="AC1058" s="212"/>
      <c r="AD1058" s="212"/>
      <c r="AE1058" s="212"/>
      <c r="AF1058" s="212"/>
      <c r="AG1058" s="212" t="s">
        <v>314</v>
      </c>
      <c r="AH1058" s="212"/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2" x14ac:dyDescent="0.2">
      <c r="A1059" s="219"/>
      <c r="B1059" s="220"/>
      <c r="C1059" s="247" t="s">
        <v>1628</v>
      </c>
      <c r="D1059" s="223"/>
      <c r="E1059" s="224">
        <v>1.2558</v>
      </c>
      <c r="F1059" s="222"/>
      <c r="G1059" s="222"/>
      <c r="H1059" s="222"/>
      <c r="I1059" s="222"/>
      <c r="J1059" s="222"/>
      <c r="K1059" s="222"/>
      <c r="L1059" s="222"/>
      <c r="M1059" s="222"/>
      <c r="N1059" s="221"/>
      <c r="O1059" s="221"/>
      <c r="P1059" s="221"/>
      <c r="Q1059" s="221"/>
      <c r="R1059" s="222"/>
      <c r="S1059" s="222"/>
      <c r="T1059" s="222"/>
      <c r="U1059" s="222"/>
      <c r="V1059" s="222"/>
      <c r="W1059" s="222"/>
      <c r="X1059" s="222"/>
      <c r="Y1059" s="222"/>
      <c r="Z1059" s="212"/>
      <c r="AA1059" s="212"/>
      <c r="AB1059" s="212"/>
      <c r="AC1059" s="212"/>
      <c r="AD1059" s="212"/>
      <c r="AE1059" s="212"/>
      <c r="AF1059" s="212"/>
      <c r="AG1059" s="212" t="s">
        <v>234</v>
      </c>
      <c r="AH1059" s="212">
        <v>5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x14ac:dyDescent="0.2">
      <c r="A1060" s="3"/>
      <c r="B1060" s="4"/>
      <c r="C1060" s="250"/>
      <c r="D1060" s="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AE1060">
        <v>15</v>
      </c>
      <c r="AF1060">
        <v>21</v>
      </c>
      <c r="AG1060" t="s">
        <v>207</v>
      </c>
    </row>
    <row r="1061" spans="1:60" x14ac:dyDescent="0.2">
      <c r="A1061" s="215"/>
      <c r="B1061" s="216" t="s">
        <v>29</v>
      </c>
      <c r="C1061" s="251"/>
      <c r="D1061" s="217"/>
      <c r="E1061" s="218"/>
      <c r="F1061" s="218"/>
      <c r="G1061" s="232">
        <f>G8+G61+G72+G140+G162+G196+G212+G268+G366+G463+G525+G541+G544+G568+G571+G594+G613+G672+G680+G729+G748+G854+G920+G1019+G1024+G1050</f>
        <v>0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AE1061">
        <f>SUMIF(L7:L1059,AE1060,G7:G1059)</f>
        <v>0</v>
      </c>
      <c r="AF1061">
        <f>SUMIF(L7:L1059,AF1060,G7:G1059)</f>
        <v>0</v>
      </c>
      <c r="AG1061" t="s">
        <v>894</v>
      </c>
    </row>
    <row r="1062" spans="1:60" x14ac:dyDescent="0.2">
      <c r="C1062" s="252"/>
      <c r="D1062" s="10"/>
      <c r="AG1062" t="s">
        <v>895</v>
      </c>
    </row>
    <row r="1063" spans="1:60" x14ac:dyDescent="0.2">
      <c r="D1063" s="10"/>
    </row>
    <row r="1064" spans="1:60" x14ac:dyDescent="0.2">
      <c r="D1064" s="10"/>
    </row>
    <row r="1065" spans="1:60" x14ac:dyDescent="0.2">
      <c r="D1065" s="10"/>
    </row>
    <row r="1066" spans="1:60" x14ac:dyDescent="0.2">
      <c r="D1066" s="10"/>
    </row>
    <row r="1067" spans="1:60" x14ac:dyDescent="0.2">
      <c r="D1067" s="10"/>
    </row>
    <row r="1068" spans="1:60" x14ac:dyDescent="0.2">
      <c r="D1068" s="10"/>
    </row>
    <row r="1069" spans="1:60" x14ac:dyDescent="0.2">
      <c r="D1069" s="10"/>
    </row>
    <row r="1070" spans="1:60" x14ac:dyDescent="0.2">
      <c r="D1070" s="10"/>
    </row>
    <row r="1071" spans="1:60" x14ac:dyDescent="0.2">
      <c r="D1071" s="10"/>
    </row>
    <row r="1072" spans="1:60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kkNcLVbnioJ8xyXd2HufNXxW99noXFnZomFCis2JjC81vKohm0AJitSCs03BMjw1iBneBKOu8HqS+Af0L3xLw==" saltValue="b2w3DVYdwq6XrFEo65r4EA==" spinCount="100000" sheet="1" formatRows="0"/>
  <mergeCells count="130">
    <mergeCell ref="C1055:G1055"/>
    <mergeCell ref="C1056:G1056"/>
    <mergeCell ref="C1057:G1057"/>
    <mergeCell ref="C1058:G1058"/>
    <mergeCell ref="C894:G894"/>
    <mergeCell ref="C895:G895"/>
    <mergeCell ref="C922:G922"/>
    <mergeCell ref="C951:G951"/>
    <mergeCell ref="C1021:G1021"/>
    <mergeCell ref="C1054:G1054"/>
    <mergeCell ref="C880:G880"/>
    <mergeCell ref="C881:G881"/>
    <mergeCell ref="C882:G882"/>
    <mergeCell ref="C891:G891"/>
    <mergeCell ref="C892:G892"/>
    <mergeCell ref="C893:G893"/>
    <mergeCell ref="C861:G861"/>
    <mergeCell ref="C862:G862"/>
    <mergeCell ref="C863:G863"/>
    <mergeCell ref="C864:G864"/>
    <mergeCell ref="C878:G878"/>
    <mergeCell ref="C879:G879"/>
    <mergeCell ref="C725:G725"/>
    <mergeCell ref="C726:G726"/>
    <mergeCell ref="C764:G764"/>
    <mergeCell ref="C789:G789"/>
    <mergeCell ref="C853:G853"/>
    <mergeCell ref="C860:G860"/>
    <mergeCell ref="C713:G713"/>
    <mergeCell ref="C714:G714"/>
    <mergeCell ref="C718:G718"/>
    <mergeCell ref="C719:G719"/>
    <mergeCell ref="C720:G720"/>
    <mergeCell ref="C724:G724"/>
    <mergeCell ref="C701:G701"/>
    <mergeCell ref="C702:G702"/>
    <mergeCell ref="C706:G706"/>
    <mergeCell ref="C707:G707"/>
    <mergeCell ref="C708:G708"/>
    <mergeCell ref="C712:G712"/>
    <mergeCell ref="C689:G689"/>
    <mergeCell ref="C690:G690"/>
    <mergeCell ref="C694:G694"/>
    <mergeCell ref="C695:G695"/>
    <mergeCell ref="C696:G696"/>
    <mergeCell ref="C700:G700"/>
    <mergeCell ref="C671:G671"/>
    <mergeCell ref="C676:G676"/>
    <mergeCell ref="C682:G682"/>
    <mergeCell ref="C683:G683"/>
    <mergeCell ref="C684:G684"/>
    <mergeCell ref="C688:G688"/>
    <mergeCell ref="C603:G603"/>
    <mergeCell ref="C604:G604"/>
    <mergeCell ref="C605:G605"/>
    <mergeCell ref="C606:G606"/>
    <mergeCell ref="C607:G607"/>
    <mergeCell ref="C612:G612"/>
    <mergeCell ref="C570:G570"/>
    <mergeCell ref="C593:G593"/>
    <mergeCell ref="C596:G596"/>
    <mergeCell ref="C597:G597"/>
    <mergeCell ref="C601:G601"/>
    <mergeCell ref="C602:G602"/>
    <mergeCell ref="C505:G505"/>
    <mergeCell ref="C509:G509"/>
    <mergeCell ref="C522:G522"/>
    <mergeCell ref="C549:G549"/>
    <mergeCell ref="C550:G550"/>
    <mergeCell ref="C551:G551"/>
    <mergeCell ref="C465:G465"/>
    <mergeCell ref="C470:G470"/>
    <mergeCell ref="C489:G489"/>
    <mergeCell ref="C493:G493"/>
    <mergeCell ref="C497:G497"/>
    <mergeCell ref="C501:G501"/>
    <mergeCell ref="C405:G405"/>
    <mergeCell ref="C406:G406"/>
    <mergeCell ref="C415:G415"/>
    <mergeCell ref="C456:G456"/>
    <mergeCell ref="C457:G457"/>
    <mergeCell ref="C460:G460"/>
    <mergeCell ref="C376:G376"/>
    <mergeCell ref="C377:G377"/>
    <mergeCell ref="C381:G381"/>
    <mergeCell ref="C382:G382"/>
    <mergeCell ref="C390:G390"/>
    <mergeCell ref="C400:G400"/>
    <mergeCell ref="C270:G270"/>
    <mergeCell ref="C281:G281"/>
    <mergeCell ref="C315:G315"/>
    <mergeCell ref="C324:G324"/>
    <mergeCell ref="C358:G358"/>
    <mergeCell ref="C368:G368"/>
    <mergeCell ref="C255:G255"/>
    <mergeCell ref="C258:G258"/>
    <mergeCell ref="C259:G259"/>
    <mergeCell ref="C262:G262"/>
    <mergeCell ref="C263:G263"/>
    <mergeCell ref="C266:G266"/>
    <mergeCell ref="C198:G198"/>
    <mergeCell ref="C217:G217"/>
    <mergeCell ref="C220:G220"/>
    <mergeCell ref="C221:G221"/>
    <mergeCell ref="C251:G251"/>
    <mergeCell ref="C254:G254"/>
    <mergeCell ref="C156:G156"/>
    <mergeCell ref="C157:G157"/>
    <mergeCell ref="C177:G177"/>
    <mergeCell ref="C183:G183"/>
    <mergeCell ref="C189:G189"/>
    <mergeCell ref="C193:G193"/>
    <mergeCell ref="C117:G117"/>
    <mergeCell ref="C142:G142"/>
    <mergeCell ref="C146:G146"/>
    <mergeCell ref="C147:G147"/>
    <mergeCell ref="C148:G148"/>
    <mergeCell ref="C155:G155"/>
    <mergeCell ref="C66:G66"/>
    <mergeCell ref="C74:G74"/>
    <mergeCell ref="C82:G82"/>
    <mergeCell ref="C87:G87"/>
    <mergeCell ref="C92:G92"/>
    <mergeCell ref="C102:G102"/>
    <mergeCell ref="A1:G1"/>
    <mergeCell ref="C2:G2"/>
    <mergeCell ref="C3:G3"/>
    <mergeCell ref="C4:G4"/>
    <mergeCell ref="C10:G10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101</v>
      </c>
      <c r="C8" s="244" t="s">
        <v>102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29"/>
      <c r="O8" s="229">
        <f>SUM(O9:O16)</f>
        <v>3</v>
      </c>
      <c r="P8" s="229"/>
      <c r="Q8" s="229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Y8" s="225"/>
      <c r="AG8" t="s">
        <v>222</v>
      </c>
    </row>
    <row r="9" spans="1:60" outlineLevel="1" x14ac:dyDescent="0.2">
      <c r="A9" s="257">
        <v>1</v>
      </c>
      <c r="B9" s="258" t="s">
        <v>1631</v>
      </c>
      <c r="C9" s="267" t="s">
        <v>1632</v>
      </c>
      <c r="D9" s="259" t="s">
        <v>298</v>
      </c>
      <c r="E9" s="260">
        <v>2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274</v>
      </c>
      <c r="T9" s="263" t="s">
        <v>275</v>
      </c>
      <c r="U9" s="222">
        <v>0</v>
      </c>
      <c r="V9" s="222">
        <f>ROUND(E9*U9,2)</f>
        <v>0</v>
      </c>
      <c r="W9" s="222"/>
      <c r="X9" s="222" t="s">
        <v>905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1633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7">
        <v>2</v>
      </c>
      <c r="B10" s="258" t="s">
        <v>1634</v>
      </c>
      <c r="C10" s="267" t="s">
        <v>1635</v>
      </c>
      <c r="D10" s="259" t="s">
        <v>505</v>
      </c>
      <c r="E10" s="260">
        <v>2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274</v>
      </c>
      <c r="T10" s="263" t="s">
        <v>275</v>
      </c>
      <c r="U10" s="222">
        <v>0</v>
      </c>
      <c r="V10" s="222">
        <f>ROUND(E10*U10,2)</f>
        <v>0</v>
      </c>
      <c r="W10" s="222"/>
      <c r="X10" s="222" t="s">
        <v>905</v>
      </c>
      <c r="Y10" s="222" t="s">
        <v>229</v>
      </c>
      <c r="Z10" s="212"/>
      <c r="AA10" s="212"/>
      <c r="AB10" s="212"/>
      <c r="AC10" s="212"/>
      <c r="AD10" s="212"/>
      <c r="AE10" s="212"/>
      <c r="AF10" s="212"/>
      <c r="AG10" s="212" t="s">
        <v>1633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7">
        <v>3</v>
      </c>
      <c r="B11" s="258" t="s">
        <v>1636</v>
      </c>
      <c r="C11" s="267" t="s">
        <v>1637</v>
      </c>
      <c r="D11" s="259" t="s">
        <v>505</v>
      </c>
      <c r="E11" s="260">
        <v>1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274</v>
      </c>
      <c r="T11" s="263" t="s">
        <v>275</v>
      </c>
      <c r="U11" s="222">
        <v>0</v>
      </c>
      <c r="V11" s="222">
        <f>ROUND(E11*U11,2)</f>
        <v>0</v>
      </c>
      <c r="W11" s="222"/>
      <c r="X11" s="222" t="s">
        <v>905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1633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7">
        <v>4</v>
      </c>
      <c r="B12" s="258" t="s">
        <v>1638</v>
      </c>
      <c r="C12" s="267" t="s">
        <v>1639</v>
      </c>
      <c r="D12" s="259" t="s">
        <v>298</v>
      </c>
      <c r="E12" s="260">
        <v>2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274</v>
      </c>
      <c r="T12" s="263" t="s">
        <v>275</v>
      </c>
      <c r="U12" s="222">
        <v>0</v>
      </c>
      <c r="V12" s="222">
        <f>ROUND(E12*U12,2)</f>
        <v>0</v>
      </c>
      <c r="W12" s="222"/>
      <c r="X12" s="222" t="s">
        <v>905</v>
      </c>
      <c r="Y12" s="222" t="s">
        <v>229</v>
      </c>
      <c r="Z12" s="212"/>
      <c r="AA12" s="212"/>
      <c r="AB12" s="212"/>
      <c r="AC12" s="212"/>
      <c r="AD12" s="212"/>
      <c r="AE12" s="212"/>
      <c r="AF12" s="212"/>
      <c r="AG12" s="212" t="s">
        <v>1633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7">
        <v>5</v>
      </c>
      <c r="B13" s="258" t="s">
        <v>1640</v>
      </c>
      <c r="C13" s="267" t="s">
        <v>1641</v>
      </c>
      <c r="D13" s="259" t="s">
        <v>298</v>
      </c>
      <c r="E13" s="260">
        <v>2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274</v>
      </c>
      <c r="T13" s="263" t="s">
        <v>275</v>
      </c>
      <c r="U13" s="222">
        <v>0</v>
      </c>
      <c r="V13" s="222">
        <f>ROUND(E13*U13,2)</f>
        <v>0</v>
      </c>
      <c r="W13" s="222"/>
      <c r="X13" s="222" t="s">
        <v>905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1633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7">
        <v>6</v>
      </c>
      <c r="B14" s="258" t="s">
        <v>1642</v>
      </c>
      <c r="C14" s="267" t="s">
        <v>1643</v>
      </c>
      <c r="D14" s="259" t="s">
        <v>505</v>
      </c>
      <c r="E14" s="260">
        <v>2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274</v>
      </c>
      <c r="T14" s="263" t="s">
        <v>275</v>
      </c>
      <c r="U14" s="222">
        <v>0</v>
      </c>
      <c r="V14" s="222">
        <f>ROUND(E14*U14,2)</f>
        <v>0</v>
      </c>
      <c r="W14" s="222"/>
      <c r="X14" s="222" t="s">
        <v>905</v>
      </c>
      <c r="Y14" s="222" t="s">
        <v>229</v>
      </c>
      <c r="Z14" s="212"/>
      <c r="AA14" s="212"/>
      <c r="AB14" s="212"/>
      <c r="AC14" s="212"/>
      <c r="AD14" s="212"/>
      <c r="AE14" s="212"/>
      <c r="AF14" s="212"/>
      <c r="AG14" s="212" t="s">
        <v>1633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7">
        <v>7</v>
      </c>
      <c r="B15" s="258" t="s">
        <v>1644</v>
      </c>
      <c r="C15" s="267" t="s">
        <v>1645</v>
      </c>
      <c r="D15" s="259" t="s">
        <v>505</v>
      </c>
      <c r="E15" s="260">
        <v>1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3</v>
      </c>
      <c r="O15" s="260">
        <f>ROUND(E15*N15,2)</f>
        <v>3</v>
      </c>
      <c r="P15" s="260">
        <v>0</v>
      </c>
      <c r="Q15" s="260">
        <f>ROUND(E15*P15,2)</f>
        <v>0</v>
      </c>
      <c r="R15" s="262"/>
      <c r="S15" s="262" t="s">
        <v>274</v>
      </c>
      <c r="T15" s="263" t="s">
        <v>275</v>
      </c>
      <c r="U15" s="222">
        <v>0</v>
      </c>
      <c r="V15" s="222">
        <f>ROUND(E15*U15,2)</f>
        <v>0</v>
      </c>
      <c r="W15" s="222"/>
      <c r="X15" s="222" t="s">
        <v>905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1633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7">
        <v>8</v>
      </c>
      <c r="B16" s="258" t="s">
        <v>1646</v>
      </c>
      <c r="C16" s="267" t="s">
        <v>1647</v>
      </c>
      <c r="D16" s="259" t="s">
        <v>320</v>
      </c>
      <c r="E16" s="260">
        <v>4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274</v>
      </c>
      <c r="T16" s="263" t="s">
        <v>275</v>
      </c>
      <c r="U16" s="222">
        <v>0</v>
      </c>
      <c r="V16" s="222">
        <f>ROUND(E16*U16,2)</f>
        <v>0</v>
      </c>
      <c r="W16" s="222"/>
      <c r="X16" s="222" t="s">
        <v>228</v>
      </c>
      <c r="Y16" s="222" t="s">
        <v>229</v>
      </c>
      <c r="Z16" s="212"/>
      <c r="AA16" s="212"/>
      <c r="AB16" s="212"/>
      <c r="AC16" s="212"/>
      <c r="AD16" s="212"/>
      <c r="AE16" s="212"/>
      <c r="AF16" s="212"/>
      <c r="AG16" s="212" t="s">
        <v>1282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6" t="s">
        <v>221</v>
      </c>
      <c r="B17" s="227" t="s">
        <v>103</v>
      </c>
      <c r="C17" s="244" t="s">
        <v>104</v>
      </c>
      <c r="D17" s="228"/>
      <c r="E17" s="229"/>
      <c r="F17" s="230"/>
      <c r="G17" s="230">
        <f>SUMIF(AG18:AG32,"&lt;&gt;NOR",G18:G32)</f>
        <v>0</v>
      </c>
      <c r="H17" s="230"/>
      <c r="I17" s="230">
        <f>SUM(I18:I32)</f>
        <v>0</v>
      </c>
      <c r="J17" s="230"/>
      <c r="K17" s="230">
        <f>SUM(K18:K32)</f>
        <v>0</v>
      </c>
      <c r="L17" s="230"/>
      <c r="M17" s="230">
        <f>SUM(M18:M32)</f>
        <v>0</v>
      </c>
      <c r="N17" s="229"/>
      <c r="O17" s="229">
        <f>SUM(O18:O32)</f>
        <v>241.17999999999998</v>
      </c>
      <c r="P17" s="229"/>
      <c r="Q17" s="229">
        <f>SUM(Q18:Q32)</f>
        <v>0</v>
      </c>
      <c r="R17" s="230"/>
      <c r="S17" s="230"/>
      <c r="T17" s="231"/>
      <c r="U17" s="225"/>
      <c r="V17" s="225">
        <f>SUM(V18:V32)</f>
        <v>0</v>
      </c>
      <c r="W17" s="225"/>
      <c r="X17" s="225"/>
      <c r="Y17" s="225"/>
      <c r="AG17" t="s">
        <v>222</v>
      </c>
    </row>
    <row r="18" spans="1:60" outlineLevel="1" x14ac:dyDescent="0.2">
      <c r="A18" s="257">
        <v>9</v>
      </c>
      <c r="B18" s="258" t="s">
        <v>1648</v>
      </c>
      <c r="C18" s="267" t="s">
        <v>1649</v>
      </c>
      <c r="D18" s="259" t="s">
        <v>1650</v>
      </c>
      <c r="E18" s="260">
        <v>100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228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1282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7">
        <v>10</v>
      </c>
      <c r="B19" s="258" t="s">
        <v>1651</v>
      </c>
      <c r="C19" s="267" t="s">
        <v>1652</v>
      </c>
      <c r="D19" s="259" t="s">
        <v>298</v>
      </c>
      <c r="E19" s="260">
        <v>25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8.6800000000000002E-3</v>
      </c>
      <c r="O19" s="260">
        <f>ROUND(E19*N19,2)</f>
        <v>0.22</v>
      </c>
      <c r="P19" s="260">
        <v>0</v>
      </c>
      <c r="Q19" s="260">
        <f>ROUND(E19*P19,2)</f>
        <v>0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228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1282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11</v>
      </c>
      <c r="B20" s="258" t="s">
        <v>1653</v>
      </c>
      <c r="C20" s="267" t="s">
        <v>1654</v>
      </c>
      <c r="D20" s="259" t="s">
        <v>225</v>
      </c>
      <c r="E20" s="260">
        <v>360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228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1282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7">
        <v>12</v>
      </c>
      <c r="B21" s="258" t="s">
        <v>1655</v>
      </c>
      <c r="C21" s="267" t="s">
        <v>1656</v>
      </c>
      <c r="D21" s="259" t="s">
        <v>225</v>
      </c>
      <c r="E21" s="260">
        <v>388.25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274</v>
      </c>
      <c r="T21" s="263" t="s">
        <v>275</v>
      </c>
      <c r="U21" s="222">
        <v>0</v>
      </c>
      <c r="V21" s="222">
        <f>ROUND(E21*U21,2)</f>
        <v>0</v>
      </c>
      <c r="W21" s="222"/>
      <c r="X21" s="222" t="s">
        <v>228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1282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7">
        <v>13</v>
      </c>
      <c r="B22" s="258" t="s">
        <v>1657</v>
      </c>
      <c r="C22" s="267" t="s">
        <v>1658</v>
      </c>
      <c r="D22" s="259" t="s">
        <v>258</v>
      </c>
      <c r="E22" s="260">
        <v>308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8.4000000000000003E-4</v>
      </c>
      <c r="O22" s="260">
        <f>ROUND(E22*N22,2)</f>
        <v>0.26</v>
      </c>
      <c r="P22" s="260">
        <v>0</v>
      </c>
      <c r="Q22" s="260">
        <f>ROUND(E22*P22,2)</f>
        <v>0</v>
      </c>
      <c r="R22" s="262"/>
      <c r="S22" s="262" t="s">
        <v>274</v>
      </c>
      <c r="T22" s="263" t="s">
        <v>275</v>
      </c>
      <c r="U22" s="222">
        <v>0</v>
      </c>
      <c r="V22" s="222">
        <f>ROUND(E22*U22,2)</f>
        <v>0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1282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7">
        <v>14</v>
      </c>
      <c r="B23" s="258" t="s">
        <v>1659</v>
      </c>
      <c r="C23" s="267" t="s">
        <v>1660</v>
      </c>
      <c r="D23" s="259" t="s">
        <v>258</v>
      </c>
      <c r="E23" s="260">
        <v>308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274</v>
      </c>
      <c r="T23" s="263" t="s">
        <v>275</v>
      </c>
      <c r="U23" s="222">
        <v>0</v>
      </c>
      <c r="V23" s="222">
        <f>ROUND(E23*U23,2)</f>
        <v>0</v>
      </c>
      <c r="W23" s="222"/>
      <c r="X23" s="222" t="s">
        <v>228</v>
      </c>
      <c r="Y23" s="222" t="s">
        <v>229</v>
      </c>
      <c r="Z23" s="212"/>
      <c r="AA23" s="212"/>
      <c r="AB23" s="212"/>
      <c r="AC23" s="212"/>
      <c r="AD23" s="212"/>
      <c r="AE23" s="212"/>
      <c r="AF23" s="212"/>
      <c r="AG23" s="212" t="s">
        <v>1282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7">
        <v>15</v>
      </c>
      <c r="B24" s="258" t="s">
        <v>1661</v>
      </c>
      <c r="C24" s="267" t="s">
        <v>1662</v>
      </c>
      <c r="D24" s="259" t="s">
        <v>225</v>
      </c>
      <c r="E24" s="260">
        <v>388.25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274</v>
      </c>
      <c r="T24" s="263" t="s">
        <v>275</v>
      </c>
      <c r="U24" s="222">
        <v>0</v>
      </c>
      <c r="V24" s="222">
        <f>ROUND(E24*U24,2)</f>
        <v>0</v>
      </c>
      <c r="W24" s="222"/>
      <c r="X24" s="222" t="s">
        <v>228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1282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7">
        <v>16</v>
      </c>
      <c r="B25" s="258" t="s">
        <v>1663</v>
      </c>
      <c r="C25" s="267" t="s">
        <v>1664</v>
      </c>
      <c r="D25" s="259" t="s">
        <v>225</v>
      </c>
      <c r="E25" s="260">
        <v>388.25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274</v>
      </c>
      <c r="T25" s="263" t="s">
        <v>275</v>
      </c>
      <c r="U25" s="222">
        <v>0</v>
      </c>
      <c r="V25" s="222">
        <f>ROUND(E25*U25,2)</f>
        <v>0</v>
      </c>
      <c r="W25" s="222"/>
      <c r="X25" s="222" t="s">
        <v>228</v>
      </c>
      <c r="Y25" s="222" t="s">
        <v>229</v>
      </c>
      <c r="Z25" s="212"/>
      <c r="AA25" s="212"/>
      <c r="AB25" s="212"/>
      <c r="AC25" s="212"/>
      <c r="AD25" s="212"/>
      <c r="AE25" s="212"/>
      <c r="AF25" s="212"/>
      <c r="AG25" s="212" t="s">
        <v>1282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7">
        <v>17</v>
      </c>
      <c r="B26" s="258" t="s">
        <v>1665</v>
      </c>
      <c r="C26" s="267" t="s">
        <v>1666</v>
      </c>
      <c r="D26" s="259" t="s">
        <v>225</v>
      </c>
      <c r="E26" s="260">
        <v>238.25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228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1282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7">
        <v>18</v>
      </c>
      <c r="B27" s="258" t="s">
        <v>1667</v>
      </c>
      <c r="C27" s="267" t="s">
        <v>1668</v>
      </c>
      <c r="D27" s="259" t="s">
        <v>225</v>
      </c>
      <c r="E27" s="260">
        <v>150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274</v>
      </c>
      <c r="T27" s="263" t="s">
        <v>275</v>
      </c>
      <c r="U27" s="222">
        <v>0</v>
      </c>
      <c r="V27" s="222">
        <f>ROUND(E27*U27,2)</f>
        <v>0</v>
      </c>
      <c r="W27" s="222"/>
      <c r="X27" s="222" t="s">
        <v>228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1282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7">
        <v>19</v>
      </c>
      <c r="B28" s="258" t="s">
        <v>1669</v>
      </c>
      <c r="C28" s="267" t="s">
        <v>1670</v>
      </c>
      <c r="D28" s="259" t="s">
        <v>294</v>
      </c>
      <c r="E28" s="260">
        <v>240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1</v>
      </c>
      <c r="O28" s="260">
        <f>ROUND(E28*N28,2)</f>
        <v>240</v>
      </c>
      <c r="P28" s="260">
        <v>0</v>
      </c>
      <c r="Q28" s="260">
        <f>ROUND(E28*P28,2)</f>
        <v>0</v>
      </c>
      <c r="R28" s="262"/>
      <c r="S28" s="262" t="s">
        <v>274</v>
      </c>
      <c r="T28" s="263" t="s">
        <v>275</v>
      </c>
      <c r="U28" s="222">
        <v>0</v>
      </c>
      <c r="V28" s="222">
        <f>ROUND(E28*U28,2)</f>
        <v>0</v>
      </c>
      <c r="W28" s="222"/>
      <c r="X28" s="222" t="s">
        <v>905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1633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7">
        <v>20</v>
      </c>
      <c r="B29" s="258" t="s">
        <v>1671</v>
      </c>
      <c r="C29" s="267" t="s">
        <v>1672</v>
      </c>
      <c r="D29" s="259" t="s">
        <v>258</v>
      </c>
      <c r="E29" s="260">
        <v>25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274</v>
      </c>
      <c r="T29" s="263" t="s">
        <v>275</v>
      </c>
      <c r="U29" s="222">
        <v>0</v>
      </c>
      <c r="V29" s="222">
        <f>ROUND(E29*U29,2)</f>
        <v>0</v>
      </c>
      <c r="W29" s="222"/>
      <c r="X29" s="222" t="s">
        <v>228</v>
      </c>
      <c r="Y29" s="222" t="s">
        <v>229</v>
      </c>
      <c r="Z29" s="212"/>
      <c r="AA29" s="212"/>
      <c r="AB29" s="212"/>
      <c r="AC29" s="212"/>
      <c r="AD29" s="212"/>
      <c r="AE29" s="212"/>
      <c r="AF29" s="212"/>
      <c r="AG29" s="212" t="s">
        <v>1282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7">
        <v>21</v>
      </c>
      <c r="B30" s="258" t="s">
        <v>1673</v>
      </c>
      <c r="C30" s="267" t="s">
        <v>1674</v>
      </c>
      <c r="D30" s="259" t="s">
        <v>298</v>
      </c>
      <c r="E30" s="260">
        <v>55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1.269E-2</v>
      </c>
      <c r="O30" s="260">
        <f>ROUND(E30*N30,2)</f>
        <v>0.7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228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1282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7">
        <v>22</v>
      </c>
      <c r="B31" s="258" t="s">
        <v>1675</v>
      </c>
      <c r="C31" s="267" t="s">
        <v>1676</v>
      </c>
      <c r="D31" s="259" t="s">
        <v>225</v>
      </c>
      <c r="E31" s="260">
        <v>3.6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228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1282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23</v>
      </c>
      <c r="B32" s="258" t="s">
        <v>1677</v>
      </c>
      <c r="C32" s="267" t="s">
        <v>1678</v>
      </c>
      <c r="D32" s="259" t="s">
        <v>225</v>
      </c>
      <c r="E32" s="260">
        <v>28.25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228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1282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6" t="s">
        <v>221</v>
      </c>
      <c r="B33" s="227" t="s">
        <v>125</v>
      </c>
      <c r="C33" s="244" t="s">
        <v>126</v>
      </c>
      <c r="D33" s="228"/>
      <c r="E33" s="229"/>
      <c r="F33" s="230"/>
      <c r="G33" s="230">
        <f>SUMIF(AG34:AG47,"&lt;&gt;NOR",G34:G47)</f>
        <v>0</v>
      </c>
      <c r="H33" s="230"/>
      <c r="I33" s="230">
        <f>SUM(I34:I47)</f>
        <v>0</v>
      </c>
      <c r="J33" s="230"/>
      <c r="K33" s="230">
        <f>SUM(K34:K47)</f>
        <v>0</v>
      </c>
      <c r="L33" s="230"/>
      <c r="M33" s="230">
        <f>SUM(M34:M47)</f>
        <v>0</v>
      </c>
      <c r="N33" s="229"/>
      <c r="O33" s="229">
        <f>SUM(O34:O47)</f>
        <v>4.0999999999999996</v>
      </c>
      <c r="P33" s="229"/>
      <c r="Q33" s="229">
        <f>SUM(Q34:Q47)</f>
        <v>0</v>
      </c>
      <c r="R33" s="230"/>
      <c r="S33" s="230"/>
      <c r="T33" s="231"/>
      <c r="U33" s="225"/>
      <c r="V33" s="225">
        <f>SUM(V34:V47)</f>
        <v>0</v>
      </c>
      <c r="W33" s="225"/>
      <c r="X33" s="225"/>
      <c r="Y33" s="225"/>
      <c r="AG33" t="s">
        <v>222</v>
      </c>
    </row>
    <row r="34" spans="1:60" outlineLevel="1" x14ac:dyDescent="0.2">
      <c r="A34" s="257">
        <v>24</v>
      </c>
      <c r="B34" s="258" t="s">
        <v>1679</v>
      </c>
      <c r="C34" s="267" t="s">
        <v>1680</v>
      </c>
      <c r="D34" s="259" t="s">
        <v>320</v>
      </c>
      <c r="E34" s="260">
        <v>3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4.0050000000000002E-2</v>
      </c>
      <c r="O34" s="260">
        <f>ROUND(E34*N34,2)</f>
        <v>0.12</v>
      </c>
      <c r="P34" s="260">
        <v>0</v>
      </c>
      <c r="Q34" s="260">
        <f>ROUND(E34*P34,2)</f>
        <v>0</v>
      </c>
      <c r="R34" s="262"/>
      <c r="S34" s="262" t="s">
        <v>274</v>
      </c>
      <c r="T34" s="263" t="s">
        <v>275</v>
      </c>
      <c r="U34" s="222">
        <v>0</v>
      </c>
      <c r="V34" s="222">
        <f>ROUND(E34*U34,2)</f>
        <v>0</v>
      </c>
      <c r="W34" s="222"/>
      <c r="X34" s="222" t="s">
        <v>228</v>
      </c>
      <c r="Y34" s="222" t="s">
        <v>229</v>
      </c>
      <c r="Z34" s="212"/>
      <c r="AA34" s="212"/>
      <c r="AB34" s="212"/>
      <c r="AC34" s="212"/>
      <c r="AD34" s="212"/>
      <c r="AE34" s="212"/>
      <c r="AF34" s="212"/>
      <c r="AG34" s="212" t="s">
        <v>1282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57">
        <v>25</v>
      </c>
      <c r="B35" s="258" t="s">
        <v>1681</v>
      </c>
      <c r="C35" s="267" t="s">
        <v>1682</v>
      </c>
      <c r="D35" s="259" t="s">
        <v>320</v>
      </c>
      <c r="E35" s="260">
        <v>3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21</v>
      </c>
      <c r="M35" s="262">
        <f>G35*(1+L35/100)</f>
        <v>0</v>
      </c>
      <c r="N35" s="260">
        <v>5.9800000000000001E-3</v>
      </c>
      <c r="O35" s="260">
        <f>ROUND(E35*N35,2)</f>
        <v>0.02</v>
      </c>
      <c r="P35" s="260">
        <v>0</v>
      </c>
      <c r="Q35" s="260">
        <f>ROUND(E35*P35,2)</f>
        <v>0</v>
      </c>
      <c r="R35" s="262"/>
      <c r="S35" s="262" t="s">
        <v>274</v>
      </c>
      <c r="T35" s="263" t="s">
        <v>275</v>
      </c>
      <c r="U35" s="222">
        <v>0</v>
      </c>
      <c r="V35" s="222">
        <f>ROUND(E35*U35,2)</f>
        <v>0</v>
      </c>
      <c r="W35" s="222"/>
      <c r="X35" s="222" t="s">
        <v>228</v>
      </c>
      <c r="Y35" s="222" t="s">
        <v>229</v>
      </c>
      <c r="Z35" s="212"/>
      <c r="AA35" s="212"/>
      <c r="AB35" s="212"/>
      <c r="AC35" s="212"/>
      <c r="AD35" s="212"/>
      <c r="AE35" s="212"/>
      <c r="AF35" s="212"/>
      <c r="AG35" s="212" t="s">
        <v>1282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7">
        <v>26</v>
      </c>
      <c r="B36" s="258" t="s">
        <v>1683</v>
      </c>
      <c r="C36" s="267" t="s">
        <v>1684</v>
      </c>
      <c r="D36" s="259" t="s">
        <v>320</v>
      </c>
      <c r="E36" s="260">
        <v>3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21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274</v>
      </c>
      <c r="T36" s="263" t="s">
        <v>275</v>
      </c>
      <c r="U36" s="222">
        <v>0</v>
      </c>
      <c r="V36" s="222">
        <f>ROUND(E36*U36,2)</f>
        <v>0</v>
      </c>
      <c r="W36" s="222"/>
      <c r="X36" s="222" t="s">
        <v>228</v>
      </c>
      <c r="Y36" s="222" t="s">
        <v>229</v>
      </c>
      <c r="Z36" s="212"/>
      <c r="AA36" s="212"/>
      <c r="AB36" s="212"/>
      <c r="AC36" s="212"/>
      <c r="AD36" s="212"/>
      <c r="AE36" s="212"/>
      <c r="AF36" s="212"/>
      <c r="AG36" s="212" t="s">
        <v>1282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7">
        <v>27</v>
      </c>
      <c r="B37" s="258" t="s">
        <v>1685</v>
      </c>
      <c r="C37" s="267" t="s">
        <v>1686</v>
      </c>
      <c r="D37" s="259" t="s">
        <v>225</v>
      </c>
      <c r="E37" s="260">
        <v>9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274</v>
      </c>
      <c r="T37" s="263" t="s">
        <v>275</v>
      </c>
      <c r="U37" s="222">
        <v>0</v>
      </c>
      <c r="V37" s="222">
        <f>ROUND(E37*U37,2)</f>
        <v>0</v>
      </c>
      <c r="W37" s="222"/>
      <c r="X37" s="222" t="s">
        <v>228</v>
      </c>
      <c r="Y37" s="222" t="s">
        <v>229</v>
      </c>
      <c r="Z37" s="212"/>
      <c r="AA37" s="212"/>
      <c r="AB37" s="212"/>
      <c r="AC37" s="212"/>
      <c r="AD37" s="212"/>
      <c r="AE37" s="212"/>
      <c r="AF37" s="212"/>
      <c r="AG37" s="212" t="s">
        <v>1282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7">
        <v>28</v>
      </c>
      <c r="B38" s="258" t="s">
        <v>1687</v>
      </c>
      <c r="C38" s="267" t="s">
        <v>1688</v>
      </c>
      <c r="D38" s="259" t="s">
        <v>258</v>
      </c>
      <c r="E38" s="260">
        <v>12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21</v>
      </c>
      <c r="M38" s="262">
        <f>G38*(1+L38/100)</f>
        <v>0</v>
      </c>
      <c r="N38" s="260">
        <v>4.0200000000000001E-3</v>
      </c>
      <c r="O38" s="260">
        <f>ROUND(E38*N38,2)</f>
        <v>0.05</v>
      </c>
      <c r="P38" s="260">
        <v>0</v>
      </c>
      <c r="Q38" s="260">
        <f>ROUND(E38*P38,2)</f>
        <v>0</v>
      </c>
      <c r="R38" s="262"/>
      <c r="S38" s="262" t="s">
        <v>274</v>
      </c>
      <c r="T38" s="263" t="s">
        <v>275</v>
      </c>
      <c r="U38" s="222">
        <v>0</v>
      </c>
      <c r="V38" s="222">
        <f>ROUND(E38*U38,2)</f>
        <v>0</v>
      </c>
      <c r="W38" s="222"/>
      <c r="X38" s="222" t="s">
        <v>228</v>
      </c>
      <c r="Y38" s="222" t="s">
        <v>229</v>
      </c>
      <c r="Z38" s="212"/>
      <c r="AA38" s="212"/>
      <c r="AB38" s="212"/>
      <c r="AC38" s="212"/>
      <c r="AD38" s="212"/>
      <c r="AE38" s="212"/>
      <c r="AF38" s="212"/>
      <c r="AG38" s="212" t="s">
        <v>1282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7">
        <v>29</v>
      </c>
      <c r="B39" s="258" t="s">
        <v>1689</v>
      </c>
      <c r="C39" s="267" t="s">
        <v>1690</v>
      </c>
      <c r="D39" s="259" t="s">
        <v>320</v>
      </c>
      <c r="E39" s="260">
        <v>1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2.8539999999999999E-2</v>
      </c>
      <c r="O39" s="260">
        <f>ROUND(E39*N39,2)</f>
        <v>0.03</v>
      </c>
      <c r="P39" s="260">
        <v>0</v>
      </c>
      <c r="Q39" s="260">
        <f>ROUND(E39*P39,2)</f>
        <v>0</v>
      </c>
      <c r="R39" s="262"/>
      <c r="S39" s="262" t="s">
        <v>274</v>
      </c>
      <c r="T39" s="263" t="s">
        <v>275</v>
      </c>
      <c r="U39" s="222">
        <v>0</v>
      </c>
      <c r="V39" s="222">
        <f>ROUND(E39*U39,2)</f>
        <v>0</v>
      </c>
      <c r="W39" s="222"/>
      <c r="X39" s="222" t="s">
        <v>228</v>
      </c>
      <c r="Y39" s="222" t="s">
        <v>229</v>
      </c>
      <c r="Z39" s="212"/>
      <c r="AA39" s="212"/>
      <c r="AB39" s="212"/>
      <c r="AC39" s="212"/>
      <c r="AD39" s="212"/>
      <c r="AE39" s="212"/>
      <c r="AF39" s="212"/>
      <c r="AG39" s="212" t="s">
        <v>1282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7">
        <v>30</v>
      </c>
      <c r="B40" s="258" t="s">
        <v>1691</v>
      </c>
      <c r="C40" s="267" t="s">
        <v>1692</v>
      </c>
      <c r="D40" s="259" t="s">
        <v>320</v>
      </c>
      <c r="E40" s="260">
        <v>1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21</v>
      </c>
      <c r="M40" s="262">
        <f>G40*(1+L40/100)</f>
        <v>0</v>
      </c>
      <c r="N40" s="260">
        <v>1.6</v>
      </c>
      <c r="O40" s="260">
        <f>ROUND(E40*N40,2)</f>
        <v>1.6</v>
      </c>
      <c r="P40" s="260">
        <v>0</v>
      </c>
      <c r="Q40" s="260">
        <f>ROUND(E40*P40,2)</f>
        <v>0</v>
      </c>
      <c r="R40" s="262"/>
      <c r="S40" s="262" t="s">
        <v>274</v>
      </c>
      <c r="T40" s="263" t="s">
        <v>275</v>
      </c>
      <c r="U40" s="222">
        <v>0</v>
      </c>
      <c r="V40" s="222">
        <f>ROUND(E40*U40,2)</f>
        <v>0</v>
      </c>
      <c r="W40" s="222"/>
      <c r="X40" s="222" t="s">
        <v>905</v>
      </c>
      <c r="Y40" s="222" t="s">
        <v>229</v>
      </c>
      <c r="Z40" s="212"/>
      <c r="AA40" s="212"/>
      <c r="AB40" s="212"/>
      <c r="AC40" s="212"/>
      <c r="AD40" s="212"/>
      <c r="AE40" s="212"/>
      <c r="AF40" s="212"/>
      <c r="AG40" s="212" t="s">
        <v>1633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7">
        <v>31</v>
      </c>
      <c r="B41" s="258" t="s">
        <v>1693</v>
      </c>
      <c r="C41" s="267" t="s">
        <v>1694</v>
      </c>
      <c r="D41" s="259" t="s">
        <v>320</v>
      </c>
      <c r="E41" s="260">
        <v>3</v>
      </c>
      <c r="F41" s="261"/>
      <c r="G41" s="262">
        <f>ROUND(E41*F41,2)</f>
        <v>0</v>
      </c>
      <c r="H41" s="261"/>
      <c r="I41" s="262">
        <f>ROUND(E41*H41,2)</f>
        <v>0</v>
      </c>
      <c r="J41" s="261"/>
      <c r="K41" s="262">
        <f>ROUND(E41*J41,2)</f>
        <v>0</v>
      </c>
      <c r="L41" s="262">
        <v>21</v>
      </c>
      <c r="M41" s="262">
        <f>G41*(1+L41/100)</f>
        <v>0</v>
      </c>
      <c r="N41" s="260">
        <v>1.0189999999999999E-2</v>
      </c>
      <c r="O41" s="260">
        <f>ROUND(E41*N41,2)</f>
        <v>0.03</v>
      </c>
      <c r="P41" s="260">
        <v>0</v>
      </c>
      <c r="Q41" s="260">
        <f>ROUND(E41*P41,2)</f>
        <v>0</v>
      </c>
      <c r="R41" s="262"/>
      <c r="S41" s="262" t="s">
        <v>274</v>
      </c>
      <c r="T41" s="263" t="s">
        <v>275</v>
      </c>
      <c r="U41" s="222">
        <v>0</v>
      </c>
      <c r="V41" s="222">
        <f>ROUND(E41*U41,2)</f>
        <v>0</v>
      </c>
      <c r="W41" s="222"/>
      <c r="X41" s="222" t="s">
        <v>228</v>
      </c>
      <c r="Y41" s="222" t="s">
        <v>229</v>
      </c>
      <c r="Z41" s="212"/>
      <c r="AA41" s="212"/>
      <c r="AB41" s="212"/>
      <c r="AC41" s="212"/>
      <c r="AD41" s="212"/>
      <c r="AE41" s="212"/>
      <c r="AF41" s="212"/>
      <c r="AG41" s="212" t="s">
        <v>1282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7">
        <v>32</v>
      </c>
      <c r="B42" s="258" t="s">
        <v>1695</v>
      </c>
      <c r="C42" s="267" t="s">
        <v>1696</v>
      </c>
      <c r="D42" s="259" t="s">
        <v>320</v>
      </c>
      <c r="E42" s="260">
        <v>1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21</v>
      </c>
      <c r="M42" s="262">
        <f>G42*(1+L42/100)</f>
        <v>0</v>
      </c>
      <c r="N42" s="260">
        <v>1.248E-2</v>
      </c>
      <c r="O42" s="260">
        <f>ROUND(E42*N42,2)</f>
        <v>0.01</v>
      </c>
      <c r="P42" s="260">
        <v>0</v>
      </c>
      <c r="Q42" s="260">
        <f>ROUND(E42*P42,2)</f>
        <v>0</v>
      </c>
      <c r="R42" s="262"/>
      <c r="S42" s="262" t="s">
        <v>274</v>
      </c>
      <c r="T42" s="263" t="s">
        <v>275</v>
      </c>
      <c r="U42" s="222">
        <v>0</v>
      </c>
      <c r="V42" s="222">
        <f>ROUND(E42*U42,2)</f>
        <v>0</v>
      </c>
      <c r="W42" s="222"/>
      <c r="X42" s="222" t="s">
        <v>228</v>
      </c>
      <c r="Y42" s="222" t="s">
        <v>229</v>
      </c>
      <c r="Z42" s="212"/>
      <c r="AA42" s="212"/>
      <c r="AB42" s="212"/>
      <c r="AC42" s="212"/>
      <c r="AD42" s="212"/>
      <c r="AE42" s="212"/>
      <c r="AF42" s="212"/>
      <c r="AG42" s="212" t="s">
        <v>1282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7">
        <v>33</v>
      </c>
      <c r="B43" s="258" t="s">
        <v>1697</v>
      </c>
      <c r="C43" s="267" t="s">
        <v>1698</v>
      </c>
      <c r="D43" s="259" t="s">
        <v>320</v>
      </c>
      <c r="E43" s="260">
        <v>1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3.9269999999999999E-2</v>
      </c>
      <c r="O43" s="260">
        <f>ROUND(E43*N43,2)</f>
        <v>0.04</v>
      </c>
      <c r="P43" s="260">
        <v>0</v>
      </c>
      <c r="Q43" s="260">
        <f>ROUND(E43*P43,2)</f>
        <v>0</v>
      </c>
      <c r="R43" s="262"/>
      <c r="S43" s="262" t="s">
        <v>274</v>
      </c>
      <c r="T43" s="263" t="s">
        <v>275</v>
      </c>
      <c r="U43" s="222">
        <v>0</v>
      </c>
      <c r="V43" s="222">
        <f>ROUND(E43*U43,2)</f>
        <v>0</v>
      </c>
      <c r="W43" s="222"/>
      <c r="X43" s="222" t="s">
        <v>228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1282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7">
        <v>34</v>
      </c>
      <c r="B44" s="258" t="s">
        <v>1699</v>
      </c>
      <c r="C44" s="267" t="s">
        <v>1700</v>
      </c>
      <c r="D44" s="259" t="s">
        <v>320</v>
      </c>
      <c r="E44" s="260">
        <v>3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0.50600000000000001</v>
      </c>
      <c r="O44" s="260">
        <f>ROUND(E44*N44,2)</f>
        <v>1.52</v>
      </c>
      <c r="P44" s="260">
        <v>0</v>
      </c>
      <c r="Q44" s="260">
        <f>ROUND(E44*P44,2)</f>
        <v>0</v>
      </c>
      <c r="R44" s="262"/>
      <c r="S44" s="262" t="s">
        <v>274</v>
      </c>
      <c r="T44" s="263" t="s">
        <v>275</v>
      </c>
      <c r="U44" s="222">
        <v>0</v>
      </c>
      <c r="V44" s="222">
        <f>ROUND(E44*U44,2)</f>
        <v>0</v>
      </c>
      <c r="W44" s="222"/>
      <c r="X44" s="222" t="s">
        <v>905</v>
      </c>
      <c r="Y44" s="222" t="s">
        <v>229</v>
      </c>
      <c r="Z44" s="212"/>
      <c r="AA44" s="212"/>
      <c r="AB44" s="212"/>
      <c r="AC44" s="212"/>
      <c r="AD44" s="212"/>
      <c r="AE44" s="212"/>
      <c r="AF44" s="212"/>
      <c r="AG44" s="212" t="s">
        <v>1633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7">
        <v>35</v>
      </c>
      <c r="B45" s="258" t="s">
        <v>1701</v>
      </c>
      <c r="C45" s="267" t="s">
        <v>1702</v>
      </c>
      <c r="D45" s="259" t="s">
        <v>320</v>
      </c>
      <c r="E45" s="260">
        <v>1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21</v>
      </c>
      <c r="M45" s="262">
        <f>G45*(1+L45/100)</f>
        <v>0</v>
      </c>
      <c r="N45" s="260">
        <v>0.58499999999999996</v>
      </c>
      <c r="O45" s="260">
        <f>ROUND(E45*N45,2)</f>
        <v>0.59</v>
      </c>
      <c r="P45" s="260">
        <v>0</v>
      </c>
      <c r="Q45" s="260">
        <f>ROUND(E45*P45,2)</f>
        <v>0</v>
      </c>
      <c r="R45" s="262"/>
      <c r="S45" s="262" t="s">
        <v>274</v>
      </c>
      <c r="T45" s="263" t="s">
        <v>275</v>
      </c>
      <c r="U45" s="222">
        <v>0</v>
      </c>
      <c r="V45" s="222">
        <f>ROUND(E45*U45,2)</f>
        <v>0</v>
      </c>
      <c r="W45" s="222"/>
      <c r="X45" s="222" t="s">
        <v>905</v>
      </c>
      <c r="Y45" s="222" t="s">
        <v>229</v>
      </c>
      <c r="Z45" s="212"/>
      <c r="AA45" s="212"/>
      <c r="AB45" s="212"/>
      <c r="AC45" s="212"/>
      <c r="AD45" s="212"/>
      <c r="AE45" s="212"/>
      <c r="AF45" s="212"/>
      <c r="AG45" s="212" t="s">
        <v>1633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7">
        <v>36</v>
      </c>
      <c r="B46" s="258" t="s">
        <v>1703</v>
      </c>
      <c r="C46" s="267" t="s">
        <v>1704</v>
      </c>
      <c r="D46" s="259" t="s">
        <v>320</v>
      </c>
      <c r="E46" s="260">
        <v>1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0.06</v>
      </c>
      <c r="O46" s="260">
        <f>ROUND(E46*N46,2)</f>
        <v>0.06</v>
      </c>
      <c r="P46" s="260">
        <v>0</v>
      </c>
      <c r="Q46" s="260">
        <f>ROUND(E46*P46,2)</f>
        <v>0</v>
      </c>
      <c r="R46" s="262"/>
      <c r="S46" s="262" t="s">
        <v>274</v>
      </c>
      <c r="T46" s="263" t="s">
        <v>275</v>
      </c>
      <c r="U46" s="222">
        <v>0</v>
      </c>
      <c r="V46" s="222">
        <f>ROUND(E46*U46,2)</f>
        <v>0</v>
      </c>
      <c r="W46" s="222"/>
      <c r="X46" s="222" t="s">
        <v>905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1633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7">
        <v>37</v>
      </c>
      <c r="B47" s="258" t="s">
        <v>1705</v>
      </c>
      <c r="C47" s="267" t="s">
        <v>1706</v>
      </c>
      <c r="D47" s="259" t="s">
        <v>320</v>
      </c>
      <c r="E47" s="260">
        <v>3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1.01E-2</v>
      </c>
      <c r="O47" s="260">
        <f>ROUND(E47*N47,2)</f>
        <v>0.03</v>
      </c>
      <c r="P47" s="260">
        <v>0</v>
      </c>
      <c r="Q47" s="260">
        <f>ROUND(E47*P47,2)</f>
        <v>0</v>
      </c>
      <c r="R47" s="262"/>
      <c r="S47" s="262" t="s">
        <v>274</v>
      </c>
      <c r="T47" s="263" t="s">
        <v>275</v>
      </c>
      <c r="U47" s="222">
        <v>0</v>
      </c>
      <c r="V47" s="222">
        <f>ROUND(E47*U47,2)</f>
        <v>0</v>
      </c>
      <c r="W47" s="222"/>
      <c r="X47" s="222" t="s">
        <v>228</v>
      </c>
      <c r="Y47" s="222" t="s">
        <v>229</v>
      </c>
      <c r="Z47" s="212"/>
      <c r="AA47" s="212"/>
      <c r="AB47" s="212"/>
      <c r="AC47" s="212"/>
      <c r="AD47" s="212"/>
      <c r="AE47" s="212"/>
      <c r="AF47" s="212"/>
      <c r="AG47" s="212" t="s">
        <v>1282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26" t="s">
        <v>221</v>
      </c>
      <c r="B48" s="227" t="s">
        <v>137</v>
      </c>
      <c r="C48" s="244" t="s">
        <v>138</v>
      </c>
      <c r="D48" s="228"/>
      <c r="E48" s="229"/>
      <c r="F48" s="230"/>
      <c r="G48" s="230">
        <f>SUMIF(AG49:AG54,"&lt;&gt;NOR",G49:G54)</f>
        <v>0</v>
      </c>
      <c r="H48" s="230"/>
      <c r="I48" s="230">
        <f>SUM(I49:I54)</f>
        <v>0</v>
      </c>
      <c r="J48" s="230"/>
      <c r="K48" s="230">
        <f>SUM(K49:K54)</f>
        <v>0</v>
      </c>
      <c r="L48" s="230"/>
      <c r="M48" s="230">
        <f>SUM(M49:M54)</f>
        <v>0</v>
      </c>
      <c r="N48" s="229"/>
      <c r="O48" s="229">
        <f>SUM(O49:O54)</f>
        <v>0</v>
      </c>
      <c r="P48" s="229"/>
      <c r="Q48" s="229">
        <f>SUM(Q49:Q54)</f>
        <v>0</v>
      </c>
      <c r="R48" s="230"/>
      <c r="S48" s="230"/>
      <c r="T48" s="231"/>
      <c r="U48" s="225"/>
      <c r="V48" s="225">
        <f>SUM(V49:V54)</f>
        <v>0</v>
      </c>
      <c r="W48" s="225"/>
      <c r="X48" s="225"/>
      <c r="Y48" s="225"/>
      <c r="AG48" t="s">
        <v>222</v>
      </c>
    </row>
    <row r="49" spans="1:60" outlineLevel="1" x14ac:dyDescent="0.2">
      <c r="A49" s="257">
        <v>38</v>
      </c>
      <c r="B49" s="258" t="s">
        <v>1707</v>
      </c>
      <c r="C49" s="267" t="s">
        <v>1708</v>
      </c>
      <c r="D49" s="259" t="s">
        <v>294</v>
      </c>
      <c r="E49" s="260">
        <v>20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21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274</v>
      </c>
      <c r="T49" s="263" t="s">
        <v>275</v>
      </c>
      <c r="U49" s="222">
        <v>0</v>
      </c>
      <c r="V49" s="222">
        <f>ROUND(E49*U49,2)</f>
        <v>0</v>
      </c>
      <c r="W49" s="222"/>
      <c r="X49" s="222" t="s">
        <v>228</v>
      </c>
      <c r="Y49" s="222" t="s">
        <v>229</v>
      </c>
      <c r="Z49" s="212"/>
      <c r="AA49" s="212"/>
      <c r="AB49" s="212"/>
      <c r="AC49" s="212"/>
      <c r="AD49" s="212"/>
      <c r="AE49" s="212"/>
      <c r="AF49" s="212"/>
      <c r="AG49" s="212" t="s">
        <v>1282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7">
        <v>39</v>
      </c>
      <c r="B50" s="258" t="s">
        <v>1709</v>
      </c>
      <c r="C50" s="267" t="s">
        <v>1710</v>
      </c>
      <c r="D50" s="259" t="s">
        <v>294</v>
      </c>
      <c r="E50" s="260">
        <v>200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274</v>
      </c>
      <c r="T50" s="263" t="s">
        <v>275</v>
      </c>
      <c r="U50" s="222">
        <v>0</v>
      </c>
      <c r="V50" s="222">
        <f>ROUND(E50*U50,2)</f>
        <v>0</v>
      </c>
      <c r="W50" s="222"/>
      <c r="X50" s="222" t="s">
        <v>228</v>
      </c>
      <c r="Y50" s="222" t="s">
        <v>229</v>
      </c>
      <c r="Z50" s="212"/>
      <c r="AA50" s="212"/>
      <c r="AB50" s="212"/>
      <c r="AC50" s="212"/>
      <c r="AD50" s="212"/>
      <c r="AE50" s="212"/>
      <c r="AF50" s="212"/>
      <c r="AG50" s="212" t="s">
        <v>1282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57">
        <v>40</v>
      </c>
      <c r="B51" s="258" t="s">
        <v>1711</v>
      </c>
      <c r="C51" s="267" t="s">
        <v>1712</v>
      </c>
      <c r="D51" s="259" t="s">
        <v>294</v>
      </c>
      <c r="E51" s="260">
        <v>20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274</v>
      </c>
      <c r="T51" s="263" t="s">
        <v>275</v>
      </c>
      <c r="U51" s="222">
        <v>0</v>
      </c>
      <c r="V51" s="222">
        <f>ROUND(E51*U51,2)</f>
        <v>0</v>
      </c>
      <c r="W51" s="222"/>
      <c r="X51" s="222" t="s">
        <v>228</v>
      </c>
      <c r="Y51" s="222" t="s">
        <v>229</v>
      </c>
      <c r="Z51" s="212"/>
      <c r="AA51" s="212"/>
      <c r="AB51" s="212"/>
      <c r="AC51" s="212"/>
      <c r="AD51" s="212"/>
      <c r="AE51" s="212"/>
      <c r="AF51" s="212"/>
      <c r="AG51" s="212" t="s">
        <v>1282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7">
        <v>41</v>
      </c>
      <c r="B52" s="258" t="s">
        <v>1713</v>
      </c>
      <c r="C52" s="267" t="s">
        <v>1714</v>
      </c>
      <c r="D52" s="259" t="s">
        <v>294</v>
      </c>
      <c r="E52" s="260">
        <v>216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21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274</v>
      </c>
      <c r="T52" s="263" t="s">
        <v>275</v>
      </c>
      <c r="U52" s="222">
        <v>0</v>
      </c>
      <c r="V52" s="222">
        <f>ROUND(E52*U52,2)</f>
        <v>0</v>
      </c>
      <c r="W52" s="222"/>
      <c r="X52" s="222" t="s">
        <v>228</v>
      </c>
      <c r="Y52" s="222" t="s">
        <v>229</v>
      </c>
      <c r="Z52" s="212"/>
      <c r="AA52" s="212"/>
      <c r="AB52" s="212"/>
      <c r="AC52" s="212"/>
      <c r="AD52" s="212"/>
      <c r="AE52" s="212"/>
      <c r="AF52" s="212"/>
      <c r="AG52" s="212" t="s">
        <v>1282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7">
        <v>42</v>
      </c>
      <c r="B53" s="258" t="s">
        <v>1715</v>
      </c>
      <c r="C53" s="267" t="s">
        <v>1716</v>
      </c>
      <c r="D53" s="259" t="s">
        <v>294</v>
      </c>
      <c r="E53" s="260">
        <v>2160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21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274</v>
      </c>
      <c r="T53" s="263" t="s">
        <v>275</v>
      </c>
      <c r="U53" s="222">
        <v>0</v>
      </c>
      <c r="V53" s="222">
        <f>ROUND(E53*U53,2)</f>
        <v>0</v>
      </c>
      <c r="W53" s="222"/>
      <c r="X53" s="222" t="s">
        <v>228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1282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7">
        <v>43</v>
      </c>
      <c r="B54" s="258" t="s">
        <v>1717</v>
      </c>
      <c r="C54" s="267" t="s">
        <v>1718</v>
      </c>
      <c r="D54" s="259" t="s">
        <v>294</v>
      </c>
      <c r="E54" s="260">
        <v>216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21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274</v>
      </c>
      <c r="T54" s="263" t="s">
        <v>275</v>
      </c>
      <c r="U54" s="222">
        <v>0</v>
      </c>
      <c r="V54" s="222">
        <f>ROUND(E54*U54,2)</f>
        <v>0</v>
      </c>
      <c r="W54" s="222"/>
      <c r="X54" s="222" t="s">
        <v>228</v>
      </c>
      <c r="Y54" s="222" t="s">
        <v>229</v>
      </c>
      <c r="Z54" s="212"/>
      <c r="AA54" s="212"/>
      <c r="AB54" s="212"/>
      <c r="AC54" s="212"/>
      <c r="AD54" s="212"/>
      <c r="AE54" s="212"/>
      <c r="AF54" s="212"/>
      <c r="AG54" s="212" t="s">
        <v>1282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6" t="s">
        <v>221</v>
      </c>
      <c r="B55" s="227" t="s">
        <v>139</v>
      </c>
      <c r="C55" s="244" t="s">
        <v>140</v>
      </c>
      <c r="D55" s="228"/>
      <c r="E55" s="229"/>
      <c r="F55" s="230"/>
      <c r="G55" s="230">
        <f>SUMIF(AG56:AG56,"&lt;&gt;NOR",G56:G56)</f>
        <v>0</v>
      </c>
      <c r="H55" s="230"/>
      <c r="I55" s="230">
        <f>SUM(I56:I56)</f>
        <v>0</v>
      </c>
      <c r="J55" s="230"/>
      <c r="K55" s="230">
        <f>SUM(K56:K56)</f>
        <v>0</v>
      </c>
      <c r="L55" s="230"/>
      <c r="M55" s="230">
        <f>SUM(M56:M56)</f>
        <v>0</v>
      </c>
      <c r="N55" s="229"/>
      <c r="O55" s="229">
        <f>SUM(O56:O56)</f>
        <v>0</v>
      </c>
      <c r="P55" s="229"/>
      <c r="Q55" s="229">
        <f>SUM(Q56:Q56)</f>
        <v>0</v>
      </c>
      <c r="R55" s="230"/>
      <c r="S55" s="230"/>
      <c r="T55" s="231"/>
      <c r="U55" s="225"/>
      <c r="V55" s="225">
        <f>SUM(V56:V56)</f>
        <v>0</v>
      </c>
      <c r="W55" s="225"/>
      <c r="X55" s="225"/>
      <c r="Y55" s="225"/>
      <c r="AG55" t="s">
        <v>222</v>
      </c>
    </row>
    <row r="56" spans="1:60" outlineLevel="1" x14ac:dyDescent="0.2">
      <c r="A56" s="257">
        <v>44</v>
      </c>
      <c r="B56" s="258" t="s">
        <v>1719</v>
      </c>
      <c r="C56" s="267" t="s">
        <v>1720</v>
      </c>
      <c r="D56" s="259" t="s">
        <v>326</v>
      </c>
      <c r="E56" s="260">
        <v>1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274</v>
      </c>
      <c r="T56" s="263" t="s">
        <v>275</v>
      </c>
      <c r="U56" s="222">
        <v>0</v>
      </c>
      <c r="V56" s="222">
        <f>ROUND(E56*U56,2)</f>
        <v>0</v>
      </c>
      <c r="W56" s="222"/>
      <c r="X56" s="222" t="s">
        <v>228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1282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6" t="s">
        <v>221</v>
      </c>
      <c r="B57" s="227" t="s">
        <v>146</v>
      </c>
      <c r="C57" s="244" t="s">
        <v>147</v>
      </c>
      <c r="D57" s="228"/>
      <c r="E57" s="229"/>
      <c r="F57" s="230"/>
      <c r="G57" s="230">
        <f>SUMIF(AG58:AG64,"&lt;&gt;NOR",G58:G64)</f>
        <v>0</v>
      </c>
      <c r="H57" s="230"/>
      <c r="I57" s="230">
        <f>SUM(I58:I64)</f>
        <v>0</v>
      </c>
      <c r="J57" s="230"/>
      <c r="K57" s="230">
        <f>SUM(K58:K64)</f>
        <v>0</v>
      </c>
      <c r="L57" s="230"/>
      <c r="M57" s="230">
        <f>SUM(M58:M64)</f>
        <v>0</v>
      </c>
      <c r="N57" s="229"/>
      <c r="O57" s="229">
        <f>SUM(O58:O64)</f>
        <v>0.79</v>
      </c>
      <c r="P57" s="229"/>
      <c r="Q57" s="229">
        <f>SUM(Q58:Q64)</f>
        <v>0</v>
      </c>
      <c r="R57" s="230"/>
      <c r="S57" s="230"/>
      <c r="T57" s="231"/>
      <c r="U57" s="225"/>
      <c r="V57" s="225">
        <f>SUM(V58:V64)</f>
        <v>0</v>
      </c>
      <c r="W57" s="225"/>
      <c r="X57" s="225"/>
      <c r="Y57" s="225"/>
      <c r="AG57" t="s">
        <v>222</v>
      </c>
    </row>
    <row r="58" spans="1:60" outlineLevel="1" x14ac:dyDescent="0.2">
      <c r="A58" s="257">
        <v>45</v>
      </c>
      <c r="B58" s="258" t="s">
        <v>1721</v>
      </c>
      <c r="C58" s="267" t="s">
        <v>1722</v>
      </c>
      <c r="D58" s="259" t="s">
        <v>298</v>
      </c>
      <c r="E58" s="260">
        <v>135</v>
      </c>
      <c r="F58" s="261"/>
      <c r="G58" s="262">
        <f>ROUND(E58*F58,2)</f>
        <v>0</v>
      </c>
      <c r="H58" s="261"/>
      <c r="I58" s="262">
        <f>ROUND(E58*H58,2)</f>
        <v>0</v>
      </c>
      <c r="J58" s="261"/>
      <c r="K58" s="262">
        <f>ROUND(E58*J58,2)</f>
        <v>0</v>
      </c>
      <c r="L58" s="262">
        <v>21</v>
      </c>
      <c r="M58" s="262">
        <f>G58*(1+L58/100)</f>
        <v>0</v>
      </c>
      <c r="N58" s="260">
        <v>3.5000000000000001E-3</v>
      </c>
      <c r="O58" s="260">
        <f>ROUND(E58*N58,2)</f>
        <v>0.47</v>
      </c>
      <c r="P58" s="260">
        <v>0</v>
      </c>
      <c r="Q58" s="260">
        <f>ROUND(E58*P58,2)</f>
        <v>0</v>
      </c>
      <c r="R58" s="262"/>
      <c r="S58" s="262" t="s">
        <v>274</v>
      </c>
      <c r="T58" s="263" t="s">
        <v>275</v>
      </c>
      <c r="U58" s="222">
        <v>0</v>
      </c>
      <c r="V58" s="222">
        <f>ROUND(E58*U58,2)</f>
        <v>0</v>
      </c>
      <c r="W58" s="222"/>
      <c r="X58" s="222" t="s">
        <v>905</v>
      </c>
      <c r="Y58" s="222" t="s">
        <v>229</v>
      </c>
      <c r="Z58" s="212"/>
      <c r="AA58" s="212"/>
      <c r="AB58" s="212"/>
      <c r="AC58" s="212"/>
      <c r="AD58" s="212"/>
      <c r="AE58" s="212"/>
      <c r="AF58" s="212"/>
      <c r="AG58" s="212" t="s">
        <v>1633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7">
        <v>46</v>
      </c>
      <c r="B59" s="258" t="s">
        <v>1723</v>
      </c>
      <c r="C59" s="267" t="s">
        <v>1724</v>
      </c>
      <c r="D59" s="259" t="s">
        <v>320</v>
      </c>
      <c r="E59" s="260">
        <v>15</v>
      </c>
      <c r="F59" s="261"/>
      <c r="G59" s="262">
        <f>ROUND(E59*F59,2)</f>
        <v>0</v>
      </c>
      <c r="H59" s="261"/>
      <c r="I59" s="262">
        <f>ROUND(E59*H59,2)</f>
        <v>0</v>
      </c>
      <c r="J59" s="261"/>
      <c r="K59" s="262">
        <f>ROUND(E59*J59,2)</f>
        <v>0</v>
      </c>
      <c r="L59" s="262">
        <v>21</v>
      </c>
      <c r="M59" s="262">
        <f>G59*(1+L59/100)</f>
        <v>0</v>
      </c>
      <c r="N59" s="260">
        <v>4.7000000000000002E-3</v>
      </c>
      <c r="O59" s="260">
        <f>ROUND(E59*N59,2)</f>
        <v>7.0000000000000007E-2</v>
      </c>
      <c r="P59" s="260">
        <v>0</v>
      </c>
      <c r="Q59" s="260">
        <f>ROUND(E59*P59,2)</f>
        <v>0</v>
      </c>
      <c r="R59" s="262"/>
      <c r="S59" s="262" t="s">
        <v>274</v>
      </c>
      <c r="T59" s="263" t="s">
        <v>275</v>
      </c>
      <c r="U59" s="222">
        <v>0</v>
      </c>
      <c r="V59" s="222">
        <f>ROUND(E59*U59,2)</f>
        <v>0</v>
      </c>
      <c r="W59" s="222"/>
      <c r="X59" s="222" t="s">
        <v>905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1633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57">
        <v>47</v>
      </c>
      <c r="B60" s="258" t="s">
        <v>1725</v>
      </c>
      <c r="C60" s="267" t="s">
        <v>1726</v>
      </c>
      <c r="D60" s="259" t="s">
        <v>298</v>
      </c>
      <c r="E60" s="260">
        <v>247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4.0999999999999999E-4</v>
      </c>
      <c r="O60" s="260">
        <f>ROUND(E60*N60,2)</f>
        <v>0.1</v>
      </c>
      <c r="P60" s="260">
        <v>0</v>
      </c>
      <c r="Q60" s="260">
        <f>ROUND(E60*P60,2)</f>
        <v>0</v>
      </c>
      <c r="R60" s="262"/>
      <c r="S60" s="262" t="s">
        <v>274</v>
      </c>
      <c r="T60" s="263" t="s">
        <v>275</v>
      </c>
      <c r="U60" s="222">
        <v>0</v>
      </c>
      <c r="V60" s="222">
        <f>ROUND(E60*U60,2)</f>
        <v>0</v>
      </c>
      <c r="W60" s="222"/>
      <c r="X60" s="222" t="s">
        <v>228</v>
      </c>
      <c r="Y60" s="222" t="s">
        <v>229</v>
      </c>
      <c r="Z60" s="212"/>
      <c r="AA60" s="212"/>
      <c r="AB60" s="212"/>
      <c r="AC60" s="212"/>
      <c r="AD60" s="212"/>
      <c r="AE60" s="212"/>
      <c r="AF60" s="212"/>
      <c r="AG60" s="212" t="s">
        <v>1409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7">
        <v>48</v>
      </c>
      <c r="B61" s="258" t="s">
        <v>1727</v>
      </c>
      <c r="C61" s="267" t="s">
        <v>1728</v>
      </c>
      <c r="D61" s="259" t="s">
        <v>294</v>
      </c>
      <c r="E61" s="260">
        <v>0.79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2"/>
      <c r="S61" s="262" t="s">
        <v>274</v>
      </c>
      <c r="T61" s="263" t="s">
        <v>275</v>
      </c>
      <c r="U61" s="222">
        <v>0</v>
      </c>
      <c r="V61" s="222">
        <f>ROUND(E61*U61,2)</f>
        <v>0</v>
      </c>
      <c r="W61" s="222"/>
      <c r="X61" s="222" t="s">
        <v>228</v>
      </c>
      <c r="Y61" s="222" t="s">
        <v>229</v>
      </c>
      <c r="Z61" s="212"/>
      <c r="AA61" s="212"/>
      <c r="AB61" s="212"/>
      <c r="AC61" s="212"/>
      <c r="AD61" s="212"/>
      <c r="AE61" s="212"/>
      <c r="AF61" s="212"/>
      <c r="AG61" s="212" t="s">
        <v>1409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7">
        <v>49</v>
      </c>
      <c r="B62" s="258" t="s">
        <v>1729</v>
      </c>
      <c r="C62" s="267" t="s">
        <v>1730</v>
      </c>
      <c r="D62" s="259" t="s">
        <v>294</v>
      </c>
      <c r="E62" s="260">
        <v>0.79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0</v>
      </c>
      <c r="Q62" s="260">
        <f>ROUND(E62*P62,2)</f>
        <v>0</v>
      </c>
      <c r="R62" s="262"/>
      <c r="S62" s="262" t="s">
        <v>274</v>
      </c>
      <c r="T62" s="263" t="s">
        <v>275</v>
      </c>
      <c r="U62" s="222">
        <v>0</v>
      </c>
      <c r="V62" s="222">
        <f>ROUND(E62*U62,2)</f>
        <v>0</v>
      </c>
      <c r="W62" s="222"/>
      <c r="X62" s="222" t="s">
        <v>228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1409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7">
        <v>50</v>
      </c>
      <c r="B63" s="258" t="s">
        <v>1731</v>
      </c>
      <c r="C63" s="267" t="s">
        <v>1732</v>
      </c>
      <c r="D63" s="259" t="s">
        <v>298</v>
      </c>
      <c r="E63" s="260">
        <v>12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1.75E-3</v>
      </c>
      <c r="O63" s="260">
        <f>ROUND(E63*N63,2)</f>
        <v>0.02</v>
      </c>
      <c r="P63" s="260">
        <v>0</v>
      </c>
      <c r="Q63" s="260">
        <f>ROUND(E63*P63,2)</f>
        <v>0</v>
      </c>
      <c r="R63" s="262"/>
      <c r="S63" s="262" t="s">
        <v>274</v>
      </c>
      <c r="T63" s="263" t="s">
        <v>275</v>
      </c>
      <c r="U63" s="222">
        <v>0</v>
      </c>
      <c r="V63" s="222">
        <f>ROUND(E63*U63,2)</f>
        <v>0</v>
      </c>
      <c r="W63" s="222"/>
      <c r="X63" s="222" t="s">
        <v>905</v>
      </c>
      <c r="Y63" s="222" t="s">
        <v>229</v>
      </c>
      <c r="Z63" s="212"/>
      <c r="AA63" s="212"/>
      <c r="AB63" s="212"/>
      <c r="AC63" s="212"/>
      <c r="AD63" s="212"/>
      <c r="AE63" s="212"/>
      <c r="AF63" s="212"/>
      <c r="AG63" s="212" t="s">
        <v>1633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7">
        <v>51</v>
      </c>
      <c r="B64" s="258" t="s">
        <v>1733</v>
      </c>
      <c r="C64" s="267" t="s">
        <v>1734</v>
      </c>
      <c r="D64" s="259" t="s">
        <v>298</v>
      </c>
      <c r="E64" s="260">
        <v>100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1.25E-3</v>
      </c>
      <c r="O64" s="260">
        <f>ROUND(E64*N64,2)</f>
        <v>0.13</v>
      </c>
      <c r="P64" s="260">
        <v>0</v>
      </c>
      <c r="Q64" s="260">
        <f>ROUND(E64*P64,2)</f>
        <v>0</v>
      </c>
      <c r="R64" s="262"/>
      <c r="S64" s="262" t="s">
        <v>274</v>
      </c>
      <c r="T64" s="263" t="s">
        <v>275</v>
      </c>
      <c r="U64" s="222">
        <v>0</v>
      </c>
      <c r="V64" s="222">
        <f>ROUND(E64*U64,2)</f>
        <v>0</v>
      </c>
      <c r="W64" s="222"/>
      <c r="X64" s="222" t="s">
        <v>905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1633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26" t="s">
        <v>221</v>
      </c>
      <c r="B65" s="227" t="s">
        <v>148</v>
      </c>
      <c r="C65" s="244" t="s">
        <v>150</v>
      </c>
      <c r="D65" s="228"/>
      <c r="E65" s="229"/>
      <c r="F65" s="230"/>
      <c r="G65" s="230">
        <f>SUMIF(AG66:AG99,"&lt;&gt;NOR",G66:G99)</f>
        <v>0</v>
      </c>
      <c r="H65" s="230"/>
      <c r="I65" s="230">
        <f>SUM(I66:I99)</f>
        <v>0</v>
      </c>
      <c r="J65" s="230"/>
      <c r="K65" s="230">
        <f>SUM(K66:K99)</f>
        <v>0</v>
      </c>
      <c r="L65" s="230"/>
      <c r="M65" s="230">
        <f>SUM(M66:M99)</f>
        <v>0</v>
      </c>
      <c r="N65" s="229"/>
      <c r="O65" s="229">
        <f>SUM(O66:O99)</f>
        <v>1.2200000000000002</v>
      </c>
      <c r="P65" s="229"/>
      <c r="Q65" s="229">
        <f>SUM(Q66:Q99)</f>
        <v>8.4700000000000006</v>
      </c>
      <c r="R65" s="230"/>
      <c r="S65" s="230"/>
      <c r="T65" s="231"/>
      <c r="U65" s="225"/>
      <c r="V65" s="225">
        <f>SUM(V66:V99)</f>
        <v>0</v>
      </c>
      <c r="W65" s="225"/>
      <c r="X65" s="225"/>
      <c r="Y65" s="225"/>
      <c r="AG65" t="s">
        <v>222</v>
      </c>
    </row>
    <row r="66" spans="1:60" outlineLevel="1" x14ac:dyDescent="0.2">
      <c r="A66" s="257">
        <v>52</v>
      </c>
      <c r="B66" s="258" t="s">
        <v>1735</v>
      </c>
      <c r="C66" s="267" t="s">
        <v>1736</v>
      </c>
      <c r="D66" s="259" t="s">
        <v>320</v>
      </c>
      <c r="E66" s="260">
        <v>5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5.6999999999999998E-4</v>
      </c>
      <c r="O66" s="260">
        <f>ROUND(E66*N66,2)</f>
        <v>0</v>
      </c>
      <c r="P66" s="260">
        <v>0</v>
      </c>
      <c r="Q66" s="260">
        <f>ROUND(E66*P66,2)</f>
        <v>0</v>
      </c>
      <c r="R66" s="262"/>
      <c r="S66" s="262" t="s">
        <v>274</v>
      </c>
      <c r="T66" s="263" t="s">
        <v>275</v>
      </c>
      <c r="U66" s="222">
        <v>0</v>
      </c>
      <c r="V66" s="222">
        <f>ROUND(E66*U66,2)</f>
        <v>0</v>
      </c>
      <c r="W66" s="222"/>
      <c r="X66" s="222" t="s">
        <v>228</v>
      </c>
      <c r="Y66" s="222" t="s">
        <v>229</v>
      </c>
      <c r="Z66" s="212"/>
      <c r="AA66" s="212"/>
      <c r="AB66" s="212"/>
      <c r="AC66" s="212"/>
      <c r="AD66" s="212"/>
      <c r="AE66" s="212"/>
      <c r="AF66" s="212"/>
      <c r="AG66" s="212" t="s">
        <v>1409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7">
        <v>53</v>
      </c>
      <c r="B67" s="258" t="s">
        <v>1737</v>
      </c>
      <c r="C67" s="267" t="s">
        <v>1738</v>
      </c>
      <c r="D67" s="259" t="s">
        <v>505</v>
      </c>
      <c r="E67" s="260">
        <v>5</v>
      </c>
      <c r="F67" s="261"/>
      <c r="G67" s="262">
        <f>ROUND(E67*F67,2)</f>
        <v>0</v>
      </c>
      <c r="H67" s="261"/>
      <c r="I67" s="262">
        <f>ROUND(E67*H67,2)</f>
        <v>0</v>
      </c>
      <c r="J67" s="261"/>
      <c r="K67" s="262">
        <f>ROUND(E67*J67,2)</f>
        <v>0</v>
      </c>
      <c r="L67" s="262">
        <v>21</v>
      </c>
      <c r="M67" s="262">
        <f>G67*(1+L67/100)</f>
        <v>0</v>
      </c>
      <c r="N67" s="260">
        <v>0</v>
      </c>
      <c r="O67" s="260">
        <f>ROUND(E67*N67,2)</f>
        <v>0</v>
      </c>
      <c r="P67" s="260">
        <v>0</v>
      </c>
      <c r="Q67" s="260">
        <f>ROUND(E67*P67,2)</f>
        <v>0</v>
      </c>
      <c r="R67" s="262"/>
      <c r="S67" s="262" t="s">
        <v>274</v>
      </c>
      <c r="T67" s="263" t="s">
        <v>275</v>
      </c>
      <c r="U67" s="222">
        <v>0</v>
      </c>
      <c r="V67" s="222">
        <f>ROUND(E67*U67,2)</f>
        <v>0</v>
      </c>
      <c r="W67" s="222"/>
      <c r="X67" s="222" t="s">
        <v>905</v>
      </c>
      <c r="Y67" s="222" t="s">
        <v>229</v>
      </c>
      <c r="Z67" s="212"/>
      <c r="AA67" s="212"/>
      <c r="AB67" s="212"/>
      <c r="AC67" s="212"/>
      <c r="AD67" s="212"/>
      <c r="AE67" s="212"/>
      <c r="AF67" s="212"/>
      <c r="AG67" s="212" t="s">
        <v>1633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7">
        <v>54</v>
      </c>
      <c r="B68" s="258" t="s">
        <v>1739</v>
      </c>
      <c r="C68" s="267" t="s">
        <v>1740</v>
      </c>
      <c r="D68" s="259" t="s">
        <v>320</v>
      </c>
      <c r="E68" s="260">
        <v>5</v>
      </c>
      <c r="F68" s="261"/>
      <c r="G68" s="262">
        <f>ROUND(E68*F68,2)</f>
        <v>0</v>
      </c>
      <c r="H68" s="261"/>
      <c r="I68" s="262">
        <f>ROUND(E68*H68,2)</f>
        <v>0</v>
      </c>
      <c r="J68" s="261"/>
      <c r="K68" s="262">
        <f>ROUND(E68*J68,2)</f>
        <v>0</v>
      </c>
      <c r="L68" s="262">
        <v>21</v>
      </c>
      <c r="M68" s="262">
        <f>G68*(1+L68/100)</f>
        <v>0</v>
      </c>
      <c r="N68" s="260">
        <v>6.0999999999999997E-4</v>
      </c>
      <c r="O68" s="260">
        <f>ROUND(E68*N68,2)</f>
        <v>0</v>
      </c>
      <c r="P68" s="260">
        <v>0</v>
      </c>
      <c r="Q68" s="260">
        <f>ROUND(E68*P68,2)</f>
        <v>0</v>
      </c>
      <c r="R68" s="262"/>
      <c r="S68" s="262" t="s">
        <v>274</v>
      </c>
      <c r="T68" s="263" t="s">
        <v>275</v>
      </c>
      <c r="U68" s="222">
        <v>0</v>
      </c>
      <c r="V68" s="222">
        <f>ROUND(E68*U68,2)</f>
        <v>0</v>
      </c>
      <c r="W68" s="222"/>
      <c r="X68" s="222" t="s">
        <v>228</v>
      </c>
      <c r="Y68" s="222" t="s">
        <v>229</v>
      </c>
      <c r="Z68" s="212"/>
      <c r="AA68" s="212"/>
      <c r="AB68" s="212"/>
      <c r="AC68" s="212"/>
      <c r="AD68" s="212"/>
      <c r="AE68" s="212"/>
      <c r="AF68" s="212"/>
      <c r="AG68" s="212" t="s">
        <v>1409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7">
        <v>55</v>
      </c>
      <c r="B69" s="258" t="s">
        <v>1741</v>
      </c>
      <c r="C69" s="267" t="s">
        <v>1742</v>
      </c>
      <c r="D69" s="259" t="s">
        <v>298</v>
      </c>
      <c r="E69" s="260">
        <v>85</v>
      </c>
      <c r="F69" s="261"/>
      <c r="G69" s="262">
        <f>ROUND(E69*F69,2)</f>
        <v>0</v>
      </c>
      <c r="H69" s="261"/>
      <c r="I69" s="262">
        <f>ROUND(E69*H69,2)</f>
        <v>0</v>
      </c>
      <c r="J69" s="261"/>
      <c r="K69" s="262">
        <f>ROUND(E69*J69,2)</f>
        <v>0</v>
      </c>
      <c r="L69" s="262">
        <v>21</v>
      </c>
      <c r="M69" s="262">
        <f>G69*(1+L69/100)</f>
        <v>0</v>
      </c>
      <c r="N69" s="260">
        <v>2.2200000000000002E-3</v>
      </c>
      <c r="O69" s="260">
        <f>ROUND(E69*N69,2)</f>
        <v>0.19</v>
      </c>
      <c r="P69" s="260">
        <v>0</v>
      </c>
      <c r="Q69" s="260">
        <f>ROUND(E69*P69,2)</f>
        <v>0</v>
      </c>
      <c r="R69" s="262"/>
      <c r="S69" s="262" t="s">
        <v>274</v>
      </c>
      <c r="T69" s="263" t="s">
        <v>275</v>
      </c>
      <c r="U69" s="222">
        <v>0</v>
      </c>
      <c r="V69" s="222">
        <f>ROUND(E69*U69,2)</f>
        <v>0</v>
      </c>
      <c r="W69" s="222"/>
      <c r="X69" s="222" t="s">
        <v>228</v>
      </c>
      <c r="Y69" s="222" t="s">
        <v>229</v>
      </c>
      <c r="Z69" s="212"/>
      <c r="AA69" s="212"/>
      <c r="AB69" s="212"/>
      <c r="AC69" s="212"/>
      <c r="AD69" s="212"/>
      <c r="AE69" s="212"/>
      <c r="AF69" s="212"/>
      <c r="AG69" s="212" t="s">
        <v>1409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7">
        <v>56</v>
      </c>
      <c r="B70" s="258" t="s">
        <v>1743</v>
      </c>
      <c r="C70" s="267" t="s">
        <v>1744</v>
      </c>
      <c r="D70" s="259" t="s">
        <v>298</v>
      </c>
      <c r="E70" s="260">
        <v>60</v>
      </c>
      <c r="F70" s="261"/>
      <c r="G70" s="262">
        <f>ROUND(E70*F70,2)</f>
        <v>0</v>
      </c>
      <c r="H70" s="261"/>
      <c r="I70" s="262">
        <f>ROUND(E70*H70,2)</f>
        <v>0</v>
      </c>
      <c r="J70" s="261"/>
      <c r="K70" s="262">
        <f>ROUND(E70*J70,2)</f>
        <v>0</v>
      </c>
      <c r="L70" s="262">
        <v>21</v>
      </c>
      <c r="M70" s="262">
        <f>G70*(1+L70/100)</f>
        <v>0</v>
      </c>
      <c r="N70" s="260">
        <v>1.8699999999999999E-3</v>
      </c>
      <c r="O70" s="260">
        <f>ROUND(E70*N70,2)</f>
        <v>0.11</v>
      </c>
      <c r="P70" s="260">
        <v>0</v>
      </c>
      <c r="Q70" s="260">
        <f>ROUND(E70*P70,2)</f>
        <v>0</v>
      </c>
      <c r="R70" s="262"/>
      <c r="S70" s="262" t="s">
        <v>274</v>
      </c>
      <c r="T70" s="263" t="s">
        <v>275</v>
      </c>
      <c r="U70" s="222">
        <v>0</v>
      </c>
      <c r="V70" s="222">
        <f>ROUND(E70*U70,2)</f>
        <v>0</v>
      </c>
      <c r="W70" s="222"/>
      <c r="X70" s="222" t="s">
        <v>228</v>
      </c>
      <c r="Y70" s="222" t="s">
        <v>229</v>
      </c>
      <c r="Z70" s="212"/>
      <c r="AA70" s="212"/>
      <c r="AB70" s="212"/>
      <c r="AC70" s="212"/>
      <c r="AD70" s="212"/>
      <c r="AE70" s="212"/>
      <c r="AF70" s="212"/>
      <c r="AG70" s="212" t="s">
        <v>1409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7">
        <v>57</v>
      </c>
      <c r="B71" s="258" t="s">
        <v>1745</v>
      </c>
      <c r="C71" s="267" t="s">
        <v>1746</v>
      </c>
      <c r="D71" s="259" t="s">
        <v>298</v>
      </c>
      <c r="E71" s="260">
        <v>35</v>
      </c>
      <c r="F71" s="261"/>
      <c r="G71" s="262">
        <f>ROUND(E71*F71,2)</f>
        <v>0</v>
      </c>
      <c r="H71" s="261"/>
      <c r="I71" s="262">
        <f>ROUND(E71*H71,2)</f>
        <v>0</v>
      </c>
      <c r="J71" s="261"/>
      <c r="K71" s="262">
        <f>ROUND(E71*J71,2)</f>
        <v>0</v>
      </c>
      <c r="L71" s="262">
        <v>21</v>
      </c>
      <c r="M71" s="262">
        <f>G71*(1+L71/100)</f>
        <v>0</v>
      </c>
      <c r="N71" s="260">
        <v>3.4099999999999998E-3</v>
      </c>
      <c r="O71" s="260">
        <f>ROUND(E71*N71,2)</f>
        <v>0.12</v>
      </c>
      <c r="P71" s="260">
        <v>0</v>
      </c>
      <c r="Q71" s="260">
        <f>ROUND(E71*P71,2)</f>
        <v>0</v>
      </c>
      <c r="R71" s="262"/>
      <c r="S71" s="262" t="s">
        <v>274</v>
      </c>
      <c r="T71" s="263" t="s">
        <v>275</v>
      </c>
      <c r="U71" s="222">
        <v>0</v>
      </c>
      <c r="V71" s="222">
        <f>ROUND(E71*U71,2)</f>
        <v>0</v>
      </c>
      <c r="W71" s="222"/>
      <c r="X71" s="222" t="s">
        <v>228</v>
      </c>
      <c r="Y71" s="222" t="s">
        <v>229</v>
      </c>
      <c r="Z71" s="212"/>
      <c r="AA71" s="212"/>
      <c r="AB71" s="212"/>
      <c r="AC71" s="212"/>
      <c r="AD71" s="212"/>
      <c r="AE71" s="212"/>
      <c r="AF71" s="212"/>
      <c r="AG71" s="212" t="s">
        <v>1409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7">
        <v>58</v>
      </c>
      <c r="B72" s="258" t="s">
        <v>1747</v>
      </c>
      <c r="C72" s="267" t="s">
        <v>1748</v>
      </c>
      <c r="D72" s="259" t="s">
        <v>298</v>
      </c>
      <c r="E72" s="260">
        <v>111</v>
      </c>
      <c r="F72" s="261"/>
      <c r="G72" s="262">
        <f>ROUND(E72*F72,2)</f>
        <v>0</v>
      </c>
      <c r="H72" s="261"/>
      <c r="I72" s="262">
        <f>ROUND(E72*H72,2)</f>
        <v>0</v>
      </c>
      <c r="J72" s="261"/>
      <c r="K72" s="262">
        <f>ROUND(E72*J72,2)</f>
        <v>0</v>
      </c>
      <c r="L72" s="262">
        <v>21</v>
      </c>
      <c r="M72" s="262">
        <f>G72*(1+L72/100)</f>
        <v>0</v>
      </c>
      <c r="N72" s="260">
        <v>1.3799999999999999E-3</v>
      </c>
      <c r="O72" s="260">
        <f>ROUND(E72*N72,2)</f>
        <v>0.15</v>
      </c>
      <c r="P72" s="260">
        <v>0</v>
      </c>
      <c r="Q72" s="260">
        <f>ROUND(E72*P72,2)</f>
        <v>0</v>
      </c>
      <c r="R72" s="262"/>
      <c r="S72" s="262" t="s">
        <v>274</v>
      </c>
      <c r="T72" s="263" t="s">
        <v>275</v>
      </c>
      <c r="U72" s="222">
        <v>0</v>
      </c>
      <c r="V72" s="222">
        <f>ROUND(E72*U72,2)</f>
        <v>0</v>
      </c>
      <c r="W72" s="222"/>
      <c r="X72" s="222" t="s">
        <v>228</v>
      </c>
      <c r="Y72" s="222" t="s">
        <v>229</v>
      </c>
      <c r="Z72" s="212"/>
      <c r="AA72" s="212"/>
      <c r="AB72" s="212"/>
      <c r="AC72" s="212"/>
      <c r="AD72" s="212"/>
      <c r="AE72" s="212"/>
      <c r="AF72" s="212"/>
      <c r="AG72" s="212" t="s">
        <v>1409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7">
        <v>59</v>
      </c>
      <c r="B73" s="258" t="s">
        <v>1749</v>
      </c>
      <c r="C73" s="267" t="s">
        <v>1750</v>
      </c>
      <c r="D73" s="259" t="s">
        <v>298</v>
      </c>
      <c r="E73" s="260">
        <v>25</v>
      </c>
      <c r="F73" s="261"/>
      <c r="G73" s="262">
        <f>ROUND(E73*F73,2)</f>
        <v>0</v>
      </c>
      <c r="H73" s="261"/>
      <c r="I73" s="262">
        <f>ROUND(E73*H73,2)</f>
        <v>0</v>
      </c>
      <c r="J73" s="261"/>
      <c r="K73" s="262">
        <f>ROUND(E73*J73,2)</f>
        <v>0</v>
      </c>
      <c r="L73" s="262">
        <v>21</v>
      </c>
      <c r="M73" s="262">
        <f>G73*(1+L73/100)</f>
        <v>0</v>
      </c>
      <c r="N73" s="260">
        <v>1.92E-3</v>
      </c>
      <c r="O73" s="260">
        <f>ROUND(E73*N73,2)</f>
        <v>0.05</v>
      </c>
      <c r="P73" s="260">
        <v>0</v>
      </c>
      <c r="Q73" s="260">
        <f>ROUND(E73*P73,2)</f>
        <v>0</v>
      </c>
      <c r="R73" s="262"/>
      <c r="S73" s="262" t="s">
        <v>274</v>
      </c>
      <c r="T73" s="263" t="s">
        <v>275</v>
      </c>
      <c r="U73" s="222">
        <v>0</v>
      </c>
      <c r="V73" s="222">
        <f>ROUND(E73*U73,2)</f>
        <v>0</v>
      </c>
      <c r="W73" s="222"/>
      <c r="X73" s="222" t="s">
        <v>228</v>
      </c>
      <c r="Y73" s="222" t="s">
        <v>229</v>
      </c>
      <c r="Z73" s="212"/>
      <c r="AA73" s="212"/>
      <c r="AB73" s="212"/>
      <c r="AC73" s="212"/>
      <c r="AD73" s="212"/>
      <c r="AE73" s="212"/>
      <c r="AF73" s="212"/>
      <c r="AG73" s="212" t="s">
        <v>1409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57">
        <v>60</v>
      </c>
      <c r="B74" s="258" t="s">
        <v>1751</v>
      </c>
      <c r="C74" s="267" t="s">
        <v>1752</v>
      </c>
      <c r="D74" s="259" t="s">
        <v>298</v>
      </c>
      <c r="E74" s="260">
        <v>44</v>
      </c>
      <c r="F74" s="261"/>
      <c r="G74" s="262">
        <f>ROUND(E74*F74,2)</f>
        <v>0</v>
      </c>
      <c r="H74" s="261"/>
      <c r="I74" s="262">
        <f>ROUND(E74*H74,2)</f>
        <v>0</v>
      </c>
      <c r="J74" s="261"/>
      <c r="K74" s="262">
        <f>ROUND(E74*J74,2)</f>
        <v>0</v>
      </c>
      <c r="L74" s="262">
        <v>21</v>
      </c>
      <c r="M74" s="262">
        <f>G74*(1+L74/100)</f>
        <v>0</v>
      </c>
      <c r="N74" s="260">
        <v>3.0200000000000001E-3</v>
      </c>
      <c r="O74" s="260">
        <f>ROUND(E74*N74,2)</f>
        <v>0.13</v>
      </c>
      <c r="P74" s="260">
        <v>0</v>
      </c>
      <c r="Q74" s="260">
        <f>ROUND(E74*P74,2)</f>
        <v>0</v>
      </c>
      <c r="R74" s="262"/>
      <c r="S74" s="262" t="s">
        <v>274</v>
      </c>
      <c r="T74" s="263" t="s">
        <v>275</v>
      </c>
      <c r="U74" s="222">
        <v>0</v>
      </c>
      <c r="V74" s="222">
        <f>ROUND(E74*U74,2)</f>
        <v>0</v>
      </c>
      <c r="W74" s="222"/>
      <c r="X74" s="222" t="s">
        <v>228</v>
      </c>
      <c r="Y74" s="222" t="s">
        <v>229</v>
      </c>
      <c r="Z74" s="212"/>
      <c r="AA74" s="212"/>
      <c r="AB74" s="212"/>
      <c r="AC74" s="212"/>
      <c r="AD74" s="212"/>
      <c r="AE74" s="212"/>
      <c r="AF74" s="212"/>
      <c r="AG74" s="212" t="s">
        <v>1409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7">
        <v>61</v>
      </c>
      <c r="B75" s="258" t="s">
        <v>1753</v>
      </c>
      <c r="C75" s="267" t="s">
        <v>1754</v>
      </c>
      <c r="D75" s="259" t="s">
        <v>298</v>
      </c>
      <c r="E75" s="260">
        <v>50</v>
      </c>
      <c r="F75" s="261"/>
      <c r="G75" s="262">
        <f>ROUND(E75*F75,2)</f>
        <v>0</v>
      </c>
      <c r="H75" s="261"/>
      <c r="I75" s="262">
        <f>ROUND(E75*H75,2)</f>
        <v>0</v>
      </c>
      <c r="J75" s="261"/>
      <c r="K75" s="262">
        <f>ROUND(E75*J75,2)</f>
        <v>0</v>
      </c>
      <c r="L75" s="262">
        <v>21</v>
      </c>
      <c r="M75" s="262">
        <f>G75*(1+L75/100)</f>
        <v>0</v>
      </c>
      <c r="N75" s="260">
        <v>4.8399999999999997E-3</v>
      </c>
      <c r="O75" s="260">
        <f>ROUND(E75*N75,2)</f>
        <v>0.24</v>
      </c>
      <c r="P75" s="260">
        <v>0</v>
      </c>
      <c r="Q75" s="260">
        <f>ROUND(E75*P75,2)</f>
        <v>0</v>
      </c>
      <c r="R75" s="262"/>
      <c r="S75" s="262" t="s">
        <v>274</v>
      </c>
      <c r="T75" s="263" t="s">
        <v>275</v>
      </c>
      <c r="U75" s="222">
        <v>0</v>
      </c>
      <c r="V75" s="222">
        <f>ROUND(E75*U75,2)</f>
        <v>0</v>
      </c>
      <c r="W75" s="222"/>
      <c r="X75" s="222" t="s">
        <v>228</v>
      </c>
      <c r="Y75" s="222" t="s">
        <v>229</v>
      </c>
      <c r="Z75" s="212"/>
      <c r="AA75" s="212"/>
      <c r="AB75" s="212"/>
      <c r="AC75" s="212"/>
      <c r="AD75" s="212"/>
      <c r="AE75" s="212"/>
      <c r="AF75" s="212"/>
      <c r="AG75" s="212" t="s">
        <v>1409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7">
        <v>62</v>
      </c>
      <c r="B76" s="258" t="s">
        <v>1755</v>
      </c>
      <c r="C76" s="267" t="s">
        <v>1756</v>
      </c>
      <c r="D76" s="259" t="s">
        <v>298</v>
      </c>
      <c r="E76" s="260">
        <v>11</v>
      </c>
      <c r="F76" s="261"/>
      <c r="G76" s="262">
        <f>ROUND(E76*F76,2)</f>
        <v>0</v>
      </c>
      <c r="H76" s="261"/>
      <c r="I76" s="262">
        <f>ROUND(E76*H76,2)</f>
        <v>0</v>
      </c>
      <c r="J76" s="261"/>
      <c r="K76" s="262">
        <f>ROUND(E76*J76,2)</f>
        <v>0</v>
      </c>
      <c r="L76" s="262">
        <v>21</v>
      </c>
      <c r="M76" s="262">
        <f>G76*(1+L76/100)</f>
        <v>0</v>
      </c>
      <c r="N76" s="260">
        <v>7.9600000000000001E-3</v>
      </c>
      <c r="O76" s="260">
        <f>ROUND(E76*N76,2)</f>
        <v>0.09</v>
      </c>
      <c r="P76" s="260">
        <v>0</v>
      </c>
      <c r="Q76" s="260">
        <f>ROUND(E76*P76,2)</f>
        <v>0</v>
      </c>
      <c r="R76" s="262"/>
      <c r="S76" s="262" t="s">
        <v>274</v>
      </c>
      <c r="T76" s="263" t="s">
        <v>275</v>
      </c>
      <c r="U76" s="222">
        <v>0</v>
      </c>
      <c r="V76" s="222">
        <f>ROUND(E76*U76,2)</f>
        <v>0</v>
      </c>
      <c r="W76" s="222"/>
      <c r="X76" s="222" t="s">
        <v>228</v>
      </c>
      <c r="Y76" s="222" t="s">
        <v>229</v>
      </c>
      <c r="Z76" s="212"/>
      <c r="AA76" s="212"/>
      <c r="AB76" s="212"/>
      <c r="AC76" s="212"/>
      <c r="AD76" s="212"/>
      <c r="AE76" s="212"/>
      <c r="AF76" s="212"/>
      <c r="AG76" s="212" t="s">
        <v>1409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7">
        <v>63</v>
      </c>
      <c r="B77" s="258" t="s">
        <v>1757</v>
      </c>
      <c r="C77" s="267" t="s">
        <v>1758</v>
      </c>
      <c r="D77" s="259" t="s">
        <v>298</v>
      </c>
      <c r="E77" s="260">
        <v>10</v>
      </c>
      <c r="F77" s="261"/>
      <c r="G77" s="262">
        <f>ROUND(E77*F77,2)</f>
        <v>0</v>
      </c>
      <c r="H77" s="261"/>
      <c r="I77" s="262">
        <f>ROUND(E77*H77,2)</f>
        <v>0</v>
      </c>
      <c r="J77" s="261"/>
      <c r="K77" s="262">
        <f>ROUND(E77*J77,2)</f>
        <v>0</v>
      </c>
      <c r="L77" s="262">
        <v>21</v>
      </c>
      <c r="M77" s="262">
        <f>G77*(1+L77/100)</f>
        <v>0</v>
      </c>
      <c r="N77" s="260">
        <v>5.5999999999999995E-4</v>
      </c>
      <c r="O77" s="260">
        <f>ROUND(E77*N77,2)</f>
        <v>0.01</v>
      </c>
      <c r="P77" s="260">
        <v>0</v>
      </c>
      <c r="Q77" s="260">
        <f>ROUND(E77*P77,2)</f>
        <v>0</v>
      </c>
      <c r="R77" s="262"/>
      <c r="S77" s="262" t="s">
        <v>274</v>
      </c>
      <c r="T77" s="263" t="s">
        <v>275</v>
      </c>
      <c r="U77" s="222">
        <v>0</v>
      </c>
      <c r="V77" s="222">
        <f>ROUND(E77*U77,2)</f>
        <v>0</v>
      </c>
      <c r="W77" s="222"/>
      <c r="X77" s="222" t="s">
        <v>228</v>
      </c>
      <c r="Y77" s="222" t="s">
        <v>229</v>
      </c>
      <c r="Z77" s="212"/>
      <c r="AA77" s="212"/>
      <c r="AB77" s="212"/>
      <c r="AC77" s="212"/>
      <c r="AD77" s="212"/>
      <c r="AE77" s="212"/>
      <c r="AF77" s="212"/>
      <c r="AG77" s="212" t="s">
        <v>1409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7">
        <v>64</v>
      </c>
      <c r="B78" s="258" t="s">
        <v>1759</v>
      </c>
      <c r="C78" s="267" t="s">
        <v>1760</v>
      </c>
      <c r="D78" s="259" t="s">
        <v>298</v>
      </c>
      <c r="E78" s="260">
        <v>55</v>
      </c>
      <c r="F78" s="261"/>
      <c r="G78" s="262">
        <f>ROUND(E78*F78,2)</f>
        <v>0</v>
      </c>
      <c r="H78" s="261"/>
      <c r="I78" s="262">
        <f>ROUND(E78*H78,2)</f>
        <v>0</v>
      </c>
      <c r="J78" s="261"/>
      <c r="K78" s="262">
        <f>ROUND(E78*J78,2)</f>
        <v>0</v>
      </c>
      <c r="L78" s="262">
        <v>21</v>
      </c>
      <c r="M78" s="262">
        <f>G78*(1+L78/100)</f>
        <v>0</v>
      </c>
      <c r="N78" s="260">
        <v>1.2099999999999999E-3</v>
      </c>
      <c r="O78" s="260">
        <f>ROUND(E78*N78,2)</f>
        <v>7.0000000000000007E-2</v>
      </c>
      <c r="P78" s="260">
        <v>0</v>
      </c>
      <c r="Q78" s="260">
        <f>ROUND(E78*P78,2)</f>
        <v>0</v>
      </c>
      <c r="R78" s="262"/>
      <c r="S78" s="262" t="s">
        <v>274</v>
      </c>
      <c r="T78" s="263" t="s">
        <v>275</v>
      </c>
      <c r="U78" s="222">
        <v>0</v>
      </c>
      <c r="V78" s="222">
        <f>ROUND(E78*U78,2)</f>
        <v>0</v>
      </c>
      <c r="W78" s="222"/>
      <c r="X78" s="222" t="s">
        <v>228</v>
      </c>
      <c r="Y78" s="222" t="s">
        <v>229</v>
      </c>
      <c r="Z78" s="212"/>
      <c r="AA78" s="212"/>
      <c r="AB78" s="212"/>
      <c r="AC78" s="212"/>
      <c r="AD78" s="212"/>
      <c r="AE78" s="212"/>
      <c r="AF78" s="212"/>
      <c r="AG78" s="212" t="s">
        <v>1409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57">
        <v>65</v>
      </c>
      <c r="B79" s="258" t="s">
        <v>1761</v>
      </c>
      <c r="C79" s="267" t="s">
        <v>1762</v>
      </c>
      <c r="D79" s="259" t="s">
        <v>298</v>
      </c>
      <c r="E79" s="260">
        <v>42</v>
      </c>
      <c r="F79" s="261"/>
      <c r="G79" s="262">
        <f>ROUND(E79*F79,2)</f>
        <v>0</v>
      </c>
      <c r="H79" s="261"/>
      <c r="I79" s="262">
        <f>ROUND(E79*H79,2)</f>
        <v>0</v>
      </c>
      <c r="J79" s="261"/>
      <c r="K79" s="262">
        <f>ROUND(E79*J79,2)</f>
        <v>0</v>
      </c>
      <c r="L79" s="262">
        <v>21</v>
      </c>
      <c r="M79" s="262">
        <f>G79*(1+L79/100)</f>
        <v>0</v>
      </c>
      <c r="N79" s="260">
        <v>2.9E-4</v>
      </c>
      <c r="O79" s="260">
        <f>ROUND(E79*N79,2)</f>
        <v>0.01</v>
      </c>
      <c r="P79" s="260">
        <v>0</v>
      </c>
      <c r="Q79" s="260">
        <f>ROUND(E79*P79,2)</f>
        <v>0</v>
      </c>
      <c r="R79" s="262"/>
      <c r="S79" s="262" t="s">
        <v>274</v>
      </c>
      <c r="T79" s="263" t="s">
        <v>275</v>
      </c>
      <c r="U79" s="222">
        <v>0</v>
      </c>
      <c r="V79" s="222">
        <f>ROUND(E79*U79,2)</f>
        <v>0</v>
      </c>
      <c r="W79" s="222"/>
      <c r="X79" s="222" t="s">
        <v>228</v>
      </c>
      <c r="Y79" s="222" t="s">
        <v>229</v>
      </c>
      <c r="Z79" s="212"/>
      <c r="AA79" s="212"/>
      <c r="AB79" s="212"/>
      <c r="AC79" s="212"/>
      <c r="AD79" s="212"/>
      <c r="AE79" s="212"/>
      <c r="AF79" s="212"/>
      <c r="AG79" s="212" t="s">
        <v>1409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7">
        <v>66</v>
      </c>
      <c r="B80" s="258" t="s">
        <v>1763</v>
      </c>
      <c r="C80" s="267" t="s">
        <v>1764</v>
      </c>
      <c r="D80" s="259" t="s">
        <v>298</v>
      </c>
      <c r="E80" s="260">
        <v>35</v>
      </c>
      <c r="F80" s="261"/>
      <c r="G80" s="262">
        <f>ROUND(E80*F80,2)</f>
        <v>0</v>
      </c>
      <c r="H80" s="261"/>
      <c r="I80" s="262">
        <f>ROUND(E80*H80,2)</f>
        <v>0</v>
      </c>
      <c r="J80" s="261"/>
      <c r="K80" s="262">
        <f>ROUND(E80*J80,2)</f>
        <v>0</v>
      </c>
      <c r="L80" s="262">
        <v>21</v>
      </c>
      <c r="M80" s="262">
        <f>G80*(1+L80/100)</f>
        <v>0</v>
      </c>
      <c r="N80" s="260">
        <v>3.5E-4</v>
      </c>
      <c r="O80" s="260">
        <f>ROUND(E80*N80,2)</f>
        <v>0.01</v>
      </c>
      <c r="P80" s="260">
        <v>0</v>
      </c>
      <c r="Q80" s="260">
        <f>ROUND(E80*P80,2)</f>
        <v>0</v>
      </c>
      <c r="R80" s="262"/>
      <c r="S80" s="262" t="s">
        <v>274</v>
      </c>
      <c r="T80" s="263" t="s">
        <v>275</v>
      </c>
      <c r="U80" s="222">
        <v>0</v>
      </c>
      <c r="V80" s="222">
        <f>ROUND(E80*U80,2)</f>
        <v>0</v>
      </c>
      <c r="W80" s="222"/>
      <c r="X80" s="222" t="s">
        <v>228</v>
      </c>
      <c r="Y80" s="222" t="s">
        <v>229</v>
      </c>
      <c r="Z80" s="212"/>
      <c r="AA80" s="212"/>
      <c r="AB80" s="212"/>
      <c r="AC80" s="212"/>
      <c r="AD80" s="212"/>
      <c r="AE80" s="212"/>
      <c r="AF80" s="212"/>
      <c r="AG80" s="212" t="s">
        <v>1409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7">
        <v>67</v>
      </c>
      <c r="B81" s="258" t="s">
        <v>1765</v>
      </c>
      <c r="C81" s="267" t="s">
        <v>1766</v>
      </c>
      <c r="D81" s="259" t="s">
        <v>298</v>
      </c>
      <c r="E81" s="260">
        <v>15</v>
      </c>
      <c r="F81" s="261"/>
      <c r="G81" s="262">
        <f>ROUND(E81*F81,2)</f>
        <v>0</v>
      </c>
      <c r="H81" s="261"/>
      <c r="I81" s="262">
        <f>ROUND(E81*H81,2)</f>
        <v>0</v>
      </c>
      <c r="J81" s="261"/>
      <c r="K81" s="262">
        <f>ROUND(E81*J81,2)</f>
        <v>0</v>
      </c>
      <c r="L81" s="262">
        <v>21</v>
      </c>
      <c r="M81" s="262">
        <f>G81*(1+L81/100)</f>
        <v>0</v>
      </c>
      <c r="N81" s="260">
        <v>5.6999999999999998E-4</v>
      </c>
      <c r="O81" s="260">
        <f>ROUND(E81*N81,2)</f>
        <v>0.01</v>
      </c>
      <c r="P81" s="260">
        <v>0</v>
      </c>
      <c r="Q81" s="260">
        <f>ROUND(E81*P81,2)</f>
        <v>0</v>
      </c>
      <c r="R81" s="262"/>
      <c r="S81" s="262" t="s">
        <v>274</v>
      </c>
      <c r="T81" s="263" t="s">
        <v>275</v>
      </c>
      <c r="U81" s="222">
        <v>0</v>
      </c>
      <c r="V81" s="222">
        <f>ROUND(E81*U81,2)</f>
        <v>0</v>
      </c>
      <c r="W81" s="222"/>
      <c r="X81" s="222" t="s">
        <v>228</v>
      </c>
      <c r="Y81" s="222" t="s">
        <v>229</v>
      </c>
      <c r="Z81" s="212"/>
      <c r="AA81" s="212"/>
      <c r="AB81" s="212"/>
      <c r="AC81" s="212"/>
      <c r="AD81" s="212"/>
      <c r="AE81" s="212"/>
      <c r="AF81" s="212"/>
      <c r="AG81" s="212" t="s">
        <v>1409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7">
        <v>68</v>
      </c>
      <c r="B82" s="258" t="s">
        <v>1767</v>
      </c>
      <c r="C82" s="267" t="s">
        <v>1768</v>
      </c>
      <c r="D82" s="259" t="s">
        <v>320</v>
      </c>
      <c r="E82" s="260">
        <v>43</v>
      </c>
      <c r="F82" s="261"/>
      <c r="G82" s="262">
        <f>ROUND(E82*F82,2)</f>
        <v>0</v>
      </c>
      <c r="H82" s="261"/>
      <c r="I82" s="262">
        <f>ROUND(E82*H82,2)</f>
        <v>0</v>
      </c>
      <c r="J82" s="261"/>
      <c r="K82" s="262">
        <f>ROUND(E82*J82,2)</f>
        <v>0</v>
      </c>
      <c r="L82" s="262">
        <v>21</v>
      </c>
      <c r="M82" s="262">
        <f>G82*(1+L82/100)</f>
        <v>0</v>
      </c>
      <c r="N82" s="260">
        <v>0</v>
      </c>
      <c r="O82" s="260">
        <f>ROUND(E82*N82,2)</f>
        <v>0</v>
      </c>
      <c r="P82" s="260">
        <v>0</v>
      </c>
      <c r="Q82" s="260">
        <f>ROUND(E82*P82,2)</f>
        <v>0</v>
      </c>
      <c r="R82" s="262"/>
      <c r="S82" s="262" t="s">
        <v>274</v>
      </c>
      <c r="T82" s="263" t="s">
        <v>275</v>
      </c>
      <c r="U82" s="222">
        <v>0</v>
      </c>
      <c r="V82" s="222">
        <f>ROUND(E82*U82,2)</f>
        <v>0</v>
      </c>
      <c r="W82" s="222"/>
      <c r="X82" s="222" t="s">
        <v>228</v>
      </c>
      <c r="Y82" s="222" t="s">
        <v>229</v>
      </c>
      <c r="Z82" s="212"/>
      <c r="AA82" s="212"/>
      <c r="AB82" s="212"/>
      <c r="AC82" s="212"/>
      <c r="AD82" s="212"/>
      <c r="AE82" s="212"/>
      <c r="AF82" s="212"/>
      <c r="AG82" s="212" t="s">
        <v>1409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7">
        <v>69</v>
      </c>
      <c r="B83" s="258" t="s">
        <v>1769</v>
      </c>
      <c r="C83" s="267" t="s">
        <v>1770</v>
      </c>
      <c r="D83" s="259" t="s">
        <v>320</v>
      </c>
      <c r="E83" s="260">
        <v>5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0</v>
      </c>
      <c r="O83" s="260">
        <f>ROUND(E83*N83,2)</f>
        <v>0</v>
      </c>
      <c r="P83" s="260">
        <v>0</v>
      </c>
      <c r="Q83" s="260">
        <f>ROUND(E83*P83,2)</f>
        <v>0</v>
      </c>
      <c r="R83" s="262"/>
      <c r="S83" s="262" t="s">
        <v>274</v>
      </c>
      <c r="T83" s="263" t="s">
        <v>275</v>
      </c>
      <c r="U83" s="222">
        <v>0</v>
      </c>
      <c r="V83" s="222">
        <f>ROUND(E83*U83,2)</f>
        <v>0</v>
      </c>
      <c r="W83" s="222"/>
      <c r="X83" s="222" t="s">
        <v>228</v>
      </c>
      <c r="Y83" s="222" t="s">
        <v>229</v>
      </c>
      <c r="Z83" s="212"/>
      <c r="AA83" s="212"/>
      <c r="AB83" s="212"/>
      <c r="AC83" s="212"/>
      <c r="AD83" s="212"/>
      <c r="AE83" s="212"/>
      <c r="AF83" s="212"/>
      <c r="AG83" s="212" t="s">
        <v>1409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7">
        <v>70</v>
      </c>
      <c r="B84" s="258" t="s">
        <v>1771</v>
      </c>
      <c r="C84" s="267" t="s">
        <v>1772</v>
      </c>
      <c r="D84" s="259" t="s">
        <v>320</v>
      </c>
      <c r="E84" s="260">
        <v>29</v>
      </c>
      <c r="F84" s="261"/>
      <c r="G84" s="262">
        <f>ROUND(E84*F84,2)</f>
        <v>0</v>
      </c>
      <c r="H84" s="261"/>
      <c r="I84" s="262">
        <f>ROUND(E84*H84,2)</f>
        <v>0</v>
      </c>
      <c r="J84" s="261"/>
      <c r="K84" s="262">
        <f>ROUND(E84*J84,2)</f>
        <v>0</v>
      </c>
      <c r="L84" s="262">
        <v>21</v>
      </c>
      <c r="M84" s="262">
        <f>G84*(1+L84/100)</f>
        <v>0</v>
      </c>
      <c r="N84" s="260">
        <v>0</v>
      </c>
      <c r="O84" s="260">
        <f>ROUND(E84*N84,2)</f>
        <v>0</v>
      </c>
      <c r="P84" s="260">
        <v>0</v>
      </c>
      <c r="Q84" s="260">
        <f>ROUND(E84*P84,2)</f>
        <v>0</v>
      </c>
      <c r="R84" s="262"/>
      <c r="S84" s="262" t="s">
        <v>274</v>
      </c>
      <c r="T84" s="263" t="s">
        <v>275</v>
      </c>
      <c r="U84" s="222">
        <v>0</v>
      </c>
      <c r="V84" s="222">
        <f>ROUND(E84*U84,2)</f>
        <v>0</v>
      </c>
      <c r="W84" s="222"/>
      <c r="X84" s="222" t="s">
        <v>228</v>
      </c>
      <c r="Y84" s="222" t="s">
        <v>229</v>
      </c>
      <c r="Z84" s="212"/>
      <c r="AA84" s="212"/>
      <c r="AB84" s="212"/>
      <c r="AC84" s="212"/>
      <c r="AD84" s="212"/>
      <c r="AE84" s="212"/>
      <c r="AF84" s="212"/>
      <c r="AG84" s="212" t="s">
        <v>1409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7">
        <v>71</v>
      </c>
      <c r="B85" s="258" t="s">
        <v>1773</v>
      </c>
      <c r="C85" s="267" t="s">
        <v>1774</v>
      </c>
      <c r="D85" s="259" t="s">
        <v>320</v>
      </c>
      <c r="E85" s="260">
        <v>4</v>
      </c>
      <c r="F85" s="261"/>
      <c r="G85" s="262">
        <f>ROUND(E85*F85,2)</f>
        <v>0</v>
      </c>
      <c r="H85" s="261"/>
      <c r="I85" s="262">
        <f>ROUND(E85*H85,2)</f>
        <v>0</v>
      </c>
      <c r="J85" s="261"/>
      <c r="K85" s="262">
        <f>ROUND(E85*J85,2)</f>
        <v>0</v>
      </c>
      <c r="L85" s="262">
        <v>21</v>
      </c>
      <c r="M85" s="262">
        <f>G85*(1+L85/100)</f>
        <v>0</v>
      </c>
      <c r="N85" s="260">
        <v>1.4999999999999999E-4</v>
      </c>
      <c r="O85" s="260">
        <f>ROUND(E85*N85,2)</f>
        <v>0</v>
      </c>
      <c r="P85" s="260">
        <v>0</v>
      </c>
      <c r="Q85" s="260">
        <f>ROUND(E85*P85,2)</f>
        <v>0</v>
      </c>
      <c r="R85" s="262"/>
      <c r="S85" s="262" t="s">
        <v>274</v>
      </c>
      <c r="T85" s="263" t="s">
        <v>275</v>
      </c>
      <c r="U85" s="222">
        <v>0</v>
      </c>
      <c r="V85" s="222">
        <f>ROUND(E85*U85,2)</f>
        <v>0</v>
      </c>
      <c r="W85" s="222"/>
      <c r="X85" s="222" t="s">
        <v>228</v>
      </c>
      <c r="Y85" s="222" t="s">
        <v>229</v>
      </c>
      <c r="Z85" s="212"/>
      <c r="AA85" s="212"/>
      <c r="AB85" s="212"/>
      <c r="AC85" s="212"/>
      <c r="AD85" s="212"/>
      <c r="AE85" s="212"/>
      <c r="AF85" s="212"/>
      <c r="AG85" s="212" t="s">
        <v>1409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7">
        <v>72</v>
      </c>
      <c r="B86" s="258" t="s">
        <v>1775</v>
      </c>
      <c r="C86" s="267" t="s">
        <v>1776</v>
      </c>
      <c r="D86" s="259" t="s">
        <v>320</v>
      </c>
      <c r="E86" s="260">
        <v>2</v>
      </c>
      <c r="F86" s="261"/>
      <c r="G86" s="262">
        <f>ROUND(E86*F86,2)</f>
        <v>0</v>
      </c>
      <c r="H86" s="261"/>
      <c r="I86" s="262">
        <f>ROUND(E86*H86,2)</f>
        <v>0</v>
      </c>
      <c r="J86" s="261"/>
      <c r="K86" s="262">
        <f>ROUND(E86*J86,2)</f>
        <v>0</v>
      </c>
      <c r="L86" s="262">
        <v>21</v>
      </c>
      <c r="M86" s="262">
        <f>G86*(1+L86/100)</f>
        <v>0</v>
      </c>
      <c r="N86" s="260">
        <v>2.9E-4</v>
      </c>
      <c r="O86" s="260">
        <f>ROUND(E86*N86,2)</f>
        <v>0</v>
      </c>
      <c r="P86" s="260">
        <v>0</v>
      </c>
      <c r="Q86" s="260">
        <f>ROUND(E86*P86,2)</f>
        <v>0</v>
      </c>
      <c r="R86" s="262"/>
      <c r="S86" s="262" t="s">
        <v>274</v>
      </c>
      <c r="T86" s="263" t="s">
        <v>275</v>
      </c>
      <c r="U86" s="222">
        <v>0</v>
      </c>
      <c r="V86" s="222">
        <f>ROUND(E86*U86,2)</f>
        <v>0</v>
      </c>
      <c r="W86" s="222"/>
      <c r="X86" s="222" t="s">
        <v>228</v>
      </c>
      <c r="Y86" s="222" t="s">
        <v>229</v>
      </c>
      <c r="Z86" s="212"/>
      <c r="AA86" s="212"/>
      <c r="AB86" s="212"/>
      <c r="AC86" s="212"/>
      <c r="AD86" s="212"/>
      <c r="AE86" s="212"/>
      <c r="AF86" s="212"/>
      <c r="AG86" s="212" t="s">
        <v>1409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7">
        <v>73</v>
      </c>
      <c r="B87" s="258" t="s">
        <v>1777</v>
      </c>
      <c r="C87" s="267" t="s">
        <v>1778</v>
      </c>
      <c r="D87" s="259" t="s">
        <v>298</v>
      </c>
      <c r="E87" s="260">
        <v>438</v>
      </c>
      <c r="F87" s="261"/>
      <c r="G87" s="262">
        <f>ROUND(E87*F87,2)</f>
        <v>0</v>
      </c>
      <c r="H87" s="261"/>
      <c r="I87" s="262">
        <f>ROUND(E87*H87,2)</f>
        <v>0</v>
      </c>
      <c r="J87" s="261"/>
      <c r="K87" s="262">
        <f>ROUND(E87*J87,2)</f>
        <v>0</v>
      </c>
      <c r="L87" s="262">
        <v>21</v>
      </c>
      <c r="M87" s="262">
        <f>G87*(1+L87/100)</f>
        <v>0</v>
      </c>
      <c r="N87" s="260">
        <v>0</v>
      </c>
      <c r="O87" s="260">
        <f>ROUND(E87*N87,2)</f>
        <v>0</v>
      </c>
      <c r="P87" s="260">
        <v>0</v>
      </c>
      <c r="Q87" s="260">
        <f>ROUND(E87*P87,2)</f>
        <v>0</v>
      </c>
      <c r="R87" s="262"/>
      <c r="S87" s="262" t="s">
        <v>274</v>
      </c>
      <c r="T87" s="263" t="s">
        <v>275</v>
      </c>
      <c r="U87" s="222">
        <v>0</v>
      </c>
      <c r="V87" s="222">
        <f>ROUND(E87*U87,2)</f>
        <v>0</v>
      </c>
      <c r="W87" s="222"/>
      <c r="X87" s="222" t="s">
        <v>228</v>
      </c>
      <c r="Y87" s="222" t="s">
        <v>229</v>
      </c>
      <c r="Z87" s="212"/>
      <c r="AA87" s="212"/>
      <c r="AB87" s="212"/>
      <c r="AC87" s="212"/>
      <c r="AD87" s="212"/>
      <c r="AE87" s="212"/>
      <c r="AF87" s="212"/>
      <c r="AG87" s="212" t="s">
        <v>1409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7">
        <v>74</v>
      </c>
      <c r="B88" s="258" t="s">
        <v>1779</v>
      </c>
      <c r="C88" s="267" t="s">
        <v>1780</v>
      </c>
      <c r="D88" s="259" t="s">
        <v>298</v>
      </c>
      <c r="E88" s="260">
        <v>140</v>
      </c>
      <c r="F88" s="261"/>
      <c r="G88" s="262">
        <f>ROUND(E88*F88,2)</f>
        <v>0</v>
      </c>
      <c r="H88" s="261"/>
      <c r="I88" s="262">
        <f>ROUND(E88*H88,2)</f>
        <v>0</v>
      </c>
      <c r="J88" s="261"/>
      <c r="K88" s="262">
        <f>ROUND(E88*J88,2)</f>
        <v>0</v>
      </c>
      <c r="L88" s="262">
        <v>21</v>
      </c>
      <c r="M88" s="262">
        <f>G88*(1+L88/100)</f>
        <v>0</v>
      </c>
      <c r="N88" s="260">
        <v>0</v>
      </c>
      <c r="O88" s="260">
        <f>ROUND(E88*N88,2)</f>
        <v>0</v>
      </c>
      <c r="P88" s="260">
        <v>0</v>
      </c>
      <c r="Q88" s="260">
        <f>ROUND(E88*P88,2)</f>
        <v>0</v>
      </c>
      <c r="R88" s="262"/>
      <c r="S88" s="262" t="s">
        <v>274</v>
      </c>
      <c r="T88" s="263" t="s">
        <v>275</v>
      </c>
      <c r="U88" s="222">
        <v>0</v>
      </c>
      <c r="V88" s="222">
        <f>ROUND(E88*U88,2)</f>
        <v>0</v>
      </c>
      <c r="W88" s="222"/>
      <c r="X88" s="222" t="s">
        <v>228</v>
      </c>
      <c r="Y88" s="222" t="s">
        <v>229</v>
      </c>
      <c r="Z88" s="212"/>
      <c r="AA88" s="212"/>
      <c r="AB88" s="212"/>
      <c r="AC88" s="212"/>
      <c r="AD88" s="212"/>
      <c r="AE88" s="212"/>
      <c r="AF88" s="212"/>
      <c r="AG88" s="212" t="s">
        <v>1409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7">
        <v>75</v>
      </c>
      <c r="B89" s="258" t="s">
        <v>1781</v>
      </c>
      <c r="C89" s="267" t="s">
        <v>1782</v>
      </c>
      <c r="D89" s="259" t="s">
        <v>294</v>
      </c>
      <c r="E89" s="260">
        <v>1.22</v>
      </c>
      <c r="F89" s="261"/>
      <c r="G89" s="262">
        <f>ROUND(E89*F89,2)</f>
        <v>0</v>
      </c>
      <c r="H89" s="261"/>
      <c r="I89" s="262">
        <f>ROUND(E89*H89,2)</f>
        <v>0</v>
      </c>
      <c r="J89" s="261"/>
      <c r="K89" s="262">
        <f>ROUND(E89*J89,2)</f>
        <v>0</v>
      </c>
      <c r="L89" s="262">
        <v>21</v>
      </c>
      <c r="M89" s="262">
        <f>G89*(1+L89/100)</f>
        <v>0</v>
      </c>
      <c r="N89" s="260">
        <v>0</v>
      </c>
      <c r="O89" s="260">
        <f>ROUND(E89*N89,2)</f>
        <v>0</v>
      </c>
      <c r="P89" s="260">
        <v>0</v>
      </c>
      <c r="Q89" s="260">
        <f>ROUND(E89*P89,2)</f>
        <v>0</v>
      </c>
      <c r="R89" s="262"/>
      <c r="S89" s="262" t="s">
        <v>274</v>
      </c>
      <c r="T89" s="263" t="s">
        <v>275</v>
      </c>
      <c r="U89" s="222">
        <v>0</v>
      </c>
      <c r="V89" s="222">
        <f>ROUND(E89*U89,2)</f>
        <v>0</v>
      </c>
      <c r="W89" s="222"/>
      <c r="X89" s="222" t="s">
        <v>228</v>
      </c>
      <c r="Y89" s="222" t="s">
        <v>229</v>
      </c>
      <c r="Z89" s="212"/>
      <c r="AA89" s="212"/>
      <c r="AB89" s="212"/>
      <c r="AC89" s="212"/>
      <c r="AD89" s="212"/>
      <c r="AE89" s="212"/>
      <c r="AF89" s="212"/>
      <c r="AG89" s="212" t="s">
        <v>1409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57">
        <v>76</v>
      </c>
      <c r="B90" s="258" t="s">
        <v>1783</v>
      </c>
      <c r="C90" s="267" t="s">
        <v>1784</v>
      </c>
      <c r="D90" s="259" t="s">
        <v>294</v>
      </c>
      <c r="E90" s="260">
        <v>1.22</v>
      </c>
      <c r="F90" s="261"/>
      <c r="G90" s="262">
        <f>ROUND(E90*F90,2)</f>
        <v>0</v>
      </c>
      <c r="H90" s="261"/>
      <c r="I90" s="262">
        <f>ROUND(E90*H90,2)</f>
        <v>0</v>
      </c>
      <c r="J90" s="261"/>
      <c r="K90" s="262">
        <f>ROUND(E90*J90,2)</f>
        <v>0</v>
      </c>
      <c r="L90" s="262">
        <v>21</v>
      </c>
      <c r="M90" s="262">
        <f>G90*(1+L90/100)</f>
        <v>0</v>
      </c>
      <c r="N90" s="260">
        <v>0</v>
      </c>
      <c r="O90" s="260">
        <f>ROUND(E90*N90,2)</f>
        <v>0</v>
      </c>
      <c r="P90" s="260">
        <v>0</v>
      </c>
      <c r="Q90" s="260">
        <f>ROUND(E90*P90,2)</f>
        <v>0</v>
      </c>
      <c r="R90" s="262"/>
      <c r="S90" s="262" t="s">
        <v>274</v>
      </c>
      <c r="T90" s="263" t="s">
        <v>275</v>
      </c>
      <c r="U90" s="222">
        <v>0</v>
      </c>
      <c r="V90" s="222">
        <f>ROUND(E90*U90,2)</f>
        <v>0</v>
      </c>
      <c r="W90" s="222"/>
      <c r="X90" s="222" t="s">
        <v>228</v>
      </c>
      <c r="Y90" s="222" t="s">
        <v>229</v>
      </c>
      <c r="Z90" s="212"/>
      <c r="AA90" s="212"/>
      <c r="AB90" s="212"/>
      <c r="AC90" s="212"/>
      <c r="AD90" s="212"/>
      <c r="AE90" s="212"/>
      <c r="AF90" s="212"/>
      <c r="AG90" s="212" t="s">
        <v>1409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7">
        <v>77</v>
      </c>
      <c r="B91" s="258" t="s">
        <v>1785</v>
      </c>
      <c r="C91" s="267" t="s">
        <v>1786</v>
      </c>
      <c r="D91" s="259" t="s">
        <v>298</v>
      </c>
      <c r="E91" s="260">
        <v>110</v>
      </c>
      <c r="F91" s="261"/>
      <c r="G91" s="262">
        <f>ROUND(E91*F91,2)</f>
        <v>0</v>
      </c>
      <c r="H91" s="261"/>
      <c r="I91" s="262">
        <f>ROUND(E91*H91,2)</f>
        <v>0</v>
      </c>
      <c r="J91" s="261"/>
      <c r="K91" s="262">
        <f>ROUND(E91*J91,2)</f>
        <v>0</v>
      </c>
      <c r="L91" s="262">
        <v>21</v>
      </c>
      <c r="M91" s="262">
        <f>G91*(1+L91/100)</f>
        <v>0</v>
      </c>
      <c r="N91" s="260">
        <v>0</v>
      </c>
      <c r="O91" s="260">
        <f>ROUND(E91*N91,2)</f>
        <v>0</v>
      </c>
      <c r="P91" s="260">
        <v>2.6700000000000002E-2</v>
      </c>
      <c r="Q91" s="260">
        <f>ROUND(E91*P91,2)</f>
        <v>2.94</v>
      </c>
      <c r="R91" s="262"/>
      <c r="S91" s="262" t="s">
        <v>274</v>
      </c>
      <c r="T91" s="263" t="s">
        <v>275</v>
      </c>
      <c r="U91" s="222">
        <v>0</v>
      </c>
      <c r="V91" s="222">
        <f>ROUND(E91*U91,2)</f>
        <v>0</v>
      </c>
      <c r="W91" s="222"/>
      <c r="X91" s="222" t="s">
        <v>228</v>
      </c>
      <c r="Y91" s="222" t="s">
        <v>229</v>
      </c>
      <c r="Z91" s="212"/>
      <c r="AA91" s="212"/>
      <c r="AB91" s="212"/>
      <c r="AC91" s="212"/>
      <c r="AD91" s="212"/>
      <c r="AE91" s="212"/>
      <c r="AF91" s="212"/>
      <c r="AG91" s="212" t="s">
        <v>1409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7">
        <v>78</v>
      </c>
      <c r="B92" s="258" t="s">
        <v>1787</v>
      </c>
      <c r="C92" s="267" t="s">
        <v>1788</v>
      </c>
      <c r="D92" s="259" t="s">
        <v>298</v>
      </c>
      <c r="E92" s="260">
        <v>55</v>
      </c>
      <c r="F92" s="261"/>
      <c r="G92" s="262">
        <f>ROUND(E92*F92,2)</f>
        <v>0</v>
      </c>
      <c r="H92" s="261"/>
      <c r="I92" s="262">
        <f>ROUND(E92*H92,2)</f>
        <v>0</v>
      </c>
      <c r="J92" s="261"/>
      <c r="K92" s="262">
        <f>ROUND(E92*J92,2)</f>
        <v>0</v>
      </c>
      <c r="L92" s="262">
        <v>21</v>
      </c>
      <c r="M92" s="262">
        <f>G92*(1+L92/100)</f>
        <v>0</v>
      </c>
      <c r="N92" s="260">
        <v>0</v>
      </c>
      <c r="O92" s="260">
        <f>ROUND(E92*N92,2)</f>
        <v>0</v>
      </c>
      <c r="P92" s="260">
        <v>5.1209999999999999E-2</v>
      </c>
      <c r="Q92" s="260">
        <f>ROUND(E92*P92,2)</f>
        <v>2.82</v>
      </c>
      <c r="R92" s="262"/>
      <c r="S92" s="262" t="s">
        <v>274</v>
      </c>
      <c r="T92" s="263" t="s">
        <v>275</v>
      </c>
      <c r="U92" s="222">
        <v>0</v>
      </c>
      <c r="V92" s="222">
        <f>ROUND(E92*U92,2)</f>
        <v>0</v>
      </c>
      <c r="W92" s="222"/>
      <c r="X92" s="222" t="s">
        <v>228</v>
      </c>
      <c r="Y92" s="222" t="s">
        <v>229</v>
      </c>
      <c r="Z92" s="212"/>
      <c r="AA92" s="212"/>
      <c r="AB92" s="212"/>
      <c r="AC92" s="212"/>
      <c r="AD92" s="212"/>
      <c r="AE92" s="212"/>
      <c r="AF92" s="212"/>
      <c r="AG92" s="212" t="s">
        <v>1409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7">
        <v>79</v>
      </c>
      <c r="B93" s="258" t="s">
        <v>1789</v>
      </c>
      <c r="C93" s="267" t="s">
        <v>1790</v>
      </c>
      <c r="D93" s="259" t="s">
        <v>298</v>
      </c>
      <c r="E93" s="260">
        <v>80</v>
      </c>
      <c r="F93" s="261"/>
      <c r="G93" s="262">
        <f>ROUND(E93*F93,2)</f>
        <v>0</v>
      </c>
      <c r="H93" s="261"/>
      <c r="I93" s="262">
        <f>ROUND(E93*H93,2)</f>
        <v>0</v>
      </c>
      <c r="J93" s="261"/>
      <c r="K93" s="262">
        <f>ROUND(E93*J93,2)</f>
        <v>0</v>
      </c>
      <c r="L93" s="262">
        <v>21</v>
      </c>
      <c r="M93" s="262">
        <f>G93*(1+L93/100)</f>
        <v>0</v>
      </c>
      <c r="N93" s="260">
        <v>0</v>
      </c>
      <c r="O93" s="260">
        <f>ROUND(E93*N93,2)</f>
        <v>0</v>
      </c>
      <c r="P93" s="260">
        <v>3.065E-2</v>
      </c>
      <c r="Q93" s="260">
        <f>ROUND(E93*P93,2)</f>
        <v>2.4500000000000002</v>
      </c>
      <c r="R93" s="262"/>
      <c r="S93" s="262" t="s">
        <v>274</v>
      </c>
      <c r="T93" s="263" t="s">
        <v>275</v>
      </c>
      <c r="U93" s="222">
        <v>0</v>
      </c>
      <c r="V93" s="222">
        <f>ROUND(E93*U93,2)</f>
        <v>0</v>
      </c>
      <c r="W93" s="222"/>
      <c r="X93" s="222" t="s">
        <v>228</v>
      </c>
      <c r="Y93" s="222" t="s">
        <v>229</v>
      </c>
      <c r="Z93" s="212"/>
      <c r="AA93" s="212"/>
      <c r="AB93" s="212"/>
      <c r="AC93" s="212"/>
      <c r="AD93" s="212"/>
      <c r="AE93" s="212"/>
      <c r="AF93" s="212"/>
      <c r="AG93" s="212" t="s">
        <v>1409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57">
        <v>80</v>
      </c>
      <c r="B94" s="258" t="s">
        <v>1791</v>
      </c>
      <c r="C94" s="267" t="s">
        <v>1792</v>
      </c>
      <c r="D94" s="259" t="s">
        <v>294</v>
      </c>
      <c r="E94" s="260">
        <v>2</v>
      </c>
      <c r="F94" s="261"/>
      <c r="G94" s="262">
        <f>ROUND(E94*F94,2)</f>
        <v>0</v>
      </c>
      <c r="H94" s="261"/>
      <c r="I94" s="262">
        <f>ROUND(E94*H94,2)</f>
        <v>0</v>
      </c>
      <c r="J94" s="261"/>
      <c r="K94" s="262">
        <f>ROUND(E94*J94,2)</f>
        <v>0</v>
      </c>
      <c r="L94" s="262">
        <v>21</v>
      </c>
      <c r="M94" s="262">
        <f>G94*(1+L94/100)</f>
        <v>0</v>
      </c>
      <c r="N94" s="260">
        <v>0</v>
      </c>
      <c r="O94" s="260">
        <f>ROUND(E94*N94,2)</f>
        <v>0</v>
      </c>
      <c r="P94" s="260">
        <v>0</v>
      </c>
      <c r="Q94" s="260">
        <f>ROUND(E94*P94,2)</f>
        <v>0</v>
      </c>
      <c r="R94" s="262"/>
      <c r="S94" s="262" t="s">
        <v>274</v>
      </c>
      <c r="T94" s="263" t="s">
        <v>275</v>
      </c>
      <c r="U94" s="222">
        <v>0</v>
      </c>
      <c r="V94" s="222">
        <f>ROUND(E94*U94,2)</f>
        <v>0</v>
      </c>
      <c r="W94" s="222"/>
      <c r="X94" s="222" t="s">
        <v>228</v>
      </c>
      <c r="Y94" s="222" t="s">
        <v>229</v>
      </c>
      <c r="Z94" s="212"/>
      <c r="AA94" s="212"/>
      <c r="AB94" s="212"/>
      <c r="AC94" s="212"/>
      <c r="AD94" s="212"/>
      <c r="AE94" s="212"/>
      <c r="AF94" s="212"/>
      <c r="AG94" s="212" t="s">
        <v>1409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57">
        <v>81</v>
      </c>
      <c r="B95" s="258" t="s">
        <v>1793</v>
      </c>
      <c r="C95" s="267" t="s">
        <v>1794</v>
      </c>
      <c r="D95" s="259" t="s">
        <v>298</v>
      </c>
      <c r="E95" s="260">
        <v>80</v>
      </c>
      <c r="F95" s="261"/>
      <c r="G95" s="262">
        <f>ROUND(E95*F95,2)</f>
        <v>0</v>
      </c>
      <c r="H95" s="261"/>
      <c r="I95" s="262">
        <f>ROUND(E95*H95,2)</f>
        <v>0</v>
      </c>
      <c r="J95" s="261"/>
      <c r="K95" s="262">
        <f>ROUND(E95*J95,2)</f>
        <v>0</v>
      </c>
      <c r="L95" s="262">
        <v>21</v>
      </c>
      <c r="M95" s="262">
        <f>G95*(1+L95/100)</f>
        <v>0</v>
      </c>
      <c r="N95" s="260">
        <v>0</v>
      </c>
      <c r="O95" s="260">
        <f>ROUND(E95*N95,2)</f>
        <v>0</v>
      </c>
      <c r="P95" s="260">
        <v>2.0999999999999999E-3</v>
      </c>
      <c r="Q95" s="260">
        <f>ROUND(E95*P95,2)</f>
        <v>0.17</v>
      </c>
      <c r="R95" s="262"/>
      <c r="S95" s="262" t="s">
        <v>274</v>
      </c>
      <c r="T95" s="263" t="s">
        <v>275</v>
      </c>
      <c r="U95" s="222">
        <v>0</v>
      </c>
      <c r="V95" s="222">
        <f>ROUND(E95*U95,2)</f>
        <v>0</v>
      </c>
      <c r="W95" s="222"/>
      <c r="X95" s="222" t="s">
        <v>228</v>
      </c>
      <c r="Y95" s="222" t="s">
        <v>229</v>
      </c>
      <c r="Z95" s="212"/>
      <c r="AA95" s="212"/>
      <c r="AB95" s="212"/>
      <c r="AC95" s="212"/>
      <c r="AD95" s="212"/>
      <c r="AE95" s="212"/>
      <c r="AF95" s="212"/>
      <c r="AG95" s="212" t="s">
        <v>1409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57">
        <v>82</v>
      </c>
      <c r="B96" s="258" t="s">
        <v>1795</v>
      </c>
      <c r="C96" s="267" t="s">
        <v>1796</v>
      </c>
      <c r="D96" s="259" t="s">
        <v>298</v>
      </c>
      <c r="E96" s="260">
        <v>45</v>
      </c>
      <c r="F96" s="261"/>
      <c r="G96" s="262">
        <f>ROUND(E96*F96,2)</f>
        <v>0</v>
      </c>
      <c r="H96" s="261"/>
      <c r="I96" s="262">
        <f>ROUND(E96*H96,2)</f>
        <v>0</v>
      </c>
      <c r="J96" s="261"/>
      <c r="K96" s="262">
        <f>ROUND(E96*J96,2)</f>
        <v>0</v>
      </c>
      <c r="L96" s="262">
        <v>21</v>
      </c>
      <c r="M96" s="262">
        <f>G96*(1+L96/100)</f>
        <v>0</v>
      </c>
      <c r="N96" s="260">
        <v>0</v>
      </c>
      <c r="O96" s="260">
        <f>ROUND(E96*N96,2)</f>
        <v>0</v>
      </c>
      <c r="P96" s="260">
        <v>1.98E-3</v>
      </c>
      <c r="Q96" s="260">
        <f>ROUND(E96*P96,2)</f>
        <v>0.09</v>
      </c>
      <c r="R96" s="262"/>
      <c r="S96" s="262" t="s">
        <v>274</v>
      </c>
      <c r="T96" s="263" t="s">
        <v>275</v>
      </c>
      <c r="U96" s="222">
        <v>0</v>
      </c>
      <c r="V96" s="222">
        <f>ROUND(E96*U96,2)</f>
        <v>0</v>
      </c>
      <c r="W96" s="222"/>
      <c r="X96" s="222" t="s">
        <v>228</v>
      </c>
      <c r="Y96" s="222" t="s">
        <v>229</v>
      </c>
      <c r="Z96" s="212"/>
      <c r="AA96" s="212"/>
      <c r="AB96" s="212"/>
      <c r="AC96" s="212"/>
      <c r="AD96" s="212"/>
      <c r="AE96" s="212"/>
      <c r="AF96" s="212"/>
      <c r="AG96" s="212" t="s">
        <v>1409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57">
        <v>83</v>
      </c>
      <c r="B97" s="258" t="s">
        <v>1797</v>
      </c>
      <c r="C97" s="267" t="s">
        <v>1798</v>
      </c>
      <c r="D97" s="259" t="s">
        <v>320</v>
      </c>
      <c r="E97" s="260">
        <v>4</v>
      </c>
      <c r="F97" s="261"/>
      <c r="G97" s="262">
        <f>ROUND(E97*F97,2)</f>
        <v>0</v>
      </c>
      <c r="H97" s="261"/>
      <c r="I97" s="262">
        <f>ROUND(E97*H97,2)</f>
        <v>0</v>
      </c>
      <c r="J97" s="261"/>
      <c r="K97" s="262">
        <f>ROUND(E97*J97,2)</f>
        <v>0</v>
      </c>
      <c r="L97" s="262">
        <v>21</v>
      </c>
      <c r="M97" s="262">
        <f>G97*(1+L97/100)</f>
        <v>0</v>
      </c>
      <c r="N97" s="260">
        <v>2.0300000000000001E-3</v>
      </c>
      <c r="O97" s="260">
        <f>ROUND(E97*N97,2)</f>
        <v>0.01</v>
      </c>
      <c r="P97" s="260">
        <v>0</v>
      </c>
      <c r="Q97" s="260">
        <f>ROUND(E97*P97,2)</f>
        <v>0</v>
      </c>
      <c r="R97" s="262"/>
      <c r="S97" s="262" t="s">
        <v>274</v>
      </c>
      <c r="T97" s="263" t="s">
        <v>275</v>
      </c>
      <c r="U97" s="222">
        <v>0</v>
      </c>
      <c r="V97" s="222">
        <f>ROUND(E97*U97,2)</f>
        <v>0</v>
      </c>
      <c r="W97" s="222"/>
      <c r="X97" s="222" t="s">
        <v>228</v>
      </c>
      <c r="Y97" s="222" t="s">
        <v>229</v>
      </c>
      <c r="Z97" s="212"/>
      <c r="AA97" s="212"/>
      <c r="AB97" s="212"/>
      <c r="AC97" s="212"/>
      <c r="AD97" s="212"/>
      <c r="AE97" s="212"/>
      <c r="AF97" s="212"/>
      <c r="AG97" s="212" t="s">
        <v>1409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57">
        <v>84</v>
      </c>
      <c r="B98" s="258" t="s">
        <v>1799</v>
      </c>
      <c r="C98" s="267" t="s">
        <v>1800</v>
      </c>
      <c r="D98" s="259" t="s">
        <v>320</v>
      </c>
      <c r="E98" s="260">
        <v>2</v>
      </c>
      <c r="F98" s="261"/>
      <c r="G98" s="262">
        <f>ROUND(E98*F98,2)</f>
        <v>0</v>
      </c>
      <c r="H98" s="261"/>
      <c r="I98" s="262">
        <f>ROUND(E98*H98,2)</f>
        <v>0</v>
      </c>
      <c r="J98" s="261"/>
      <c r="K98" s="262">
        <f>ROUND(E98*J98,2)</f>
        <v>0</v>
      </c>
      <c r="L98" s="262">
        <v>21</v>
      </c>
      <c r="M98" s="262">
        <f>G98*(1+L98/100)</f>
        <v>0</v>
      </c>
      <c r="N98" s="260">
        <v>7.7099999999999998E-3</v>
      </c>
      <c r="O98" s="260">
        <f>ROUND(E98*N98,2)</f>
        <v>0.02</v>
      </c>
      <c r="P98" s="260">
        <v>0</v>
      </c>
      <c r="Q98" s="260">
        <f>ROUND(E98*P98,2)</f>
        <v>0</v>
      </c>
      <c r="R98" s="262"/>
      <c r="S98" s="262" t="s">
        <v>274</v>
      </c>
      <c r="T98" s="263" t="s">
        <v>275</v>
      </c>
      <c r="U98" s="222">
        <v>0</v>
      </c>
      <c r="V98" s="222">
        <f>ROUND(E98*U98,2)</f>
        <v>0</v>
      </c>
      <c r="W98" s="222"/>
      <c r="X98" s="222" t="s">
        <v>228</v>
      </c>
      <c r="Y98" s="222" t="s">
        <v>229</v>
      </c>
      <c r="Z98" s="212"/>
      <c r="AA98" s="212"/>
      <c r="AB98" s="212"/>
      <c r="AC98" s="212"/>
      <c r="AD98" s="212"/>
      <c r="AE98" s="212"/>
      <c r="AF98" s="212"/>
      <c r="AG98" s="212" t="s">
        <v>1409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57">
        <v>85</v>
      </c>
      <c r="B99" s="258" t="s">
        <v>1801</v>
      </c>
      <c r="C99" s="267" t="s">
        <v>1802</v>
      </c>
      <c r="D99" s="259" t="s">
        <v>298</v>
      </c>
      <c r="E99" s="260">
        <v>50</v>
      </c>
      <c r="F99" s="261"/>
      <c r="G99" s="262">
        <f>ROUND(E99*F99,2)</f>
        <v>0</v>
      </c>
      <c r="H99" s="261"/>
      <c r="I99" s="262">
        <f>ROUND(E99*H99,2)</f>
        <v>0</v>
      </c>
      <c r="J99" s="261"/>
      <c r="K99" s="262">
        <f>ROUND(E99*J99,2)</f>
        <v>0</v>
      </c>
      <c r="L99" s="262">
        <v>21</v>
      </c>
      <c r="M99" s="262">
        <f>G99*(1+L99/100)</f>
        <v>0</v>
      </c>
      <c r="N99" s="260">
        <v>0</v>
      </c>
      <c r="O99" s="260">
        <f>ROUND(E99*N99,2)</f>
        <v>0</v>
      </c>
      <c r="P99" s="260">
        <v>0</v>
      </c>
      <c r="Q99" s="260">
        <f>ROUND(E99*P99,2)</f>
        <v>0</v>
      </c>
      <c r="R99" s="262"/>
      <c r="S99" s="262" t="s">
        <v>274</v>
      </c>
      <c r="T99" s="263" t="s">
        <v>275</v>
      </c>
      <c r="U99" s="222">
        <v>0</v>
      </c>
      <c r="V99" s="222">
        <f>ROUND(E99*U99,2)</f>
        <v>0</v>
      </c>
      <c r="W99" s="222"/>
      <c r="X99" s="222" t="s">
        <v>228</v>
      </c>
      <c r="Y99" s="222" t="s">
        <v>229</v>
      </c>
      <c r="Z99" s="212"/>
      <c r="AA99" s="212"/>
      <c r="AB99" s="212"/>
      <c r="AC99" s="212"/>
      <c r="AD99" s="212"/>
      <c r="AE99" s="212"/>
      <c r="AF99" s="212"/>
      <c r="AG99" s="212" t="s">
        <v>1409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26" t="s">
        <v>221</v>
      </c>
      <c r="B100" s="227" t="s">
        <v>151</v>
      </c>
      <c r="C100" s="244" t="s">
        <v>153</v>
      </c>
      <c r="D100" s="228"/>
      <c r="E100" s="229"/>
      <c r="F100" s="230"/>
      <c r="G100" s="230">
        <f>SUMIF(AG101:AG157,"&lt;&gt;NOR",G101:G157)</f>
        <v>0</v>
      </c>
      <c r="H100" s="230"/>
      <c r="I100" s="230">
        <f>SUM(I101:I157)</f>
        <v>0</v>
      </c>
      <c r="J100" s="230"/>
      <c r="K100" s="230">
        <f>SUM(K101:K157)</f>
        <v>0</v>
      </c>
      <c r="L100" s="230"/>
      <c r="M100" s="230">
        <f>SUM(M101:M157)</f>
        <v>0</v>
      </c>
      <c r="N100" s="229"/>
      <c r="O100" s="229">
        <f>SUM(O101:O157)</f>
        <v>3.5199999999999969</v>
      </c>
      <c r="P100" s="229"/>
      <c r="Q100" s="229">
        <f>SUM(Q101:Q157)</f>
        <v>5.4799999999999995</v>
      </c>
      <c r="R100" s="230"/>
      <c r="S100" s="230"/>
      <c r="T100" s="231"/>
      <c r="U100" s="225"/>
      <c r="V100" s="225">
        <f>SUM(V101:V157)</f>
        <v>0</v>
      </c>
      <c r="W100" s="225"/>
      <c r="X100" s="225"/>
      <c r="Y100" s="225"/>
      <c r="AG100" t="s">
        <v>222</v>
      </c>
    </row>
    <row r="101" spans="1:60" outlineLevel="1" x14ac:dyDescent="0.2">
      <c r="A101" s="257">
        <v>86</v>
      </c>
      <c r="B101" s="258" t="s">
        <v>1803</v>
      </c>
      <c r="C101" s="267" t="s">
        <v>1804</v>
      </c>
      <c r="D101" s="259" t="s">
        <v>298</v>
      </c>
      <c r="E101" s="260">
        <v>154</v>
      </c>
      <c r="F101" s="261"/>
      <c r="G101" s="262">
        <f>ROUND(E101*F101,2)</f>
        <v>0</v>
      </c>
      <c r="H101" s="261"/>
      <c r="I101" s="262">
        <f>ROUND(E101*H101,2)</f>
        <v>0</v>
      </c>
      <c r="J101" s="261"/>
      <c r="K101" s="262">
        <f>ROUND(E101*J101,2)</f>
        <v>0</v>
      </c>
      <c r="L101" s="262">
        <v>21</v>
      </c>
      <c r="M101" s="262">
        <f>G101*(1+L101/100)</f>
        <v>0</v>
      </c>
      <c r="N101" s="260">
        <v>6.6E-4</v>
      </c>
      <c r="O101" s="260">
        <f>ROUND(E101*N101,2)</f>
        <v>0.1</v>
      </c>
      <c r="P101" s="260">
        <v>0</v>
      </c>
      <c r="Q101" s="260">
        <f>ROUND(E101*P101,2)</f>
        <v>0</v>
      </c>
      <c r="R101" s="262"/>
      <c r="S101" s="262" t="s">
        <v>274</v>
      </c>
      <c r="T101" s="263" t="s">
        <v>275</v>
      </c>
      <c r="U101" s="222">
        <v>0</v>
      </c>
      <c r="V101" s="222">
        <f>ROUND(E101*U101,2)</f>
        <v>0</v>
      </c>
      <c r="W101" s="222"/>
      <c r="X101" s="222" t="s">
        <v>228</v>
      </c>
      <c r="Y101" s="222" t="s">
        <v>229</v>
      </c>
      <c r="Z101" s="212"/>
      <c r="AA101" s="212"/>
      <c r="AB101" s="212"/>
      <c r="AC101" s="212"/>
      <c r="AD101" s="212"/>
      <c r="AE101" s="212"/>
      <c r="AF101" s="212"/>
      <c r="AG101" s="212" t="s">
        <v>1409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7">
        <v>87</v>
      </c>
      <c r="B102" s="258" t="s">
        <v>1805</v>
      </c>
      <c r="C102" s="267" t="s">
        <v>1806</v>
      </c>
      <c r="D102" s="259" t="s">
        <v>298</v>
      </c>
      <c r="E102" s="260">
        <v>78</v>
      </c>
      <c r="F102" s="261"/>
      <c r="G102" s="262">
        <f>ROUND(E102*F102,2)</f>
        <v>0</v>
      </c>
      <c r="H102" s="261"/>
      <c r="I102" s="262">
        <f>ROUND(E102*H102,2)</f>
        <v>0</v>
      </c>
      <c r="J102" s="261"/>
      <c r="K102" s="262">
        <f>ROUND(E102*J102,2)</f>
        <v>0</v>
      </c>
      <c r="L102" s="262">
        <v>21</v>
      </c>
      <c r="M102" s="262">
        <f>G102*(1+L102/100)</f>
        <v>0</v>
      </c>
      <c r="N102" s="260">
        <v>9.1E-4</v>
      </c>
      <c r="O102" s="260">
        <f>ROUND(E102*N102,2)</f>
        <v>7.0000000000000007E-2</v>
      </c>
      <c r="P102" s="260">
        <v>0</v>
      </c>
      <c r="Q102" s="260">
        <f>ROUND(E102*P102,2)</f>
        <v>0</v>
      </c>
      <c r="R102" s="262"/>
      <c r="S102" s="262" t="s">
        <v>274</v>
      </c>
      <c r="T102" s="263" t="s">
        <v>275</v>
      </c>
      <c r="U102" s="222">
        <v>0</v>
      </c>
      <c r="V102" s="222">
        <f>ROUND(E102*U102,2)</f>
        <v>0</v>
      </c>
      <c r="W102" s="222"/>
      <c r="X102" s="222" t="s">
        <v>228</v>
      </c>
      <c r="Y102" s="222" t="s">
        <v>229</v>
      </c>
      <c r="Z102" s="212"/>
      <c r="AA102" s="212"/>
      <c r="AB102" s="212"/>
      <c r="AC102" s="212"/>
      <c r="AD102" s="212"/>
      <c r="AE102" s="212"/>
      <c r="AF102" s="212"/>
      <c r="AG102" s="212" t="s">
        <v>1409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57">
        <v>88</v>
      </c>
      <c r="B103" s="258" t="s">
        <v>1807</v>
      </c>
      <c r="C103" s="267" t="s">
        <v>1808</v>
      </c>
      <c r="D103" s="259" t="s">
        <v>298</v>
      </c>
      <c r="E103" s="260">
        <v>51</v>
      </c>
      <c r="F103" s="261"/>
      <c r="G103" s="262">
        <f>ROUND(E103*F103,2)</f>
        <v>0</v>
      </c>
      <c r="H103" s="261"/>
      <c r="I103" s="262">
        <f>ROUND(E103*H103,2)</f>
        <v>0</v>
      </c>
      <c r="J103" s="261"/>
      <c r="K103" s="262">
        <f>ROUND(E103*J103,2)</f>
        <v>0</v>
      </c>
      <c r="L103" s="262">
        <v>21</v>
      </c>
      <c r="M103" s="262">
        <f>G103*(1+L103/100)</f>
        <v>0</v>
      </c>
      <c r="N103" s="260">
        <v>1.1900000000000001E-3</v>
      </c>
      <c r="O103" s="260">
        <f>ROUND(E103*N103,2)</f>
        <v>0.06</v>
      </c>
      <c r="P103" s="260">
        <v>0</v>
      </c>
      <c r="Q103" s="260">
        <f>ROUND(E103*P103,2)</f>
        <v>0</v>
      </c>
      <c r="R103" s="262"/>
      <c r="S103" s="262" t="s">
        <v>274</v>
      </c>
      <c r="T103" s="263" t="s">
        <v>275</v>
      </c>
      <c r="U103" s="222">
        <v>0</v>
      </c>
      <c r="V103" s="222">
        <f>ROUND(E103*U103,2)</f>
        <v>0</v>
      </c>
      <c r="W103" s="222"/>
      <c r="X103" s="222" t="s">
        <v>228</v>
      </c>
      <c r="Y103" s="222" t="s">
        <v>229</v>
      </c>
      <c r="Z103" s="212"/>
      <c r="AA103" s="212"/>
      <c r="AB103" s="212"/>
      <c r="AC103" s="212"/>
      <c r="AD103" s="212"/>
      <c r="AE103" s="212"/>
      <c r="AF103" s="212"/>
      <c r="AG103" s="212" t="s">
        <v>1409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57">
        <v>89</v>
      </c>
      <c r="B104" s="258" t="s">
        <v>1809</v>
      </c>
      <c r="C104" s="267" t="s">
        <v>1810</v>
      </c>
      <c r="D104" s="259" t="s">
        <v>298</v>
      </c>
      <c r="E104" s="260">
        <v>20</v>
      </c>
      <c r="F104" s="261"/>
      <c r="G104" s="262">
        <f>ROUND(E104*F104,2)</f>
        <v>0</v>
      </c>
      <c r="H104" s="261"/>
      <c r="I104" s="262">
        <f>ROUND(E104*H104,2)</f>
        <v>0</v>
      </c>
      <c r="J104" s="261"/>
      <c r="K104" s="262">
        <f>ROUND(E104*J104,2)</f>
        <v>0</v>
      </c>
      <c r="L104" s="262">
        <v>21</v>
      </c>
      <c r="M104" s="262">
        <f>G104*(1+L104/100)</f>
        <v>0</v>
      </c>
      <c r="N104" s="260">
        <v>2.5200000000000001E-3</v>
      </c>
      <c r="O104" s="260">
        <f>ROUND(E104*N104,2)</f>
        <v>0.05</v>
      </c>
      <c r="P104" s="260">
        <v>0</v>
      </c>
      <c r="Q104" s="260">
        <f>ROUND(E104*P104,2)</f>
        <v>0</v>
      </c>
      <c r="R104" s="262"/>
      <c r="S104" s="262" t="s">
        <v>274</v>
      </c>
      <c r="T104" s="263" t="s">
        <v>275</v>
      </c>
      <c r="U104" s="222">
        <v>0</v>
      </c>
      <c r="V104" s="222">
        <f>ROUND(E104*U104,2)</f>
        <v>0</v>
      </c>
      <c r="W104" s="222"/>
      <c r="X104" s="222" t="s">
        <v>228</v>
      </c>
      <c r="Y104" s="222" t="s">
        <v>229</v>
      </c>
      <c r="Z104" s="212"/>
      <c r="AA104" s="212"/>
      <c r="AB104" s="212"/>
      <c r="AC104" s="212"/>
      <c r="AD104" s="212"/>
      <c r="AE104" s="212"/>
      <c r="AF104" s="212"/>
      <c r="AG104" s="212" t="s">
        <v>1409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57">
        <v>90</v>
      </c>
      <c r="B105" s="258" t="s">
        <v>1811</v>
      </c>
      <c r="C105" s="267" t="s">
        <v>1812</v>
      </c>
      <c r="D105" s="259" t="s">
        <v>298</v>
      </c>
      <c r="E105" s="260">
        <v>20</v>
      </c>
      <c r="F105" s="261"/>
      <c r="G105" s="262">
        <f>ROUND(E105*F105,2)</f>
        <v>0</v>
      </c>
      <c r="H105" s="261"/>
      <c r="I105" s="262">
        <f>ROUND(E105*H105,2)</f>
        <v>0</v>
      </c>
      <c r="J105" s="261"/>
      <c r="K105" s="262">
        <f>ROUND(E105*J105,2)</f>
        <v>0</v>
      </c>
      <c r="L105" s="262">
        <v>21</v>
      </c>
      <c r="M105" s="262">
        <f>G105*(1+L105/100)</f>
        <v>0</v>
      </c>
      <c r="N105" s="260">
        <v>3.5000000000000001E-3</v>
      </c>
      <c r="O105" s="260">
        <f>ROUND(E105*N105,2)</f>
        <v>7.0000000000000007E-2</v>
      </c>
      <c r="P105" s="260">
        <v>0</v>
      </c>
      <c r="Q105" s="260">
        <f>ROUND(E105*P105,2)</f>
        <v>0</v>
      </c>
      <c r="R105" s="262"/>
      <c r="S105" s="262" t="s">
        <v>274</v>
      </c>
      <c r="T105" s="263" t="s">
        <v>275</v>
      </c>
      <c r="U105" s="222">
        <v>0</v>
      </c>
      <c r="V105" s="222">
        <f>ROUND(E105*U105,2)</f>
        <v>0</v>
      </c>
      <c r="W105" s="222"/>
      <c r="X105" s="222" t="s">
        <v>228</v>
      </c>
      <c r="Y105" s="222" t="s">
        <v>229</v>
      </c>
      <c r="Z105" s="212"/>
      <c r="AA105" s="212"/>
      <c r="AB105" s="212"/>
      <c r="AC105" s="212"/>
      <c r="AD105" s="212"/>
      <c r="AE105" s="212"/>
      <c r="AF105" s="212"/>
      <c r="AG105" s="212" t="s">
        <v>1409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57">
        <v>91</v>
      </c>
      <c r="B106" s="258" t="s">
        <v>1813</v>
      </c>
      <c r="C106" s="267" t="s">
        <v>1814</v>
      </c>
      <c r="D106" s="259" t="s">
        <v>298</v>
      </c>
      <c r="E106" s="260">
        <v>92</v>
      </c>
      <c r="F106" s="261"/>
      <c r="G106" s="262">
        <f>ROUND(E106*F106,2)</f>
        <v>0</v>
      </c>
      <c r="H106" s="261"/>
      <c r="I106" s="262">
        <f>ROUND(E106*H106,2)</f>
        <v>0</v>
      </c>
      <c r="J106" s="261"/>
      <c r="K106" s="262">
        <f>ROUND(E106*J106,2)</f>
        <v>0</v>
      </c>
      <c r="L106" s="262">
        <v>21</v>
      </c>
      <c r="M106" s="262">
        <f>G106*(1+L106/100)</f>
        <v>0</v>
      </c>
      <c r="N106" s="260">
        <v>5.8599999999999998E-3</v>
      </c>
      <c r="O106" s="260">
        <f>ROUND(E106*N106,2)</f>
        <v>0.54</v>
      </c>
      <c r="P106" s="260">
        <v>0</v>
      </c>
      <c r="Q106" s="260">
        <f>ROUND(E106*P106,2)</f>
        <v>0</v>
      </c>
      <c r="R106" s="262"/>
      <c r="S106" s="262" t="s">
        <v>274</v>
      </c>
      <c r="T106" s="263" t="s">
        <v>275</v>
      </c>
      <c r="U106" s="222">
        <v>0</v>
      </c>
      <c r="V106" s="222">
        <f>ROUND(E106*U106,2)</f>
        <v>0</v>
      </c>
      <c r="W106" s="222"/>
      <c r="X106" s="222" t="s">
        <v>228</v>
      </c>
      <c r="Y106" s="222" t="s">
        <v>229</v>
      </c>
      <c r="Z106" s="212"/>
      <c r="AA106" s="212"/>
      <c r="AB106" s="212"/>
      <c r="AC106" s="212"/>
      <c r="AD106" s="212"/>
      <c r="AE106" s="212"/>
      <c r="AF106" s="212"/>
      <c r="AG106" s="212" t="s">
        <v>1409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57">
        <v>92</v>
      </c>
      <c r="B107" s="258" t="s">
        <v>1815</v>
      </c>
      <c r="C107" s="267" t="s">
        <v>1816</v>
      </c>
      <c r="D107" s="259" t="s">
        <v>298</v>
      </c>
      <c r="E107" s="260">
        <v>58</v>
      </c>
      <c r="F107" s="261"/>
      <c r="G107" s="262">
        <f>ROUND(E107*F107,2)</f>
        <v>0</v>
      </c>
      <c r="H107" s="261"/>
      <c r="I107" s="262">
        <f>ROUND(E107*H107,2)</f>
        <v>0</v>
      </c>
      <c r="J107" s="261"/>
      <c r="K107" s="262">
        <f>ROUND(E107*J107,2)</f>
        <v>0</v>
      </c>
      <c r="L107" s="262">
        <v>21</v>
      </c>
      <c r="M107" s="262">
        <f>G107*(1+L107/100)</f>
        <v>0</v>
      </c>
      <c r="N107" s="260">
        <v>4.5100000000000001E-3</v>
      </c>
      <c r="O107" s="260">
        <f>ROUND(E107*N107,2)</f>
        <v>0.26</v>
      </c>
      <c r="P107" s="260">
        <v>0</v>
      </c>
      <c r="Q107" s="260">
        <f>ROUND(E107*P107,2)</f>
        <v>0</v>
      </c>
      <c r="R107" s="262"/>
      <c r="S107" s="262" t="s">
        <v>274</v>
      </c>
      <c r="T107" s="263" t="s">
        <v>275</v>
      </c>
      <c r="U107" s="222">
        <v>0</v>
      </c>
      <c r="V107" s="222">
        <f>ROUND(E107*U107,2)</f>
        <v>0</v>
      </c>
      <c r="W107" s="222"/>
      <c r="X107" s="222" t="s">
        <v>228</v>
      </c>
      <c r="Y107" s="222" t="s">
        <v>229</v>
      </c>
      <c r="Z107" s="212"/>
      <c r="AA107" s="212"/>
      <c r="AB107" s="212"/>
      <c r="AC107" s="212"/>
      <c r="AD107" s="212"/>
      <c r="AE107" s="212"/>
      <c r="AF107" s="212"/>
      <c r="AG107" s="212" t="s">
        <v>1409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57">
        <v>93</v>
      </c>
      <c r="B108" s="258" t="s">
        <v>1817</v>
      </c>
      <c r="C108" s="267" t="s">
        <v>1818</v>
      </c>
      <c r="D108" s="259" t="s">
        <v>298</v>
      </c>
      <c r="E108" s="260">
        <v>91</v>
      </c>
      <c r="F108" s="261"/>
      <c r="G108" s="262">
        <f>ROUND(E108*F108,2)</f>
        <v>0</v>
      </c>
      <c r="H108" s="261"/>
      <c r="I108" s="262">
        <f>ROUND(E108*H108,2)</f>
        <v>0</v>
      </c>
      <c r="J108" s="261"/>
      <c r="K108" s="262">
        <f>ROUND(E108*J108,2)</f>
        <v>0</v>
      </c>
      <c r="L108" s="262">
        <v>21</v>
      </c>
      <c r="M108" s="262">
        <f>G108*(1+L108/100)</f>
        <v>0</v>
      </c>
      <c r="N108" s="260">
        <v>7.7999999999999999E-4</v>
      </c>
      <c r="O108" s="260">
        <f>ROUND(E108*N108,2)</f>
        <v>7.0000000000000007E-2</v>
      </c>
      <c r="P108" s="260">
        <v>0</v>
      </c>
      <c r="Q108" s="260">
        <f>ROUND(E108*P108,2)</f>
        <v>0</v>
      </c>
      <c r="R108" s="262"/>
      <c r="S108" s="262" t="s">
        <v>274</v>
      </c>
      <c r="T108" s="263" t="s">
        <v>275</v>
      </c>
      <c r="U108" s="222">
        <v>0</v>
      </c>
      <c r="V108" s="222">
        <f>ROUND(E108*U108,2)</f>
        <v>0</v>
      </c>
      <c r="W108" s="222"/>
      <c r="X108" s="222" t="s">
        <v>228</v>
      </c>
      <c r="Y108" s="222" t="s">
        <v>229</v>
      </c>
      <c r="Z108" s="212"/>
      <c r="AA108" s="212"/>
      <c r="AB108" s="212"/>
      <c r="AC108" s="212"/>
      <c r="AD108" s="212"/>
      <c r="AE108" s="212"/>
      <c r="AF108" s="212"/>
      <c r="AG108" s="212" t="s">
        <v>1409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57">
        <v>94</v>
      </c>
      <c r="B109" s="258" t="s">
        <v>1819</v>
      </c>
      <c r="C109" s="267" t="s">
        <v>1820</v>
      </c>
      <c r="D109" s="259" t="s">
        <v>298</v>
      </c>
      <c r="E109" s="260">
        <v>82</v>
      </c>
      <c r="F109" s="261"/>
      <c r="G109" s="262">
        <f>ROUND(E109*F109,2)</f>
        <v>0</v>
      </c>
      <c r="H109" s="261"/>
      <c r="I109" s="262">
        <f>ROUND(E109*H109,2)</f>
        <v>0</v>
      </c>
      <c r="J109" s="261"/>
      <c r="K109" s="262">
        <f>ROUND(E109*J109,2)</f>
        <v>0</v>
      </c>
      <c r="L109" s="262">
        <v>21</v>
      </c>
      <c r="M109" s="262">
        <f>G109*(1+L109/100)</f>
        <v>0</v>
      </c>
      <c r="N109" s="260">
        <v>9.6000000000000002E-4</v>
      </c>
      <c r="O109" s="260">
        <f>ROUND(E109*N109,2)</f>
        <v>0.08</v>
      </c>
      <c r="P109" s="260">
        <v>0</v>
      </c>
      <c r="Q109" s="260">
        <f>ROUND(E109*P109,2)</f>
        <v>0</v>
      </c>
      <c r="R109" s="262"/>
      <c r="S109" s="262" t="s">
        <v>274</v>
      </c>
      <c r="T109" s="263" t="s">
        <v>275</v>
      </c>
      <c r="U109" s="222">
        <v>0</v>
      </c>
      <c r="V109" s="222">
        <f>ROUND(E109*U109,2)</f>
        <v>0</v>
      </c>
      <c r="W109" s="222"/>
      <c r="X109" s="222" t="s">
        <v>228</v>
      </c>
      <c r="Y109" s="222" t="s">
        <v>229</v>
      </c>
      <c r="Z109" s="212"/>
      <c r="AA109" s="212"/>
      <c r="AB109" s="212"/>
      <c r="AC109" s="212"/>
      <c r="AD109" s="212"/>
      <c r="AE109" s="212"/>
      <c r="AF109" s="212"/>
      <c r="AG109" s="212" t="s">
        <v>1409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57">
        <v>95</v>
      </c>
      <c r="B110" s="258" t="s">
        <v>1821</v>
      </c>
      <c r="C110" s="267" t="s">
        <v>1822</v>
      </c>
      <c r="D110" s="259" t="s">
        <v>298</v>
      </c>
      <c r="E110" s="260">
        <v>164</v>
      </c>
      <c r="F110" s="261"/>
      <c r="G110" s="262">
        <f>ROUND(E110*F110,2)</f>
        <v>0</v>
      </c>
      <c r="H110" s="261"/>
      <c r="I110" s="262">
        <f>ROUND(E110*H110,2)</f>
        <v>0</v>
      </c>
      <c r="J110" s="261"/>
      <c r="K110" s="262">
        <f>ROUND(E110*J110,2)</f>
        <v>0</v>
      </c>
      <c r="L110" s="262">
        <v>21</v>
      </c>
      <c r="M110" s="262">
        <f>G110*(1+L110/100)</f>
        <v>0</v>
      </c>
      <c r="N110" s="260">
        <v>1.25E-3</v>
      </c>
      <c r="O110" s="260">
        <f>ROUND(E110*N110,2)</f>
        <v>0.21</v>
      </c>
      <c r="P110" s="260">
        <v>0</v>
      </c>
      <c r="Q110" s="260">
        <f>ROUND(E110*P110,2)</f>
        <v>0</v>
      </c>
      <c r="R110" s="262"/>
      <c r="S110" s="262" t="s">
        <v>274</v>
      </c>
      <c r="T110" s="263" t="s">
        <v>275</v>
      </c>
      <c r="U110" s="222">
        <v>0</v>
      </c>
      <c r="V110" s="222">
        <f>ROUND(E110*U110,2)</f>
        <v>0</v>
      </c>
      <c r="W110" s="222"/>
      <c r="X110" s="222" t="s">
        <v>228</v>
      </c>
      <c r="Y110" s="222" t="s">
        <v>229</v>
      </c>
      <c r="Z110" s="212"/>
      <c r="AA110" s="212"/>
      <c r="AB110" s="212"/>
      <c r="AC110" s="212"/>
      <c r="AD110" s="212"/>
      <c r="AE110" s="212"/>
      <c r="AF110" s="212"/>
      <c r="AG110" s="212" t="s">
        <v>1409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57">
        <v>96</v>
      </c>
      <c r="B111" s="258" t="s">
        <v>1823</v>
      </c>
      <c r="C111" s="267" t="s">
        <v>1824</v>
      </c>
      <c r="D111" s="259" t="s">
        <v>298</v>
      </c>
      <c r="E111" s="260">
        <v>70</v>
      </c>
      <c r="F111" s="261"/>
      <c r="G111" s="262">
        <f>ROUND(E111*F111,2)</f>
        <v>0</v>
      </c>
      <c r="H111" s="261"/>
      <c r="I111" s="262">
        <f>ROUND(E111*H111,2)</f>
        <v>0</v>
      </c>
      <c r="J111" s="261"/>
      <c r="K111" s="262">
        <f>ROUND(E111*J111,2)</f>
        <v>0</v>
      </c>
      <c r="L111" s="262">
        <v>21</v>
      </c>
      <c r="M111" s="262">
        <f>G111*(1+L111/100)</f>
        <v>0</v>
      </c>
      <c r="N111" s="260">
        <v>2.5600000000000002E-3</v>
      </c>
      <c r="O111" s="260">
        <f>ROUND(E111*N111,2)</f>
        <v>0.18</v>
      </c>
      <c r="P111" s="260">
        <v>0</v>
      </c>
      <c r="Q111" s="260">
        <f>ROUND(E111*P111,2)</f>
        <v>0</v>
      </c>
      <c r="R111" s="262"/>
      <c r="S111" s="262" t="s">
        <v>274</v>
      </c>
      <c r="T111" s="263" t="s">
        <v>275</v>
      </c>
      <c r="U111" s="222">
        <v>0</v>
      </c>
      <c r="V111" s="222">
        <f>ROUND(E111*U111,2)</f>
        <v>0</v>
      </c>
      <c r="W111" s="222"/>
      <c r="X111" s="222" t="s">
        <v>228</v>
      </c>
      <c r="Y111" s="222" t="s">
        <v>229</v>
      </c>
      <c r="Z111" s="212"/>
      <c r="AA111" s="212"/>
      <c r="AB111" s="212"/>
      <c r="AC111" s="212"/>
      <c r="AD111" s="212"/>
      <c r="AE111" s="212"/>
      <c r="AF111" s="212"/>
      <c r="AG111" s="212" t="s">
        <v>1409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57">
        <v>97</v>
      </c>
      <c r="B112" s="258" t="s">
        <v>1825</v>
      </c>
      <c r="C112" s="267" t="s">
        <v>1826</v>
      </c>
      <c r="D112" s="259" t="s">
        <v>298</v>
      </c>
      <c r="E112" s="260">
        <v>140</v>
      </c>
      <c r="F112" s="261"/>
      <c r="G112" s="262">
        <f>ROUND(E112*F112,2)</f>
        <v>0</v>
      </c>
      <c r="H112" s="261"/>
      <c r="I112" s="262">
        <f>ROUND(E112*H112,2)</f>
        <v>0</v>
      </c>
      <c r="J112" s="261"/>
      <c r="K112" s="262">
        <f>ROUND(E112*J112,2)</f>
        <v>0</v>
      </c>
      <c r="L112" s="262">
        <v>21</v>
      </c>
      <c r="M112" s="262">
        <f>G112*(1+L112/100)</f>
        <v>0</v>
      </c>
      <c r="N112" s="260">
        <v>6.1000000000000004E-3</v>
      </c>
      <c r="O112" s="260">
        <f>ROUND(E112*N112,2)</f>
        <v>0.85</v>
      </c>
      <c r="P112" s="260">
        <v>0</v>
      </c>
      <c r="Q112" s="260">
        <f>ROUND(E112*P112,2)</f>
        <v>0</v>
      </c>
      <c r="R112" s="262"/>
      <c r="S112" s="262" t="s">
        <v>274</v>
      </c>
      <c r="T112" s="263" t="s">
        <v>275</v>
      </c>
      <c r="U112" s="222">
        <v>0</v>
      </c>
      <c r="V112" s="222">
        <f>ROUND(E112*U112,2)</f>
        <v>0</v>
      </c>
      <c r="W112" s="222"/>
      <c r="X112" s="222" t="s">
        <v>228</v>
      </c>
      <c r="Y112" s="222" t="s">
        <v>229</v>
      </c>
      <c r="Z112" s="212"/>
      <c r="AA112" s="212"/>
      <c r="AB112" s="212"/>
      <c r="AC112" s="212"/>
      <c r="AD112" s="212"/>
      <c r="AE112" s="212"/>
      <c r="AF112" s="212"/>
      <c r="AG112" s="212" t="s">
        <v>1409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7">
        <v>98</v>
      </c>
      <c r="B113" s="258" t="s">
        <v>1827</v>
      </c>
      <c r="C113" s="267" t="s">
        <v>1828</v>
      </c>
      <c r="D113" s="259" t="s">
        <v>298</v>
      </c>
      <c r="E113" s="260">
        <v>12</v>
      </c>
      <c r="F113" s="261"/>
      <c r="G113" s="262">
        <f>ROUND(E113*F113,2)</f>
        <v>0</v>
      </c>
      <c r="H113" s="261"/>
      <c r="I113" s="262">
        <f>ROUND(E113*H113,2)</f>
        <v>0</v>
      </c>
      <c r="J113" s="261"/>
      <c r="K113" s="262">
        <f>ROUND(E113*J113,2)</f>
        <v>0</v>
      </c>
      <c r="L113" s="262">
        <v>21</v>
      </c>
      <c r="M113" s="262">
        <f>G113*(1+L113/100)</f>
        <v>0</v>
      </c>
      <c r="N113" s="260">
        <v>1.4840000000000001E-2</v>
      </c>
      <c r="O113" s="260">
        <f>ROUND(E113*N113,2)</f>
        <v>0.18</v>
      </c>
      <c r="P113" s="260">
        <v>0</v>
      </c>
      <c r="Q113" s="260">
        <f>ROUND(E113*P113,2)</f>
        <v>0</v>
      </c>
      <c r="R113" s="262"/>
      <c r="S113" s="262" t="s">
        <v>274</v>
      </c>
      <c r="T113" s="263" t="s">
        <v>275</v>
      </c>
      <c r="U113" s="222">
        <v>0</v>
      </c>
      <c r="V113" s="222">
        <f>ROUND(E113*U113,2)</f>
        <v>0</v>
      </c>
      <c r="W113" s="222"/>
      <c r="X113" s="222" t="s">
        <v>228</v>
      </c>
      <c r="Y113" s="222" t="s">
        <v>229</v>
      </c>
      <c r="Z113" s="212"/>
      <c r="AA113" s="212"/>
      <c r="AB113" s="212"/>
      <c r="AC113" s="212"/>
      <c r="AD113" s="212"/>
      <c r="AE113" s="212"/>
      <c r="AF113" s="212"/>
      <c r="AG113" s="212" t="s">
        <v>1409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7">
        <v>99</v>
      </c>
      <c r="B114" s="258" t="s">
        <v>1829</v>
      </c>
      <c r="C114" s="267" t="s">
        <v>1830</v>
      </c>
      <c r="D114" s="259" t="s">
        <v>298</v>
      </c>
      <c r="E114" s="260">
        <v>12</v>
      </c>
      <c r="F114" s="261"/>
      <c r="G114" s="262">
        <f>ROUND(E114*F114,2)</f>
        <v>0</v>
      </c>
      <c r="H114" s="261"/>
      <c r="I114" s="262">
        <f>ROUND(E114*H114,2)</f>
        <v>0</v>
      </c>
      <c r="J114" s="261"/>
      <c r="K114" s="262">
        <f>ROUND(E114*J114,2)</f>
        <v>0</v>
      </c>
      <c r="L114" s="262">
        <v>21</v>
      </c>
      <c r="M114" s="262">
        <f>G114*(1+L114/100)</f>
        <v>0</v>
      </c>
      <c r="N114" s="260">
        <v>2.2919999999999999E-2</v>
      </c>
      <c r="O114" s="260">
        <f>ROUND(E114*N114,2)</f>
        <v>0.28000000000000003</v>
      </c>
      <c r="P114" s="260">
        <v>0</v>
      </c>
      <c r="Q114" s="260">
        <f>ROUND(E114*P114,2)</f>
        <v>0</v>
      </c>
      <c r="R114" s="262"/>
      <c r="S114" s="262" t="s">
        <v>274</v>
      </c>
      <c r="T114" s="263" t="s">
        <v>275</v>
      </c>
      <c r="U114" s="222">
        <v>0</v>
      </c>
      <c r="V114" s="222">
        <f>ROUND(E114*U114,2)</f>
        <v>0</v>
      </c>
      <c r="W114" s="222"/>
      <c r="X114" s="222" t="s">
        <v>228</v>
      </c>
      <c r="Y114" s="222" t="s">
        <v>229</v>
      </c>
      <c r="Z114" s="212"/>
      <c r="AA114" s="212"/>
      <c r="AB114" s="212"/>
      <c r="AC114" s="212"/>
      <c r="AD114" s="212"/>
      <c r="AE114" s="212"/>
      <c r="AF114" s="212"/>
      <c r="AG114" s="212" t="s">
        <v>1409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57">
        <v>100</v>
      </c>
      <c r="B115" s="258" t="s">
        <v>1831</v>
      </c>
      <c r="C115" s="267" t="s">
        <v>1832</v>
      </c>
      <c r="D115" s="259" t="s">
        <v>298</v>
      </c>
      <c r="E115" s="260">
        <v>154</v>
      </c>
      <c r="F115" s="261"/>
      <c r="G115" s="262">
        <f>ROUND(E115*F115,2)</f>
        <v>0</v>
      </c>
      <c r="H115" s="261"/>
      <c r="I115" s="262">
        <f>ROUND(E115*H115,2)</f>
        <v>0</v>
      </c>
      <c r="J115" s="261"/>
      <c r="K115" s="262">
        <f>ROUND(E115*J115,2)</f>
        <v>0</v>
      </c>
      <c r="L115" s="262">
        <v>21</v>
      </c>
      <c r="M115" s="262">
        <f>G115*(1+L115/100)</f>
        <v>0</v>
      </c>
      <c r="N115" s="260">
        <v>4.0000000000000003E-5</v>
      </c>
      <c r="O115" s="260">
        <f>ROUND(E115*N115,2)</f>
        <v>0.01</v>
      </c>
      <c r="P115" s="260">
        <v>0</v>
      </c>
      <c r="Q115" s="260">
        <f>ROUND(E115*P115,2)</f>
        <v>0</v>
      </c>
      <c r="R115" s="262"/>
      <c r="S115" s="262" t="s">
        <v>274</v>
      </c>
      <c r="T115" s="263" t="s">
        <v>275</v>
      </c>
      <c r="U115" s="222">
        <v>0</v>
      </c>
      <c r="V115" s="222">
        <f>ROUND(E115*U115,2)</f>
        <v>0</v>
      </c>
      <c r="W115" s="222"/>
      <c r="X115" s="222" t="s">
        <v>228</v>
      </c>
      <c r="Y115" s="222" t="s">
        <v>229</v>
      </c>
      <c r="Z115" s="212"/>
      <c r="AA115" s="212"/>
      <c r="AB115" s="212"/>
      <c r="AC115" s="212"/>
      <c r="AD115" s="212"/>
      <c r="AE115" s="212"/>
      <c r="AF115" s="212"/>
      <c r="AG115" s="212" t="s">
        <v>1409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57">
        <v>101</v>
      </c>
      <c r="B116" s="258" t="s">
        <v>1833</v>
      </c>
      <c r="C116" s="267" t="s">
        <v>1834</v>
      </c>
      <c r="D116" s="259" t="s">
        <v>298</v>
      </c>
      <c r="E116" s="260">
        <v>129</v>
      </c>
      <c r="F116" s="261"/>
      <c r="G116" s="262">
        <f>ROUND(E116*F116,2)</f>
        <v>0</v>
      </c>
      <c r="H116" s="261"/>
      <c r="I116" s="262">
        <f>ROUND(E116*H116,2)</f>
        <v>0</v>
      </c>
      <c r="J116" s="261"/>
      <c r="K116" s="262">
        <f>ROUND(E116*J116,2)</f>
        <v>0</v>
      </c>
      <c r="L116" s="262">
        <v>21</v>
      </c>
      <c r="M116" s="262">
        <f>G116*(1+L116/100)</f>
        <v>0</v>
      </c>
      <c r="N116" s="260">
        <v>4.0000000000000003E-5</v>
      </c>
      <c r="O116" s="260">
        <f>ROUND(E116*N116,2)</f>
        <v>0.01</v>
      </c>
      <c r="P116" s="260">
        <v>0</v>
      </c>
      <c r="Q116" s="260">
        <f>ROUND(E116*P116,2)</f>
        <v>0</v>
      </c>
      <c r="R116" s="262"/>
      <c r="S116" s="262" t="s">
        <v>274</v>
      </c>
      <c r="T116" s="263" t="s">
        <v>275</v>
      </c>
      <c r="U116" s="222">
        <v>0</v>
      </c>
      <c r="V116" s="222">
        <f>ROUND(E116*U116,2)</f>
        <v>0</v>
      </c>
      <c r="W116" s="222"/>
      <c r="X116" s="222" t="s">
        <v>228</v>
      </c>
      <c r="Y116" s="222" t="s">
        <v>229</v>
      </c>
      <c r="Z116" s="212"/>
      <c r="AA116" s="212"/>
      <c r="AB116" s="212"/>
      <c r="AC116" s="212"/>
      <c r="AD116" s="212"/>
      <c r="AE116" s="212"/>
      <c r="AF116" s="212"/>
      <c r="AG116" s="212" t="s">
        <v>1409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57">
        <v>102</v>
      </c>
      <c r="B117" s="258" t="s">
        <v>1835</v>
      </c>
      <c r="C117" s="267" t="s">
        <v>1836</v>
      </c>
      <c r="D117" s="259" t="s">
        <v>298</v>
      </c>
      <c r="E117" s="260">
        <v>213</v>
      </c>
      <c r="F117" s="261"/>
      <c r="G117" s="262">
        <f>ROUND(E117*F117,2)</f>
        <v>0</v>
      </c>
      <c r="H117" s="261"/>
      <c r="I117" s="262">
        <f>ROUND(E117*H117,2)</f>
        <v>0</v>
      </c>
      <c r="J117" s="261"/>
      <c r="K117" s="262">
        <f>ROUND(E117*J117,2)</f>
        <v>0</v>
      </c>
      <c r="L117" s="262">
        <v>21</v>
      </c>
      <c r="M117" s="262">
        <f>G117*(1+L117/100)</f>
        <v>0</v>
      </c>
      <c r="N117" s="260">
        <v>4.0000000000000003E-5</v>
      </c>
      <c r="O117" s="260">
        <f>ROUND(E117*N117,2)</f>
        <v>0.01</v>
      </c>
      <c r="P117" s="260">
        <v>0</v>
      </c>
      <c r="Q117" s="260">
        <f>ROUND(E117*P117,2)</f>
        <v>0</v>
      </c>
      <c r="R117" s="262"/>
      <c r="S117" s="262" t="s">
        <v>274</v>
      </c>
      <c r="T117" s="263" t="s">
        <v>275</v>
      </c>
      <c r="U117" s="222">
        <v>0</v>
      </c>
      <c r="V117" s="222">
        <f>ROUND(E117*U117,2)</f>
        <v>0</v>
      </c>
      <c r="W117" s="222"/>
      <c r="X117" s="222" t="s">
        <v>228</v>
      </c>
      <c r="Y117" s="222" t="s">
        <v>229</v>
      </c>
      <c r="Z117" s="212"/>
      <c r="AA117" s="212"/>
      <c r="AB117" s="212"/>
      <c r="AC117" s="212"/>
      <c r="AD117" s="212"/>
      <c r="AE117" s="212"/>
      <c r="AF117" s="212"/>
      <c r="AG117" s="212" t="s">
        <v>1409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57">
        <v>103</v>
      </c>
      <c r="B118" s="258" t="s">
        <v>1837</v>
      </c>
      <c r="C118" s="267" t="s">
        <v>1838</v>
      </c>
      <c r="D118" s="259" t="s">
        <v>298</v>
      </c>
      <c r="E118" s="260">
        <v>91</v>
      </c>
      <c r="F118" s="261"/>
      <c r="G118" s="262">
        <f>ROUND(E118*F118,2)</f>
        <v>0</v>
      </c>
      <c r="H118" s="261"/>
      <c r="I118" s="262">
        <f>ROUND(E118*H118,2)</f>
        <v>0</v>
      </c>
      <c r="J118" s="261"/>
      <c r="K118" s="262">
        <f>ROUND(E118*J118,2)</f>
        <v>0</v>
      </c>
      <c r="L118" s="262">
        <v>21</v>
      </c>
      <c r="M118" s="262">
        <f>G118*(1+L118/100)</f>
        <v>0</v>
      </c>
      <c r="N118" s="260">
        <v>6.9999999999999994E-5</v>
      </c>
      <c r="O118" s="260">
        <f>ROUND(E118*N118,2)</f>
        <v>0.01</v>
      </c>
      <c r="P118" s="260">
        <v>0</v>
      </c>
      <c r="Q118" s="260">
        <f>ROUND(E118*P118,2)</f>
        <v>0</v>
      </c>
      <c r="R118" s="262"/>
      <c r="S118" s="262" t="s">
        <v>274</v>
      </c>
      <c r="T118" s="263" t="s">
        <v>275</v>
      </c>
      <c r="U118" s="222">
        <v>0</v>
      </c>
      <c r="V118" s="222">
        <f>ROUND(E118*U118,2)</f>
        <v>0</v>
      </c>
      <c r="W118" s="222"/>
      <c r="X118" s="222" t="s">
        <v>228</v>
      </c>
      <c r="Y118" s="222" t="s">
        <v>229</v>
      </c>
      <c r="Z118" s="212"/>
      <c r="AA118" s="212"/>
      <c r="AB118" s="212"/>
      <c r="AC118" s="212"/>
      <c r="AD118" s="212"/>
      <c r="AE118" s="212"/>
      <c r="AF118" s="212"/>
      <c r="AG118" s="212" t="s">
        <v>1409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57">
        <v>104</v>
      </c>
      <c r="B119" s="258" t="s">
        <v>1839</v>
      </c>
      <c r="C119" s="267" t="s">
        <v>1840</v>
      </c>
      <c r="D119" s="259" t="s">
        <v>298</v>
      </c>
      <c r="E119" s="260">
        <v>316</v>
      </c>
      <c r="F119" s="261"/>
      <c r="G119" s="262">
        <f>ROUND(E119*F119,2)</f>
        <v>0</v>
      </c>
      <c r="H119" s="261"/>
      <c r="I119" s="262">
        <f>ROUND(E119*H119,2)</f>
        <v>0</v>
      </c>
      <c r="J119" s="261"/>
      <c r="K119" s="262">
        <f>ROUND(E119*J119,2)</f>
        <v>0</v>
      </c>
      <c r="L119" s="262">
        <v>21</v>
      </c>
      <c r="M119" s="262">
        <f>G119*(1+L119/100)</f>
        <v>0</v>
      </c>
      <c r="N119" s="260">
        <v>1.6000000000000001E-4</v>
      </c>
      <c r="O119" s="260">
        <f>ROUND(E119*N119,2)</f>
        <v>0.05</v>
      </c>
      <c r="P119" s="260">
        <v>0</v>
      </c>
      <c r="Q119" s="260">
        <f>ROUND(E119*P119,2)</f>
        <v>0</v>
      </c>
      <c r="R119" s="262"/>
      <c r="S119" s="262" t="s">
        <v>274</v>
      </c>
      <c r="T119" s="263" t="s">
        <v>275</v>
      </c>
      <c r="U119" s="222">
        <v>0</v>
      </c>
      <c r="V119" s="222">
        <f>ROUND(E119*U119,2)</f>
        <v>0</v>
      </c>
      <c r="W119" s="222"/>
      <c r="X119" s="222" t="s">
        <v>228</v>
      </c>
      <c r="Y119" s="222" t="s">
        <v>229</v>
      </c>
      <c r="Z119" s="212"/>
      <c r="AA119" s="212"/>
      <c r="AB119" s="212"/>
      <c r="AC119" s="212"/>
      <c r="AD119" s="212"/>
      <c r="AE119" s="212"/>
      <c r="AF119" s="212"/>
      <c r="AG119" s="212" t="s">
        <v>1409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57">
        <v>105</v>
      </c>
      <c r="B120" s="258" t="s">
        <v>1841</v>
      </c>
      <c r="C120" s="267" t="s">
        <v>1842</v>
      </c>
      <c r="D120" s="259" t="s">
        <v>298</v>
      </c>
      <c r="E120" s="260">
        <v>40</v>
      </c>
      <c r="F120" s="261"/>
      <c r="G120" s="262">
        <f>ROUND(E120*F120,2)</f>
        <v>0</v>
      </c>
      <c r="H120" s="261"/>
      <c r="I120" s="262">
        <f>ROUND(E120*H120,2)</f>
        <v>0</v>
      </c>
      <c r="J120" s="261"/>
      <c r="K120" s="262">
        <f>ROUND(E120*J120,2)</f>
        <v>0</v>
      </c>
      <c r="L120" s="262">
        <v>21</v>
      </c>
      <c r="M120" s="262">
        <f>G120*(1+L120/100)</f>
        <v>0</v>
      </c>
      <c r="N120" s="260">
        <v>2.7E-4</v>
      </c>
      <c r="O120" s="260">
        <f>ROUND(E120*N120,2)</f>
        <v>0.01</v>
      </c>
      <c r="P120" s="260">
        <v>0</v>
      </c>
      <c r="Q120" s="260">
        <f>ROUND(E120*P120,2)</f>
        <v>0</v>
      </c>
      <c r="R120" s="262"/>
      <c r="S120" s="262" t="s">
        <v>274</v>
      </c>
      <c r="T120" s="263" t="s">
        <v>275</v>
      </c>
      <c r="U120" s="222">
        <v>0</v>
      </c>
      <c r="V120" s="222">
        <f>ROUND(E120*U120,2)</f>
        <v>0</v>
      </c>
      <c r="W120" s="222"/>
      <c r="X120" s="222" t="s">
        <v>228</v>
      </c>
      <c r="Y120" s="222" t="s">
        <v>229</v>
      </c>
      <c r="Z120" s="212"/>
      <c r="AA120" s="212"/>
      <c r="AB120" s="212"/>
      <c r="AC120" s="212"/>
      <c r="AD120" s="212"/>
      <c r="AE120" s="212"/>
      <c r="AF120" s="212"/>
      <c r="AG120" s="212" t="s">
        <v>1409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7">
        <v>106</v>
      </c>
      <c r="B121" s="258" t="s">
        <v>1843</v>
      </c>
      <c r="C121" s="267" t="s">
        <v>1844</v>
      </c>
      <c r="D121" s="259" t="s">
        <v>298</v>
      </c>
      <c r="E121" s="260">
        <v>12</v>
      </c>
      <c r="F121" s="261"/>
      <c r="G121" s="262">
        <f>ROUND(E121*F121,2)</f>
        <v>0</v>
      </c>
      <c r="H121" s="261"/>
      <c r="I121" s="262">
        <f>ROUND(E121*H121,2)</f>
        <v>0</v>
      </c>
      <c r="J121" s="261"/>
      <c r="K121" s="262">
        <f>ROUND(E121*J121,2)</f>
        <v>0</v>
      </c>
      <c r="L121" s="262">
        <v>21</v>
      </c>
      <c r="M121" s="262">
        <f>G121*(1+L121/100)</f>
        <v>0</v>
      </c>
      <c r="N121" s="260">
        <v>5.2999999999999998E-4</v>
      </c>
      <c r="O121" s="260">
        <f>ROUND(E121*N121,2)</f>
        <v>0.01</v>
      </c>
      <c r="P121" s="260">
        <v>0</v>
      </c>
      <c r="Q121" s="260">
        <f>ROUND(E121*P121,2)</f>
        <v>0</v>
      </c>
      <c r="R121" s="262"/>
      <c r="S121" s="262" t="s">
        <v>274</v>
      </c>
      <c r="T121" s="263" t="s">
        <v>275</v>
      </c>
      <c r="U121" s="222">
        <v>0</v>
      </c>
      <c r="V121" s="222">
        <f>ROUND(E121*U121,2)</f>
        <v>0</v>
      </c>
      <c r="W121" s="222"/>
      <c r="X121" s="222" t="s">
        <v>228</v>
      </c>
      <c r="Y121" s="222" t="s">
        <v>229</v>
      </c>
      <c r="Z121" s="212"/>
      <c r="AA121" s="212"/>
      <c r="AB121" s="212"/>
      <c r="AC121" s="212"/>
      <c r="AD121" s="212"/>
      <c r="AE121" s="212"/>
      <c r="AF121" s="212"/>
      <c r="AG121" s="212" t="s">
        <v>1409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57">
        <v>107</v>
      </c>
      <c r="B122" s="258" t="s">
        <v>1845</v>
      </c>
      <c r="C122" s="267" t="s">
        <v>1846</v>
      </c>
      <c r="D122" s="259" t="s">
        <v>298</v>
      </c>
      <c r="E122" s="260">
        <v>140</v>
      </c>
      <c r="F122" s="261"/>
      <c r="G122" s="262">
        <f>ROUND(E122*F122,2)</f>
        <v>0</v>
      </c>
      <c r="H122" s="261"/>
      <c r="I122" s="262">
        <f>ROUND(E122*H122,2)</f>
        <v>0</v>
      </c>
      <c r="J122" s="261"/>
      <c r="K122" s="262">
        <f>ROUND(E122*J122,2)</f>
        <v>0</v>
      </c>
      <c r="L122" s="262">
        <v>21</v>
      </c>
      <c r="M122" s="262">
        <f>G122*(1+L122/100)</f>
        <v>0</v>
      </c>
      <c r="N122" s="260">
        <v>4.6999999999999999E-4</v>
      </c>
      <c r="O122" s="260">
        <f>ROUND(E122*N122,2)</f>
        <v>7.0000000000000007E-2</v>
      </c>
      <c r="P122" s="260">
        <v>0</v>
      </c>
      <c r="Q122" s="260">
        <f>ROUND(E122*P122,2)</f>
        <v>0</v>
      </c>
      <c r="R122" s="262"/>
      <c r="S122" s="262" t="s">
        <v>274</v>
      </c>
      <c r="T122" s="263" t="s">
        <v>275</v>
      </c>
      <c r="U122" s="222">
        <v>0</v>
      </c>
      <c r="V122" s="222">
        <f>ROUND(E122*U122,2)</f>
        <v>0</v>
      </c>
      <c r="W122" s="222"/>
      <c r="X122" s="222" t="s">
        <v>228</v>
      </c>
      <c r="Y122" s="222" t="s">
        <v>229</v>
      </c>
      <c r="Z122" s="212"/>
      <c r="AA122" s="212"/>
      <c r="AB122" s="212"/>
      <c r="AC122" s="212"/>
      <c r="AD122" s="212"/>
      <c r="AE122" s="212"/>
      <c r="AF122" s="212"/>
      <c r="AG122" s="212" t="s">
        <v>1409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57">
        <v>108</v>
      </c>
      <c r="B123" s="258" t="s">
        <v>1847</v>
      </c>
      <c r="C123" s="267" t="s">
        <v>1848</v>
      </c>
      <c r="D123" s="259" t="s">
        <v>320</v>
      </c>
      <c r="E123" s="260">
        <v>85</v>
      </c>
      <c r="F123" s="261"/>
      <c r="G123" s="262">
        <f>ROUND(E123*F123,2)</f>
        <v>0</v>
      </c>
      <c r="H123" s="261"/>
      <c r="I123" s="262">
        <f>ROUND(E123*H123,2)</f>
        <v>0</v>
      </c>
      <c r="J123" s="261"/>
      <c r="K123" s="262">
        <f>ROUND(E123*J123,2)</f>
        <v>0</v>
      </c>
      <c r="L123" s="262">
        <v>21</v>
      </c>
      <c r="M123" s="262">
        <f>G123*(1+L123/100)</f>
        <v>0</v>
      </c>
      <c r="N123" s="260">
        <v>0</v>
      </c>
      <c r="O123" s="260">
        <f>ROUND(E123*N123,2)</f>
        <v>0</v>
      </c>
      <c r="P123" s="260">
        <v>0</v>
      </c>
      <c r="Q123" s="260">
        <f>ROUND(E123*P123,2)</f>
        <v>0</v>
      </c>
      <c r="R123" s="262"/>
      <c r="S123" s="262" t="s">
        <v>274</v>
      </c>
      <c r="T123" s="263" t="s">
        <v>275</v>
      </c>
      <c r="U123" s="222">
        <v>0</v>
      </c>
      <c r="V123" s="222">
        <f>ROUND(E123*U123,2)</f>
        <v>0</v>
      </c>
      <c r="W123" s="222"/>
      <c r="X123" s="222" t="s">
        <v>228</v>
      </c>
      <c r="Y123" s="222" t="s">
        <v>229</v>
      </c>
      <c r="Z123" s="212"/>
      <c r="AA123" s="212"/>
      <c r="AB123" s="212"/>
      <c r="AC123" s="212"/>
      <c r="AD123" s="212"/>
      <c r="AE123" s="212"/>
      <c r="AF123" s="212"/>
      <c r="AG123" s="212" t="s">
        <v>1409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7">
        <v>109</v>
      </c>
      <c r="B124" s="258" t="s">
        <v>1849</v>
      </c>
      <c r="C124" s="267" t="s">
        <v>1850</v>
      </c>
      <c r="D124" s="259" t="s">
        <v>320</v>
      </c>
      <c r="E124" s="260">
        <v>1</v>
      </c>
      <c r="F124" s="261"/>
      <c r="G124" s="262">
        <f>ROUND(E124*F124,2)</f>
        <v>0</v>
      </c>
      <c r="H124" s="261"/>
      <c r="I124" s="262">
        <f>ROUND(E124*H124,2)</f>
        <v>0</v>
      </c>
      <c r="J124" s="261"/>
      <c r="K124" s="262">
        <f>ROUND(E124*J124,2)</f>
        <v>0</v>
      </c>
      <c r="L124" s="262">
        <v>21</v>
      </c>
      <c r="M124" s="262">
        <f>G124*(1+L124/100)</f>
        <v>0</v>
      </c>
      <c r="N124" s="260">
        <v>1.04E-2</v>
      </c>
      <c r="O124" s="260">
        <f>ROUND(E124*N124,2)</f>
        <v>0.01</v>
      </c>
      <c r="P124" s="260">
        <v>0</v>
      </c>
      <c r="Q124" s="260">
        <f>ROUND(E124*P124,2)</f>
        <v>0</v>
      </c>
      <c r="R124" s="262"/>
      <c r="S124" s="262" t="s">
        <v>274</v>
      </c>
      <c r="T124" s="263" t="s">
        <v>275</v>
      </c>
      <c r="U124" s="222">
        <v>0</v>
      </c>
      <c r="V124" s="222">
        <f>ROUND(E124*U124,2)</f>
        <v>0</v>
      </c>
      <c r="W124" s="222"/>
      <c r="X124" s="222" t="s">
        <v>228</v>
      </c>
      <c r="Y124" s="222" t="s">
        <v>229</v>
      </c>
      <c r="Z124" s="212"/>
      <c r="AA124" s="212"/>
      <c r="AB124" s="212"/>
      <c r="AC124" s="212"/>
      <c r="AD124" s="212"/>
      <c r="AE124" s="212"/>
      <c r="AF124" s="212"/>
      <c r="AG124" s="212" t="s">
        <v>1409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57">
        <v>110</v>
      </c>
      <c r="B125" s="258" t="s">
        <v>1851</v>
      </c>
      <c r="C125" s="267" t="s">
        <v>1852</v>
      </c>
      <c r="D125" s="259" t="s">
        <v>326</v>
      </c>
      <c r="E125" s="260">
        <v>1</v>
      </c>
      <c r="F125" s="261"/>
      <c r="G125" s="262">
        <f>ROUND(E125*F125,2)</f>
        <v>0</v>
      </c>
      <c r="H125" s="261"/>
      <c r="I125" s="262">
        <f>ROUND(E125*H125,2)</f>
        <v>0</v>
      </c>
      <c r="J125" s="261"/>
      <c r="K125" s="262">
        <f>ROUND(E125*J125,2)</f>
        <v>0</v>
      </c>
      <c r="L125" s="262">
        <v>21</v>
      </c>
      <c r="M125" s="262">
        <f>G125*(1+L125/100)</f>
        <v>0</v>
      </c>
      <c r="N125" s="260">
        <v>1.191E-2</v>
      </c>
      <c r="O125" s="260">
        <f>ROUND(E125*N125,2)</f>
        <v>0.01</v>
      </c>
      <c r="P125" s="260">
        <v>0</v>
      </c>
      <c r="Q125" s="260">
        <f>ROUND(E125*P125,2)</f>
        <v>0</v>
      </c>
      <c r="R125" s="262"/>
      <c r="S125" s="262" t="s">
        <v>274</v>
      </c>
      <c r="T125" s="263" t="s">
        <v>275</v>
      </c>
      <c r="U125" s="222">
        <v>0</v>
      </c>
      <c r="V125" s="222">
        <f>ROUND(E125*U125,2)</f>
        <v>0</v>
      </c>
      <c r="W125" s="222"/>
      <c r="X125" s="222" t="s">
        <v>228</v>
      </c>
      <c r="Y125" s="222" t="s">
        <v>229</v>
      </c>
      <c r="Z125" s="212"/>
      <c r="AA125" s="212"/>
      <c r="AB125" s="212"/>
      <c r="AC125" s="212"/>
      <c r="AD125" s="212"/>
      <c r="AE125" s="212"/>
      <c r="AF125" s="212"/>
      <c r="AG125" s="212" t="s">
        <v>1409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57">
        <v>111</v>
      </c>
      <c r="B126" s="258" t="s">
        <v>1853</v>
      </c>
      <c r="C126" s="267" t="s">
        <v>1854</v>
      </c>
      <c r="D126" s="259" t="s">
        <v>320</v>
      </c>
      <c r="E126" s="260">
        <v>1</v>
      </c>
      <c r="F126" s="261"/>
      <c r="G126" s="262">
        <f>ROUND(E126*F126,2)</f>
        <v>0</v>
      </c>
      <c r="H126" s="261"/>
      <c r="I126" s="262">
        <f>ROUND(E126*H126,2)</f>
        <v>0</v>
      </c>
      <c r="J126" s="261"/>
      <c r="K126" s="262">
        <f>ROUND(E126*J126,2)</f>
        <v>0</v>
      </c>
      <c r="L126" s="262">
        <v>21</v>
      </c>
      <c r="M126" s="262">
        <f>G126*(1+L126/100)</f>
        <v>0</v>
      </c>
      <c r="N126" s="260">
        <v>2.2000000000000001E-4</v>
      </c>
      <c r="O126" s="260">
        <f>ROUND(E126*N126,2)</f>
        <v>0</v>
      </c>
      <c r="P126" s="260">
        <v>0</v>
      </c>
      <c r="Q126" s="260">
        <f>ROUND(E126*P126,2)</f>
        <v>0</v>
      </c>
      <c r="R126" s="262"/>
      <c r="S126" s="262" t="s">
        <v>274</v>
      </c>
      <c r="T126" s="263" t="s">
        <v>275</v>
      </c>
      <c r="U126" s="222">
        <v>0</v>
      </c>
      <c r="V126" s="222">
        <f>ROUND(E126*U126,2)</f>
        <v>0</v>
      </c>
      <c r="W126" s="222"/>
      <c r="X126" s="222" t="s">
        <v>228</v>
      </c>
      <c r="Y126" s="222" t="s">
        <v>229</v>
      </c>
      <c r="Z126" s="212"/>
      <c r="AA126" s="212"/>
      <c r="AB126" s="212"/>
      <c r="AC126" s="212"/>
      <c r="AD126" s="212"/>
      <c r="AE126" s="212"/>
      <c r="AF126" s="212"/>
      <c r="AG126" s="212" t="s">
        <v>1409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57">
        <v>112</v>
      </c>
      <c r="B127" s="258" t="s">
        <v>1855</v>
      </c>
      <c r="C127" s="267" t="s">
        <v>1856</v>
      </c>
      <c r="D127" s="259" t="s">
        <v>320</v>
      </c>
      <c r="E127" s="260">
        <v>6</v>
      </c>
      <c r="F127" s="261"/>
      <c r="G127" s="262">
        <f>ROUND(E127*F127,2)</f>
        <v>0</v>
      </c>
      <c r="H127" s="261"/>
      <c r="I127" s="262">
        <f>ROUND(E127*H127,2)</f>
        <v>0</v>
      </c>
      <c r="J127" s="261"/>
      <c r="K127" s="262">
        <f>ROUND(E127*J127,2)</f>
        <v>0</v>
      </c>
      <c r="L127" s="262">
        <v>21</v>
      </c>
      <c r="M127" s="262">
        <f>G127*(1+L127/100)</f>
        <v>0</v>
      </c>
      <c r="N127" s="260">
        <v>2.1000000000000001E-4</v>
      </c>
      <c r="O127" s="260">
        <f>ROUND(E127*N127,2)</f>
        <v>0</v>
      </c>
      <c r="P127" s="260">
        <v>0</v>
      </c>
      <c r="Q127" s="260">
        <f>ROUND(E127*P127,2)</f>
        <v>0</v>
      </c>
      <c r="R127" s="262"/>
      <c r="S127" s="262" t="s">
        <v>274</v>
      </c>
      <c r="T127" s="263" t="s">
        <v>275</v>
      </c>
      <c r="U127" s="222">
        <v>0</v>
      </c>
      <c r="V127" s="222">
        <f>ROUND(E127*U127,2)</f>
        <v>0</v>
      </c>
      <c r="W127" s="222"/>
      <c r="X127" s="222" t="s">
        <v>228</v>
      </c>
      <c r="Y127" s="222" t="s">
        <v>229</v>
      </c>
      <c r="Z127" s="212"/>
      <c r="AA127" s="212"/>
      <c r="AB127" s="212"/>
      <c r="AC127" s="212"/>
      <c r="AD127" s="212"/>
      <c r="AE127" s="212"/>
      <c r="AF127" s="212"/>
      <c r="AG127" s="212" t="s">
        <v>1409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57">
        <v>113</v>
      </c>
      <c r="B128" s="258" t="s">
        <v>1857</v>
      </c>
      <c r="C128" s="267" t="s">
        <v>1858</v>
      </c>
      <c r="D128" s="259" t="s">
        <v>320</v>
      </c>
      <c r="E128" s="260">
        <v>21</v>
      </c>
      <c r="F128" s="261"/>
      <c r="G128" s="262">
        <f>ROUND(E128*F128,2)</f>
        <v>0</v>
      </c>
      <c r="H128" s="261"/>
      <c r="I128" s="262">
        <f>ROUND(E128*H128,2)</f>
        <v>0</v>
      </c>
      <c r="J128" s="261"/>
      <c r="K128" s="262">
        <f>ROUND(E128*J128,2)</f>
        <v>0</v>
      </c>
      <c r="L128" s="262">
        <v>21</v>
      </c>
      <c r="M128" s="262">
        <f>G128*(1+L128/100)</f>
        <v>0</v>
      </c>
      <c r="N128" s="260">
        <v>3.4000000000000002E-4</v>
      </c>
      <c r="O128" s="260">
        <f>ROUND(E128*N128,2)</f>
        <v>0.01</v>
      </c>
      <c r="P128" s="260">
        <v>0</v>
      </c>
      <c r="Q128" s="260">
        <f>ROUND(E128*P128,2)</f>
        <v>0</v>
      </c>
      <c r="R128" s="262"/>
      <c r="S128" s="262" t="s">
        <v>274</v>
      </c>
      <c r="T128" s="263" t="s">
        <v>275</v>
      </c>
      <c r="U128" s="222">
        <v>0</v>
      </c>
      <c r="V128" s="222">
        <f>ROUND(E128*U128,2)</f>
        <v>0</v>
      </c>
      <c r="W128" s="222"/>
      <c r="X128" s="222" t="s">
        <v>228</v>
      </c>
      <c r="Y128" s="222" t="s">
        <v>229</v>
      </c>
      <c r="Z128" s="212"/>
      <c r="AA128" s="212"/>
      <c r="AB128" s="212"/>
      <c r="AC128" s="212"/>
      <c r="AD128" s="212"/>
      <c r="AE128" s="212"/>
      <c r="AF128" s="212"/>
      <c r="AG128" s="212" t="s">
        <v>1409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57">
        <v>114</v>
      </c>
      <c r="B129" s="258" t="s">
        <v>1859</v>
      </c>
      <c r="C129" s="267" t="s">
        <v>1860</v>
      </c>
      <c r="D129" s="259" t="s">
        <v>320</v>
      </c>
      <c r="E129" s="260">
        <v>11</v>
      </c>
      <c r="F129" s="261"/>
      <c r="G129" s="262">
        <f>ROUND(E129*F129,2)</f>
        <v>0</v>
      </c>
      <c r="H129" s="261"/>
      <c r="I129" s="262">
        <f>ROUND(E129*H129,2)</f>
        <v>0</v>
      </c>
      <c r="J129" s="261"/>
      <c r="K129" s="262">
        <f>ROUND(E129*J129,2)</f>
        <v>0</v>
      </c>
      <c r="L129" s="262">
        <v>21</v>
      </c>
      <c r="M129" s="262">
        <f>G129*(1+L129/100)</f>
        <v>0</v>
      </c>
      <c r="N129" s="260">
        <v>5.0000000000000001E-4</v>
      </c>
      <c r="O129" s="260">
        <f>ROUND(E129*N129,2)</f>
        <v>0.01</v>
      </c>
      <c r="P129" s="260">
        <v>0</v>
      </c>
      <c r="Q129" s="260">
        <f>ROUND(E129*P129,2)</f>
        <v>0</v>
      </c>
      <c r="R129" s="262"/>
      <c r="S129" s="262" t="s">
        <v>274</v>
      </c>
      <c r="T129" s="263" t="s">
        <v>275</v>
      </c>
      <c r="U129" s="222">
        <v>0</v>
      </c>
      <c r="V129" s="222">
        <f>ROUND(E129*U129,2)</f>
        <v>0</v>
      </c>
      <c r="W129" s="222"/>
      <c r="X129" s="222" t="s">
        <v>228</v>
      </c>
      <c r="Y129" s="222" t="s">
        <v>229</v>
      </c>
      <c r="Z129" s="212"/>
      <c r="AA129" s="212"/>
      <c r="AB129" s="212"/>
      <c r="AC129" s="212"/>
      <c r="AD129" s="212"/>
      <c r="AE129" s="212"/>
      <c r="AF129" s="212"/>
      <c r="AG129" s="212" t="s">
        <v>1409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57">
        <v>115</v>
      </c>
      <c r="B130" s="258" t="s">
        <v>1861</v>
      </c>
      <c r="C130" s="267" t="s">
        <v>1862</v>
      </c>
      <c r="D130" s="259" t="s">
        <v>320</v>
      </c>
      <c r="E130" s="260">
        <v>3</v>
      </c>
      <c r="F130" s="261"/>
      <c r="G130" s="262">
        <f>ROUND(E130*F130,2)</f>
        <v>0</v>
      </c>
      <c r="H130" s="261"/>
      <c r="I130" s="262">
        <f>ROUND(E130*H130,2)</f>
        <v>0</v>
      </c>
      <c r="J130" s="261"/>
      <c r="K130" s="262">
        <f>ROUND(E130*J130,2)</f>
        <v>0</v>
      </c>
      <c r="L130" s="262">
        <v>21</v>
      </c>
      <c r="M130" s="262">
        <f>G130*(1+L130/100)</f>
        <v>0</v>
      </c>
      <c r="N130" s="260">
        <v>6.9999999999999999E-4</v>
      </c>
      <c r="O130" s="260">
        <f>ROUND(E130*N130,2)</f>
        <v>0</v>
      </c>
      <c r="P130" s="260">
        <v>0</v>
      </c>
      <c r="Q130" s="260">
        <f>ROUND(E130*P130,2)</f>
        <v>0</v>
      </c>
      <c r="R130" s="262"/>
      <c r="S130" s="262" t="s">
        <v>274</v>
      </c>
      <c r="T130" s="263" t="s">
        <v>275</v>
      </c>
      <c r="U130" s="222">
        <v>0</v>
      </c>
      <c r="V130" s="222">
        <f>ROUND(E130*U130,2)</f>
        <v>0</v>
      </c>
      <c r="W130" s="222"/>
      <c r="X130" s="222" t="s">
        <v>228</v>
      </c>
      <c r="Y130" s="222" t="s">
        <v>229</v>
      </c>
      <c r="Z130" s="212"/>
      <c r="AA130" s="212"/>
      <c r="AB130" s="212"/>
      <c r="AC130" s="212"/>
      <c r="AD130" s="212"/>
      <c r="AE130" s="212"/>
      <c r="AF130" s="212"/>
      <c r="AG130" s="212" t="s">
        <v>1409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7">
        <v>116</v>
      </c>
      <c r="B131" s="258" t="s">
        <v>1863</v>
      </c>
      <c r="C131" s="267" t="s">
        <v>1864</v>
      </c>
      <c r="D131" s="259" t="s">
        <v>320</v>
      </c>
      <c r="E131" s="260">
        <v>18</v>
      </c>
      <c r="F131" s="261"/>
      <c r="G131" s="262">
        <f>ROUND(E131*F131,2)</f>
        <v>0</v>
      </c>
      <c r="H131" s="261"/>
      <c r="I131" s="262">
        <f>ROUND(E131*H131,2)</f>
        <v>0</v>
      </c>
      <c r="J131" s="261"/>
      <c r="K131" s="262">
        <f>ROUND(E131*J131,2)</f>
        <v>0</v>
      </c>
      <c r="L131" s="262">
        <v>21</v>
      </c>
      <c r="M131" s="262">
        <f>G131*(1+L131/100)</f>
        <v>0</v>
      </c>
      <c r="N131" s="260">
        <v>1.6800000000000001E-3</v>
      </c>
      <c r="O131" s="260">
        <f>ROUND(E131*N131,2)</f>
        <v>0.03</v>
      </c>
      <c r="P131" s="260">
        <v>0</v>
      </c>
      <c r="Q131" s="260">
        <f>ROUND(E131*P131,2)</f>
        <v>0</v>
      </c>
      <c r="R131" s="262"/>
      <c r="S131" s="262" t="s">
        <v>274</v>
      </c>
      <c r="T131" s="263" t="s">
        <v>275</v>
      </c>
      <c r="U131" s="222">
        <v>0</v>
      </c>
      <c r="V131" s="222">
        <f>ROUND(E131*U131,2)</f>
        <v>0</v>
      </c>
      <c r="W131" s="222"/>
      <c r="X131" s="222" t="s">
        <v>228</v>
      </c>
      <c r="Y131" s="222" t="s">
        <v>229</v>
      </c>
      <c r="Z131" s="212"/>
      <c r="AA131" s="212"/>
      <c r="AB131" s="212"/>
      <c r="AC131" s="212"/>
      <c r="AD131" s="212"/>
      <c r="AE131" s="212"/>
      <c r="AF131" s="212"/>
      <c r="AG131" s="212" t="s">
        <v>1409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57">
        <v>117</v>
      </c>
      <c r="B132" s="258" t="s">
        <v>1865</v>
      </c>
      <c r="C132" s="267" t="s">
        <v>1866</v>
      </c>
      <c r="D132" s="259" t="s">
        <v>320</v>
      </c>
      <c r="E132" s="260">
        <v>1</v>
      </c>
      <c r="F132" s="261"/>
      <c r="G132" s="262">
        <f>ROUND(E132*F132,2)</f>
        <v>0</v>
      </c>
      <c r="H132" s="261"/>
      <c r="I132" s="262">
        <f>ROUND(E132*H132,2)</f>
        <v>0</v>
      </c>
      <c r="J132" s="261"/>
      <c r="K132" s="262">
        <f>ROUND(E132*J132,2)</f>
        <v>0</v>
      </c>
      <c r="L132" s="262">
        <v>21</v>
      </c>
      <c r="M132" s="262">
        <f>G132*(1+L132/100)</f>
        <v>0</v>
      </c>
      <c r="N132" s="260">
        <v>1.4999999999999999E-4</v>
      </c>
      <c r="O132" s="260">
        <f>ROUND(E132*N132,2)</f>
        <v>0</v>
      </c>
      <c r="P132" s="260">
        <v>0</v>
      </c>
      <c r="Q132" s="260">
        <f>ROUND(E132*P132,2)</f>
        <v>0</v>
      </c>
      <c r="R132" s="262"/>
      <c r="S132" s="262" t="s">
        <v>274</v>
      </c>
      <c r="T132" s="263" t="s">
        <v>275</v>
      </c>
      <c r="U132" s="222">
        <v>0</v>
      </c>
      <c r="V132" s="222">
        <f>ROUND(E132*U132,2)</f>
        <v>0</v>
      </c>
      <c r="W132" s="222"/>
      <c r="X132" s="222" t="s">
        <v>228</v>
      </c>
      <c r="Y132" s="222" t="s">
        <v>229</v>
      </c>
      <c r="Z132" s="212"/>
      <c r="AA132" s="212"/>
      <c r="AB132" s="212"/>
      <c r="AC132" s="212"/>
      <c r="AD132" s="212"/>
      <c r="AE132" s="212"/>
      <c r="AF132" s="212"/>
      <c r="AG132" s="212" t="s">
        <v>1409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57">
        <v>118</v>
      </c>
      <c r="B133" s="258" t="s">
        <v>1867</v>
      </c>
      <c r="C133" s="267" t="s">
        <v>1868</v>
      </c>
      <c r="D133" s="259" t="s">
        <v>320</v>
      </c>
      <c r="E133" s="260">
        <v>7</v>
      </c>
      <c r="F133" s="261"/>
      <c r="G133" s="262">
        <f>ROUND(E133*F133,2)</f>
        <v>0</v>
      </c>
      <c r="H133" s="261"/>
      <c r="I133" s="262">
        <f>ROUND(E133*H133,2)</f>
        <v>0</v>
      </c>
      <c r="J133" s="261"/>
      <c r="K133" s="262">
        <f>ROUND(E133*J133,2)</f>
        <v>0</v>
      </c>
      <c r="L133" s="262">
        <v>21</v>
      </c>
      <c r="M133" s="262">
        <f>G133*(1+L133/100)</f>
        <v>0</v>
      </c>
      <c r="N133" s="260">
        <v>1.6000000000000001E-4</v>
      </c>
      <c r="O133" s="260">
        <f>ROUND(E133*N133,2)</f>
        <v>0</v>
      </c>
      <c r="P133" s="260">
        <v>0</v>
      </c>
      <c r="Q133" s="260">
        <f>ROUND(E133*P133,2)</f>
        <v>0</v>
      </c>
      <c r="R133" s="262"/>
      <c r="S133" s="262" t="s">
        <v>274</v>
      </c>
      <c r="T133" s="263" t="s">
        <v>275</v>
      </c>
      <c r="U133" s="222">
        <v>0</v>
      </c>
      <c r="V133" s="222">
        <f>ROUND(E133*U133,2)</f>
        <v>0</v>
      </c>
      <c r="W133" s="222"/>
      <c r="X133" s="222" t="s">
        <v>228</v>
      </c>
      <c r="Y133" s="222" t="s">
        <v>229</v>
      </c>
      <c r="Z133" s="212"/>
      <c r="AA133" s="212"/>
      <c r="AB133" s="212"/>
      <c r="AC133" s="212"/>
      <c r="AD133" s="212"/>
      <c r="AE133" s="212"/>
      <c r="AF133" s="212"/>
      <c r="AG133" s="212" t="s">
        <v>1409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57">
        <v>119</v>
      </c>
      <c r="B134" s="258" t="s">
        <v>1869</v>
      </c>
      <c r="C134" s="267" t="s">
        <v>1870</v>
      </c>
      <c r="D134" s="259" t="s">
        <v>320</v>
      </c>
      <c r="E134" s="260">
        <v>1</v>
      </c>
      <c r="F134" s="261"/>
      <c r="G134" s="262">
        <f>ROUND(E134*F134,2)</f>
        <v>0</v>
      </c>
      <c r="H134" s="261"/>
      <c r="I134" s="262">
        <f>ROUND(E134*H134,2)</f>
        <v>0</v>
      </c>
      <c r="J134" s="261"/>
      <c r="K134" s="262">
        <f>ROUND(E134*J134,2)</f>
        <v>0</v>
      </c>
      <c r="L134" s="262">
        <v>21</v>
      </c>
      <c r="M134" s="262">
        <f>G134*(1+L134/100)</f>
        <v>0</v>
      </c>
      <c r="N134" s="260">
        <v>2.4000000000000001E-4</v>
      </c>
      <c r="O134" s="260">
        <f>ROUND(E134*N134,2)</f>
        <v>0</v>
      </c>
      <c r="P134" s="260">
        <v>0</v>
      </c>
      <c r="Q134" s="260">
        <f>ROUND(E134*P134,2)</f>
        <v>0</v>
      </c>
      <c r="R134" s="262"/>
      <c r="S134" s="262" t="s">
        <v>274</v>
      </c>
      <c r="T134" s="263" t="s">
        <v>275</v>
      </c>
      <c r="U134" s="222">
        <v>0</v>
      </c>
      <c r="V134" s="222">
        <f>ROUND(E134*U134,2)</f>
        <v>0</v>
      </c>
      <c r="W134" s="222"/>
      <c r="X134" s="222" t="s">
        <v>228</v>
      </c>
      <c r="Y134" s="222" t="s">
        <v>229</v>
      </c>
      <c r="Z134" s="212"/>
      <c r="AA134" s="212"/>
      <c r="AB134" s="212"/>
      <c r="AC134" s="212"/>
      <c r="AD134" s="212"/>
      <c r="AE134" s="212"/>
      <c r="AF134" s="212"/>
      <c r="AG134" s="212" t="s">
        <v>1409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7">
        <v>120</v>
      </c>
      <c r="B135" s="258" t="s">
        <v>1871</v>
      </c>
      <c r="C135" s="267" t="s">
        <v>1872</v>
      </c>
      <c r="D135" s="259" t="s">
        <v>320</v>
      </c>
      <c r="E135" s="260">
        <v>7</v>
      </c>
      <c r="F135" s="261"/>
      <c r="G135" s="262">
        <f>ROUND(E135*F135,2)</f>
        <v>0</v>
      </c>
      <c r="H135" s="261"/>
      <c r="I135" s="262">
        <f>ROUND(E135*H135,2)</f>
        <v>0</v>
      </c>
      <c r="J135" s="261"/>
      <c r="K135" s="262">
        <f>ROUND(E135*J135,2)</f>
        <v>0</v>
      </c>
      <c r="L135" s="262">
        <v>21</v>
      </c>
      <c r="M135" s="262">
        <f>G135*(1+L135/100)</f>
        <v>0</v>
      </c>
      <c r="N135" s="260">
        <v>2.0000000000000002E-5</v>
      </c>
      <c r="O135" s="260">
        <f>ROUND(E135*N135,2)</f>
        <v>0</v>
      </c>
      <c r="P135" s="260">
        <v>0</v>
      </c>
      <c r="Q135" s="260">
        <f>ROUND(E135*P135,2)</f>
        <v>0</v>
      </c>
      <c r="R135" s="262"/>
      <c r="S135" s="262" t="s">
        <v>274</v>
      </c>
      <c r="T135" s="263" t="s">
        <v>275</v>
      </c>
      <c r="U135" s="222">
        <v>0</v>
      </c>
      <c r="V135" s="222">
        <f>ROUND(E135*U135,2)</f>
        <v>0</v>
      </c>
      <c r="W135" s="222"/>
      <c r="X135" s="222" t="s">
        <v>228</v>
      </c>
      <c r="Y135" s="222" t="s">
        <v>229</v>
      </c>
      <c r="Z135" s="212"/>
      <c r="AA135" s="212"/>
      <c r="AB135" s="212"/>
      <c r="AC135" s="212"/>
      <c r="AD135" s="212"/>
      <c r="AE135" s="212"/>
      <c r="AF135" s="212"/>
      <c r="AG135" s="212" t="s">
        <v>1409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7">
        <v>121</v>
      </c>
      <c r="B136" s="258" t="s">
        <v>1873</v>
      </c>
      <c r="C136" s="267" t="s">
        <v>1874</v>
      </c>
      <c r="D136" s="259" t="s">
        <v>320</v>
      </c>
      <c r="E136" s="260">
        <v>28</v>
      </c>
      <c r="F136" s="261"/>
      <c r="G136" s="262">
        <f>ROUND(E136*F136,2)</f>
        <v>0</v>
      </c>
      <c r="H136" s="261"/>
      <c r="I136" s="262">
        <f>ROUND(E136*H136,2)</f>
        <v>0</v>
      </c>
      <c r="J136" s="261"/>
      <c r="K136" s="262">
        <f>ROUND(E136*J136,2)</f>
        <v>0</v>
      </c>
      <c r="L136" s="262">
        <v>21</v>
      </c>
      <c r="M136" s="262">
        <f>G136*(1+L136/100)</f>
        <v>0</v>
      </c>
      <c r="N136" s="260">
        <v>2.0000000000000002E-5</v>
      </c>
      <c r="O136" s="260">
        <f>ROUND(E136*N136,2)</f>
        <v>0</v>
      </c>
      <c r="P136" s="260">
        <v>0</v>
      </c>
      <c r="Q136" s="260">
        <f>ROUND(E136*P136,2)</f>
        <v>0</v>
      </c>
      <c r="R136" s="262"/>
      <c r="S136" s="262" t="s">
        <v>274</v>
      </c>
      <c r="T136" s="263" t="s">
        <v>275</v>
      </c>
      <c r="U136" s="222">
        <v>0</v>
      </c>
      <c r="V136" s="222">
        <f>ROUND(E136*U136,2)</f>
        <v>0</v>
      </c>
      <c r="W136" s="222"/>
      <c r="X136" s="222" t="s">
        <v>228</v>
      </c>
      <c r="Y136" s="222" t="s">
        <v>229</v>
      </c>
      <c r="Z136" s="212"/>
      <c r="AA136" s="212"/>
      <c r="AB136" s="212"/>
      <c r="AC136" s="212"/>
      <c r="AD136" s="212"/>
      <c r="AE136" s="212"/>
      <c r="AF136" s="212"/>
      <c r="AG136" s="212" t="s">
        <v>1409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57">
        <v>122</v>
      </c>
      <c r="B137" s="258" t="s">
        <v>1875</v>
      </c>
      <c r="C137" s="267" t="s">
        <v>1876</v>
      </c>
      <c r="D137" s="259" t="s">
        <v>320</v>
      </c>
      <c r="E137" s="260">
        <v>12</v>
      </c>
      <c r="F137" s="261"/>
      <c r="G137" s="262">
        <f>ROUND(E137*F137,2)</f>
        <v>0</v>
      </c>
      <c r="H137" s="261"/>
      <c r="I137" s="262">
        <f>ROUND(E137*H137,2)</f>
        <v>0</v>
      </c>
      <c r="J137" s="261"/>
      <c r="K137" s="262">
        <f>ROUND(E137*J137,2)</f>
        <v>0</v>
      </c>
      <c r="L137" s="262">
        <v>21</v>
      </c>
      <c r="M137" s="262">
        <f>G137*(1+L137/100)</f>
        <v>0</v>
      </c>
      <c r="N137" s="260">
        <v>2.0000000000000002E-5</v>
      </c>
      <c r="O137" s="260">
        <f>ROUND(E137*N137,2)</f>
        <v>0</v>
      </c>
      <c r="P137" s="260">
        <v>0</v>
      </c>
      <c r="Q137" s="260">
        <f>ROUND(E137*P137,2)</f>
        <v>0</v>
      </c>
      <c r="R137" s="262"/>
      <c r="S137" s="262" t="s">
        <v>274</v>
      </c>
      <c r="T137" s="263" t="s">
        <v>275</v>
      </c>
      <c r="U137" s="222">
        <v>0</v>
      </c>
      <c r="V137" s="222">
        <f>ROUND(E137*U137,2)</f>
        <v>0</v>
      </c>
      <c r="W137" s="222"/>
      <c r="X137" s="222" t="s">
        <v>228</v>
      </c>
      <c r="Y137" s="222" t="s">
        <v>229</v>
      </c>
      <c r="Z137" s="212"/>
      <c r="AA137" s="212"/>
      <c r="AB137" s="212"/>
      <c r="AC137" s="212"/>
      <c r="AD137" s="212"/>
      <c r="AE137" s="212"/>
      <c r="AF137" s="212"/>
      <c r="AG137" s="212" t="s">
        <v>1409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7">
        <v>123</v>
      </c>
      <c r="B138" s="258" t="s">
        <v>1877</v>
      </c>
      <c r="C138" s="267" t="s">
        <v>1878</v>
      </c>
      <c r="D138" s="259" t="s">
        <v>320</v>
      </c>
      <c r="E138" s="260">
        <v>18</v>
      </c>
      <c r="F138" s="261"/>
      <c r="G138" s="262">
        <f>ROUND(E138*F138,2)</f>
        <v>0</v>
      </c>
      <c r="H138" s="261"/>
      <c r="I138" s="262">
        <f>ROUND(E138*H138,2)</f>
        <v>0</v>
      </c>
      <c r="J138" s="261"/>
      <c r="K138" s="262">
        <f>ROUND(E138*J138,2)</f>
        <v>0</v>
      </c>
      <c r="L138" s="262">
        <v>21</v>
      </c>
      <c r="M138" s="262">
        <f>G138*(1+L138/100)</f>
        <v>0</v>
      </c>
      <c r="N138" s="260">
        <v>2.0000000000000002E-5</v>
      </c>
      <c r="O138" s="260">
        <f>ROUND(E138*N138,2)</f>
        <v>0</v>
      </c>
      <c r="P138" s="260">
        <v>0</v>
      </c>
      <c r="Q138" s="260">
        <f>ROUND(E138*P138,2)</f>
        <v>0</v>
      </c>
      <c r="R138" s="262"/>
      <c r="S138" s="262" t="s">
        <v>274</v>
      </c>
      <c r="T138" s="263" t="s">
        <v>275</v>
      </c>
      <c r="U138" s="222">
        <v>0</v>
      </c>
      <c r="V138" s="222">
        <f>ROUND(E138*U138,2)</f>
        <v>0</v>
      </c>
      <c r="W138" s="222"/>
      <c r="X138" s="222" t="s">
        <v>228</v>
      </c>
      <c r="Y138" s="222" t="s">
        <v>229</v>
      </c>
      <c r="Z138" s="212"/>
      <c r="AA138" s="212"/>
      <c r="AB138" s="212"/>
      <c r="AC138" s="212"/>
      <c r="AD138" s="212"/>
      <c r="AE138" s="212"/>
      <c r="AF138" s="212"/>
      <c r="AG138" s="212" t="s">
        <v>1409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7">
        <v>124</v>
      </c>
      <c r="B139" s="258" t="s">
        <v>1879</v>
      </c>
      <c r="C139" s="267" t="s">
        <v>1880</v>
      </c>
      <c r="D139" s="259" t="s">
        <v>326</v>
      </c>
      <c r="E139" s="260">
        <v>2</v>
      </c>
      <c r="F139" s="261"/>
      <c r="G139" s="262">
        <f>ROUND(E139*F139,2)</f>
        <v>0</v>
      </c>
      <c r="H139" s="261"/>
      <c r="I139" s="262">
        <f>ROUND(E139*H139,2)</f>
        <v>0</v>
      </c>
      <c r="J139" s="261"/>
      <c r="K139" s="262">
        <f>ROUND(E139*J139,2)</f>
        <v>0</v>
      </c>
      <c r="L139" s="262">
        <v>21</v>
      </c>
      <c r="M139" s="262">
        <f>G139*(1+L139/100)</f>
        <v>0</v>
      </c>
      <c r="N139" s="260">
        <v>2.92E-2</v>
      </c>
      <c r="O139" s="260">
        <f>ROUND(E139*N139,2)</f>
        <v>0.06</v>
      </c>
      <c r="P139" s="260">
        <v>0</v>
      </c>
      <c r="Q139" s="260">
        <f>ROUND(E139*P139,2)</f>
        <v>0</v>
      </c>
      <c r="R139" s="262"/>
      <c r="S139" s="262" t="s">
        <v>274</v>
      </c>
      <c r="T139" s="263" t="s">
        <v>275</v>
      </c>
      <c r="U139" s="222">
        <v>0</v>
      </c>
      <c r="V139" s="222">
        <f>ROUND(E139*U139,2)</f>
        <v>0</v>
      </c>
      <c r="W139" s="222"/>
      <c r="X139" s="222" t="s">
        <v>228</v>
      </c>
      <c r="Y139" s="222" t="s">
        <v>229</v>
      </c>
      <c r="Z139" s="212"/>
      <c r="AA139" s="212"/>
      <c r="AB139" s="212"/>
      <c r="AC139" s="212"/>
      <c r="AD139" s="212"/>
      <c r="AE139" s="212"/>
      <c r="AF139" s="212"/>
      <c r="AG139" s="212" t="s">
        <v>1409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7">
        <v>125</v>
      </c>
      <c r="B140" s="258" t="s">
        <v>1881</v>
      </c>
      <c r="C140" s="267" t="s">
        <v>1882</v>
      </c>
      <c r="D140" s="259" t="s">
        <v>298</v>
      </c>
      <c r="E140" s="260">
        <v>1020</v>
      </c>
      <c r="F140" s="261"/>
      <c r="G140" s="262">
        <f>ROUND(E140*F140,2)</f>
        <v>0</v>
      </c>
      <c r="H140" s="261"/>
      <c r="I140" s="262">
        <f>ROUND(E140*H140,2)</f>
        <v>0</v>
      </c>
      <c r="J140" s="261"/>
      <c r="K140" s="262">
        <f>ROUND(E140*J140,2)</f>
        <v>0</v>
      </c>
      <c r="L140" s="262">
        <v>21</v>
      </c>
      <c r="M140" s="262">
        <f>G140*(1+L140/100)</f>
        <v>0</v>
      </c>
      <c r="N140" s="260">
        <v>1.9000000000000001E-4</v>
      </c>
      <c r="O140" s="260">
        <f>ROUND(E140*N140,2)</f>
        <v>0.19</v>
      </c>
      <c r="P140" s="260">
        <v>0</v>
      </c>
      <c r="Q140" s="260">
        <f>ROUND(E140*P140,2)</f>
        <v>0</v>
      </c>
      <c r="R140" s="262"/>
      <c r="S140" s="262" t="s">
        <v>274</v>
      </c>
      <c r="T140" s="263" t="s">
        <v>275</v>
      </c>
      <c r="U140" s="222">
        <v>0</v>
      </c>
      <c r="V140" s="222">
        <f>ROUND(E140*U140,2)</f>
        <v>0</v>
      </c>
      <c r="W140" s="222"/>
      <c r="X140" s="222" t="s">
        <v>228</v>
      </c>
      <c r="Y140" s="222" t="s">
        <v>229</v>
      </c>
      <c r="Z140" s="212"/>
      <c r="AA140" s="212"/>
      <c r="AB140" s="212"/>
      <c r="AC140" s="212"/>
      <c r="AD140" s="212"/>
      <c r="AE140" s="212"/>
      <c r="AF140" s="212"/>
      <c r="AG140" s="212" t="s">
        <v>1409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57">
        <v>126</v>
      </c>
      <c r="B141" s="258" t="s">
        <v>1883</v>
      </c>
      <c r="C141" s="267" t="s">
        <v>1884</v>
      </c>
      <c r="D141" s="259" t="s">
        <v>298</v>
      </c>
      <c r="E141" s="260">
        <v>24</v>
      </c>
      <c r="F141" s="261"/>
      <c r="G141" s="262">
        <f>ROUND(E141*F141,2)</f>
        <v>0</v>
      </c>
      <c r="H141" s="261"/>
      <c r="I141" s="262">
        <f>ROUND(E141*H141,2)</f>
        <v>0</v>
      </c>
      <c r="J141" s="261"/>
      <c r="K141" s="262">
        <f>ROUND(E141*J141,2)</f>
        <v>0</v>
      </c>
      <c r="L141" s="262">
        <v>21</v>
      </c>
      <c r="M141" s="262">
        <f>G141*(1+L141/100)</f>
        <v>0</v>
      </c>
      <c r="N141" s="260">
        <v>3.5E-4</v>
      </c>
      <c r="O141" s="260">
        <f>ROUND(E141*N141,2)</f>
        <v>0.01</v>
      </c>
      <c r="P141" s="260">
        <v>0</v>
      </c>
      <c r="Q141" s="260">
        <f>ROUND(E141*P141,2)</f>
        <v>0</v>
      </c>
      <c r="R141" s="262"/>
      <c r="S141" s="262" t="s">
        <v>274</v>
      </c>
      <c r="T141" s="263" t="s">
        <v>275</v>
      </c>
      <c r="U141" s="222">
        <v>0</v>
      </c>
      <c r="V141" s="222">
        <f>ROUND(E141*U141,2)</f>
        <v>0</v>
      </c>
      <c r="W141" s="222"/>
      <c r="X141" s="222" t="s">
        <v>228</v>
      </c>
      <c r="Y141" s="222" t="s">
        <v>229</v>
      </c>
      <c r="Z141" s="212"/>
      <c r="AA141" s="212"/>
      <c r="AB141" s="212"/>
      <c r="AC141" s="212"/>
      <c r="AD141" s="212"/>
      <c r="AE141" s="212"/>
      <c r="AF141" s="212"/>
      <c r="AG141" s="212" t="s">
        <v>1409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57">
        <v>127</v>
      </c>
      <c r="B142" s="258" t="s">
        <v>1885</v>
      </c>
      <c r="C142" s="267" t="s">
        <v>1886</v>
      </c>
      <c r="D142" s="259" t="s">
        <v>298</v>
      </c>
      <c r="E142" s="260">
        <v>1044</v>
      </c>
      <c r="F142" s="261"/>
      <c r="G142" s="262">
        <f>ROUND(E142*F142,2)</f>
        <v>0</v>
      </c>
      <c r="H142" s="261"/>
      <c r="I142" s="262">
        <f>ROUND(E142*H142,2)</f>
        <v>0</v>
      </c>
      <c r="J142" s="261"/>
      <c r="K142" s="262">
        <f>ROUND(E142*J142,2)</f>
        <v>0</v>
      </c>
      <c r="L142" s="262">
        <v>21</v>
      </c>
      <c r="M142" s="262">
        <f>G142*(1+L142/100)</f>
        <v>0</v>
      </c>
      <c r="N142" s="260">
        <v>1.0000000000000001E-5</v>
      </c>
      <c r="O142" s="260">
        <f>ROUND(E142*N142,2)</f>
        <v>0.01</v>
      </c>
      <c r="P142" s="260">
        <v>0</v>
      </c>
      <c r="Q142" s="260">
        <f>ROUND(E142*P142,2)</f>
        <v>0</v>
      </c>
      <c r="R142" s="262"/>
      <c r="S142" s="262" t="s">
        <v>274</v>
      </c>
      <c r="T142" s="263" t="s">
        <v>275</v>
      </c>
      <c r="U142" s="222">
        <v>0</v>
      </c>
      <c r="V142" s="222">
        <f>ROUND(E142*U142,2)</f>
        <v>0</v>
      </c>
      <c r="W142" s="222"/>
      <c r="X142" s="222" t="s">
        <v>228</v>
      </c>
      <c r="Y142" s="222" t="s">
        <v>229</v>
      </c>
      <c r="Z142" s="212"/>
      <c r="AA142" s="212"/>
      <c r="AB142" s="212"/>
      <c r="AC142" s="212"/>
      <c r="AD142" s="212"/>
      <c r="AE142" s="212"/>
      <c r="AF142" s="212"/>
      <c r="AG142" s="212" t="s">
        <v>1409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7">
        <v>128</v>
      </c>
      <c r="B143" s="258" t="s">
        <v>1887</v>
      </c>
      <c r="C143" s="267" t="s">
        <v>1888</v>
      </c>
      <c r="D143" s="259" t="s">
        <v>294</v>
      </c>
      <c r="E143" s="260">
        <v>3.5019999999999998</v>
      </c>
      <c r="F143" s="261"/>
      <c r="G143" s="262">
        <f>ROUND(E143*F143,2)</f>
        <v>0</v>
      </c>
      <c r="H143" s="261"/>
      <c r="I143" s="262">
        <f>ROUND(E143*H143,2)</f>
        <v>0</v>
      </c>
      <c r="J143" s="261"/>
      <c r="K143" s="262">
        <f>ROUND(E143*J143,2)</f>
        <v>0</v>
      </c>
      <c r="L143" s="262">
        <v>21</v>
      </c>
      <c r="M143" s="262">
        <f>G143*(1+L143/100)</f>
        <v>0</v>
      </c>
      <c r="N143" s="260">
        <v>0</v>
      </c>
      <c r="O143" s="260">
        <f>ROUND(E143*N143,2)</f>
        <v>0</v>
      </c>
      <c r="P143" s="260">
        <v>0</v>
      </c>
      <c r="Q143" s="260">
        <f>ROUND(E143*P143,2)</f>
        <v>0</v>
      </c>
      <c r="R143" s="262"/>
      <c r="S143" s="262" t="s">
        <v>274</v>
      </c>
      <c r="T143" s="263" t="s">
        <v>275</v>
      </c>
      <c r="U143" s="222">
        <v>0</v>
      </c>
      <c r="V143" s="222">
        <f>ROUND(E143*U143,2)</f>
        <v>0</v>
      </c>
      <c r="W143" s="222"/>
      <c r="X143" s="222" t="s">
        <v>228</v>
      </c>
      <c r="Y143" s="222" t="s">
        <v>229</v>
      </c>
      <c r="Z143" s="212"/>
      <c r="AA143" s="212"/>
      <c r="AB143" s="212"/>
      <c r="AC143" s="212"/>
      <c r="AD143" s="212"/>
      <c r="AE143" s="212"/>
      <c r="AF143" s="212"/>
      <c r="AG143" s="212" t="s">
        <v>1409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7">
        <v>129</v>
      </c>
      <c r="B144" s="258" t="s">
        <v>1889</v>
      </c>
      <c r="C144" s="267" t="s">
        <v>1890</v>
      </c>
      <c r="D144" s="259" t="s">
        <v>294</v>
      </c>
      <c r="E144" s="260">
        <v>3.5019999999999998</v>
      </c>
      <c r="F144" s="261"/>
      <c r="G144" s="262">
        <f>ROUND(E144*F144,2)</f>
        <v>0</v>
      </c>
      <c r="H144" s="261"/>
      <c r="I144" s="262">
        <f>ROUND(E144*H144,2)</f>
        <v>0</v>
      </c>
      <c r="J144" s="261"/>
      <c r="K144" s="262">
        <f>ROUND(E144*J144,2)</f>
        <v>0</v>
      </c>
      <c r="L144" s="262">
        <v>21</v>
      </c>
      <c r="M144" s="262">
        <f>G144*(1+L144/100)</f>
        <v>0</v>
      </c>
      <c r="N144" s="260">
        <v>0</v>
      </c>
      <c r="O144" s="260">
        <f>ROUND(E144*N144,2)</f>
        <v>0</v>
      </c>
      <c r="P144" s="260">
        <v>0</v>
      </c>
      <c r="Q144" s="260">
        <f>ROUND(E144*P144,2)</f>
        <v>0</v>
      </c>
      <c r="R144" s="262"/>
      <c r="S144" s="262" t="s">
        <v>274</v>
      </c>
      <c r="T144" s="263" t="s">
        <v>275</v>
      </c>
      <c r="U144" s="222">
        <v>0</v>
      </c>
      <c r="V144" s="222">
        <f>ROUND(E144*U144,2)</f>
        <v>0</v>
      </c>
      <c r="W144" s="222"/>
      <c r="X144" s="222" t="s">
        <v>228</v>
      </c>
      <c r="Y144" s="222" t="s">
        <v>229</v>
      </c>
      <c r="Z144" s="212"/>
      <c r="AA144" s="212"/>
      <c r="AB144" s="212"/>
      <c r="AC144" s="212"/>
      <c r="AD144" s="212"/>
      <c r="AE144" s="212"/>
      <c r="AF144" s="212"/>
      <c r="AG144" s="212" t="s">
        <v>1409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7">
        <v>130</v>
      </c>
      <c r="B145" s="258" t="s">
        <v>1891</v>
      </c>
      <c r="C145" s="267" t="s">
        <v>1892</v>
      </c>
      <c r="D145" s="259" t="s">
        <v>298</v>
      </c>
      <c r="E145" s="260">
        <v>190</v>
      </c>
      <c r="F145" s="261"/>
      <c r="G145" s="262">
        <f>ROUND(E145*F145,2)</f>
        <v>0</v>
      </c>
      <c r="H145" s="261"/>
      <c r="I145" s="262">
        <f>ROUND(E145*H145,2)</f>
        <v>0</v>
      </c>
      <c r="J145" s="261"/>
      <c r="K145" s="262">
        <f>ROUND(E145*J145,2)</f>
        <v>0</v>
      </c>
      <c r="L145" s="262">
        <v>21</v>
      </c>
      <c r="M145" s="262">
        <f>G145*(1+L145/100)</f>
        <v>0</v>
      </c>
      <c r="N145" s="260">
        <v>0</v>
      </c>
      <c r="O145" s="260">
        <f>ROUND(E145*N145,2)</f>
        <v>0</v>
      </c>
      <c r="P145" s="260">
        <v>2.1299999999999999E-3</v>
      </c>
      <c r="Q145" s="260">
        <f>ROUND(E145*P145,2)</f>
        <v>0.4</v>
      </c>
      <c r="R145" s="262"/>
      <c r="S145" s="262" t="s">
        <v>274</v>
      </c>
      <c r="T145" s="263" t="s">
        <v>275</v>
      </c>
      <c r="U145" s="222">
        <v>0</v>
      </c>
      <c r="V145" s="222">
        <f>ROUND(E145*U145,2)</f>
        <v>0</v>
      </c>
      <c r="W145" s="222"/>
      <c r="X145" s="222" t="s">
        <v>228</v>
      </c>
      <c r="Y145" s="222" t="s">
        <v>229</v>
      </c>
      <c r="Z145" s="212"/>
      <c r="AA145" s="212"/>
      <c r="AB145" s="212"/>
      <c r="AC145" s="212"/>
      <c r="AD145" s="212"/>
      <c r="AE145" s="212"/>
      <c r="AF145" s="212"/>
      <c r="AG145" s="212" t="s">
        <v>1409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7">
        <v>131</v>
      </c>
      <c r="B146" s="258" t="s">
        <v>1893</v>
      </c>
      <c r="C146" s="267" t="s">
        <v>1894</v>
      </c>
      <c r="D146" s="259" t="s">
        <v>298</v>
      </c>
      <c r="E146" s="260">
        <v>145</v>
      </c>
      <c r="F146" s="261"/>
      <c r="G146" s="262">
        <f>ROUND(E146*F146,2)</f>
        <v>0</v>
      </c>
      <c r="H146" s="261"/>
      <c r="I146" s="262">
        <f>ROUND(E146*H146,2)</f>
        <v>0</v>
      </c>
      <c r="J146" s="261"/>
      <c r="K146" s="262">
        <f>ROUND(E146*J146,2)</f>
        <v>0</v>
      </c>
      <c r="L146" s="262">
        <v>21</v>
      </c>
      <c r="M146" s="262">
        <f>G146*(1+L146/100)</f>
        <v>0</v>
      </c>
      <c r="N146" s="260">
        <v>0</v>
      </c>
      <c r="O146" s="260">
        <f>ROUND(E146*N146,2)</f>
        <v>0</v>
      </c>
      <c r="P146" s="260">
        <v>4.9699999999999996E-3</v>
      </c>
      <c r="Q146" s="260">
        <f>ROUND(E146*P146,2)</f>
        <v>0.72</v>
      </c>
      <c r="R146" s="262"/>
      <c r="S146" s="262" t="s">
        <v>274</v>
      </c>
      <c r="T146" s="263" t="s">
        <v>275</v>
      </c>
      <c r="U146" s="222">
        <v>0</v>
      </c>
      <c r="V146" s="222">
        <f>ROUND(E146*U146,2)</f>
        <v>0</v>
      </c>
      <c r="W146" s="222"/>
      <c r="X146" s="222" t="s">
        <v>228</v>
      </c>
      <c r="Y146" s="222" t="s">
        <v>229</v>
      </c>
      <c r="Z146" s="212"/>
      <c r="AA146" s="212"/>
      <c r="AB146" s="212"/>
      <c r="AC146" s="212"/>
      <c r="AD146" s="212"/>
      <c r="AE146" s="212"/>
      <c r="AF146" s="212"/>
      <c r="AG146" s="212" t="s">
        <v>1409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7">
        <v>132</v>
      </c>
      <c r="B147" s="258" t="s">
        <v>1895</v>
      </c>
      <c r="C147" s="267" t="s">
        <v>1896</v>
      </c>
      <c r="D147" s="259" t="s">
        <v>298</v>
      </c>
      <c r="E147" s="260">
        <v>120</v>
      </c>
      <c r="F147" s="261"/>
      <c r="G147" s="262">
        <f>ROUND(E147*F147,2)</f>
        <v>0</v>
      </c>
      <c r="H147" s="261"/>
      <c r="I147" s="262">
        <f>ROUND(E147*H147,2)</f>
        <v>0</v>
      </c>
      <c r="J147" s="261"/>
      <c r="K147" s="262">
        <f>ROUND(E147*J147,2)</f>
        <v>0</v>
      </c>
      <c r="L147" s="262">
        <v>21</v>
      </c>
      <c r="M147" s="262">
        <f>G147*(1+L147/100)</f>
        <v>0</v>
      </c>
      <c r="N147" s="260">
        <v>0</v>
      </c>
      <c r="O147" s="260">
        <f>ROUND(E147*N147,2)</f>
        <v>0</v>
      </c>
      <c r="P147" s="260">
        <v>6.7000000000000002E-3</v>
      </c>
      <c r="Q147" s="260">
        <f>ROUND(E147*P147,2)</f>
        <v>0.8</v>
      </c>
      <c r="R147" s="262"/>
      <c r="S147" s="262" t="s">
        <v>274</v>
      </c>
      <c r="T147" s="263" t="s">
        <v>275</v>
      </c>
      <c r="U147" s="222">
        <v>0</v>
      </c>
      <c r="V147" s="222">
        <f>ROUND(E147*U147,2)</f>
        <v>0</v>
      </c>
      <c r="W147" s="222"/>
      <c r="X147" s="222" t="s">
        <v>228</v>
      </c>
      <c r="Y147" s="222" t="s">
        <v>229</v>
      </c>
      <c r="Z147" s="212"/>
      <c r="AA147" s="212"/>
      <c r="AB147" s="212"/>
      <c r="AC147" s="212"/>
      <c r="AD147" s="212"/>
      <c r="AE147" s="212"/>
      <c r="AF147" s="212"/>
      <c r="AG147" s="212" t="s">
        <v>1409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7">
        <v>133</v>
      </c>
      <c r="B148" s="258" t="s">
        <v>1897</v>
      </c>
      <c r="C148" s="267" t="s">
        <v>1898</v>
      </c>
      <c r="D148" s="259" t="s">
        <v>298</v>
      </c>
      <c r="E148" s="260">
        <v>180</v>
      </c>
      <c r="F148" s="261"/>
      <c r="G148" s="262">
        <f>ROUND(E148*F148,2)</f>
        <v>0</v>
      </c>
      <c r="H148" s="261"/>
      <c r="I148" s="262">
        <f>ROUND(E148*H148,2)</f>
        <v>0</v>
      </c>
      <c r="J148" s="261"/>
      <c r="K148" s="262">
        <f>ROUND(E148*J148,2)</f>
        <v>0</v>
      </c>
      <c r="L148" s="262">
        <v>21</v>
      </c>
      <c r="M148" s="262">
        <f>G148*(1+L148/100)</f>
        <v>0</v>
      </c>
      <c r="N148" s="260">
        <v>0</v>
      </c>
      <c r="O148" s="260">
        <f>ROUND(E148*N148,2)</f>
        <v>0</v>
      </c>
      <c r="P148" s="260">
        <v>9.5899999999999996E-3</v>
      </c>
      <c r="Q148" s="260">
        <f>ROUND(E148*P148,2)</f>
        <v>1.73</v>
      </c>
      <c r="R148" s="262"/>
      <c r="S148" s="262" t="s">
        <v>274</v>
      </c>
      <c r="T148" s="263" t="s">
        <v>275</v>
      </c>
      <c r="U148" s="222">
        <v>0</v>
      </c>
      <c r="V148" s="222">
        <f>ROUND(E148*U148,2)</f>
        <v>0</v>
      </c>
      <c r="W148" s="222"/>
      <c r="X148" s="222" t="s">
        <v>228</v>
      </c>
      <c r="Y148" s="222" t="s">
        <v>229</v>
      </c>
      <c r="Z148" s="212"/>
      <c r="AA148" s="212"/>
      <c r="AB148" s="212"/>
      <c r="AC148" s="212"/>
      <c r="AD148" s="212"/>
      <c r="AE148" s="212"/>
      <c r="AF148" s="212"/>
      <c r="AG148" s="212" t="s">
        <v>1409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7">
        <v>134</v>
      </c>
      <c r="B149" s="258" t="s">
        <v>1899</v>
      </c>
      <c r="C149" s="267" t="s">
        <v>1900</v>
      </c>
      <c r="D149" s="259" t="s">
        <v>298</v>
      </c>
      <c r="E149" s="260">
        <v>155</v>
      </c>
      <c r="F149" s="261"/>
      <c r="G149" s="262">
        <f>ROUND(E149*F149,2)</f>
        <v>0</v>
      </c>
      <c r="H149" s="261"/>
      <c r="I149" s="262">
        <f>ROUND(E149*H149,2)</f>
        <v>0</v>
      </c>
      <c r="J149" s="261"/>
      <c r="K149" s="262">
        <f>ROUND(E149*J149,2)</f>
        <v>0</v>
      </c>
      <c r="L149" s="262">
        <v>21</v>
      </c>
      <c r="M149" s="262">
        <f>G149*(1+L149/100)</f>
        <v>0</v>
      </c>
      <c r="N149" s="260">
        <v>0</v>
      </c>
      <c r="O149" s="260">
        <f>ROUND(E149*N149,2)</f>
        <v>0</v>
      </c>
      <c r="P149" s="260">
        <v>1.102E-2</v>
      </c>
      <c r="Q149" s="260">
        <f>ROUND(E149*P149,2)</f>
        <v>1.71</v>
      </c>
      <c r="R149" s="262"/>
      <c r="S149" s="262" t="s">
        <v>274</v>
      </c>
      <c r="T149" s="263" t="s">
        <v>275</v>
      </c>
      <c r="U149" s="222">
        <v>0</v>
      </c>
      <c r="V149" s="222">
        <f>ROUND(E149*U149,2)</f>
        <v>0</v>
      </c>
      <c r="W149" s="222"/>
      <c r="X149" s="222" t="s">
        <v>228</v>
      </c>
      <c r="Y149" s="222" t="s">
        <v>229</v>
      </c>
      <c r="Z149" s="212"/>
      <c r="AA149" s="212"/>
      <c r="AB149" s="212"/>
      <c r="AC149" s="212"/>
      <c r="AD149" s="212"/>
      <c r="AE149" s="212"/>
      <c r="AF149" s="212"/>
      <c r="AG149" s="212" t="s">
        <v>1409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7">
        <v>135</v>
      </c>
      <c r="B150" s="258" t="s">
        <v>1901</v>
      </c>
      <c r="C150" s="267" t="s">
        <v>1902</v>
      </c>
      <c r="D150" s="259" t="s">
        <v>320</v>
      </c>
      <c r="E150" s="260">
        <v>10</v>
      </c>
      <c r="F150" s="261"/>
      <c r="G150" s="262">
        <f>ROUND(E150*F150,2)</f>
        <v>0</v>
      </c>
      <c r="H150" s="261"/>
      <c r="I150" s="262">
        <f>ROUND(E150*H150,2)</f>
        <v>0</v>
      </c>
      <c r="J150" s="261"/>
      <c r="K150" s="262">
        <f>ROUND(E150*J150,2)</f>
        <v>0</v>
      </c>
      <c r="L150" s="262">
        <v>21</v>
      </c>
      <c r="M150" s="262">
        <f>G150*(1+L150/100)</f>
        <v>0</v>
      </c>
      <c r="N150" s="260">
        <v>0</v>
      </c>
      <c r="O150" s="260">
        <f>ROUND(E150*N150,2)</f>
        <v>0</v>
      </c>
      <c r="P150" s="260">
        <v>1.23E-3</v>
      </c>
      <c r="Q150" s="260">
        <f>ROUND(E150*P150,2)</f>
        <v>0.01</v>
      </c>
      <c r="R150" s="262"/>
      <c r="S150" s="262" t="s">
        <v>274</v>
      </c>
      <c r="T150" s="263" t="s">
        <v>275</v>
      </c>
      <c r="U150" s="222">
        <v>0</v>
      </c>
      <c r="V150" s="222">
        <f>ROUND(E150*U150,2)</f>
        <v>0</v>
      </c>
      <c r="W150" s="222"/>
      <c r="X150" s="222" t="s">
        <v>228</v>
      </c>
      <c r="Y150" s="222" t="s">
        <v>229</v>
      </c>
      <c r="Z150" s="212"/>
      <c r="AA150" s="212"/>
      <c r="AB150" s="212"/>
      <c r="AC150" s="212"/>
      <c r="AD150" s="212"/>
      <c r="AE150" s="212"/>
      <c r="AF150" s="212"/>
      <c r="AG150" s="212" t="s">
        <v>1409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57">
        <v>136</v>
      </c>
      <c r="B151" s="258" t="s">
        <v>1903</v>
      </c>
      <c r="C151" s="267" t="s">
        <v>1904</v>
      </c>
      <c r="D151" s="259" t="s">
        <v>320</v>
      </c>
      <c r="E151" s="260">
        <v>12</v>
      </c>
      <c r="F151" s="261"/>
      <c r="G151" s="262">
        <f>ROUND(E151*F151,2)</f>
        <v>0</v>
      </c>
      <c r="H151" s="261"/>
      <c r="I151" s="262">
        <f>ROUND(E151*H151,2)</f>
        <v>0</v>
      </c>
      <c r="J151" s="261"/>
      <c r="K151" s="262">
        <f>ROUND(E151*J151,2)</f>
        <v>0</v>
      </c>
      <c r="L151" s="262">
        <v>21</v>
      </c>
      <c r="M151" s="262">
        <f>G151*(1+L151/100)</f>
        <v>0</v>
      </c>
      <c r="N151" s="260">
        <v>0</v>
      </c>
      <c r="O151" s="260">
        <f>ROUND(E151*N151,2)</f>
        <v>0</v>
      </c>
      <c r="P151" s="260">
        <v>1.4599999999999999E-3</v>
      </c>
      <c r="Q151" s="260">
        <f>ROUND(E151*P151,2)</f>
        <v>0.02</v>
      </c>
      <c r="R151" s="262"/>
      <c r="S151" s="262" t="s">
        <v>274</v>
      </c>
      <c r="T151" s="263" t="s">
        <v>275</v>
      </c>
      <c r="U151" s="222">
        <v>0</v>
      </c>
      <c r="V151" s="222">
        <f>ROUND(E151*U151,2)</f>
        <v>0</v>
      </c>
      <c r="W151" s="222"/>
      <c r="X151" s="222" t="s">
        <v>228</v>
      </c>
      <c r="Y151" s="222" t="s">
        <v>229</v>
      </c>
      <c r="Z151" s="212"/>
      <c r="AA151" s="212"/>
      <c r="AB151" s="212"/>
      <c r="AC151" s="212"/>
      <c r="AD151" s="212"/>
      <c r="AE151" s="212"/>
      <c r="AF151" s="212"/>
      <c r="AG151" s="212" t="s">
        <v>1409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57">
        <v>137</v>
      </c>
      <c r="B152" s="258" t="s">
        <v>1905</v>
      </c>
      <c r="C152" s="267" t="s">
        <v>1906</v>
      </c>
      <c r="D152" s="259" t="s">
        <v>320</v>
      </c>
      <c r="E152" s="260">
        <v>8</v>
      </c>
      <c r="F152" s="261"/>
      <c r="G152" s="262">
        <f>ROUND(E152*F152,2)</f>
        <v>0</v>
      </c>
      <c r="H152" s="261"/>
      <c r="I152" s="262">
        <f>ROUND(E152*H152,2)</f>
        <v>0</v>
      </c>
      <c r="J152" s="261"/>
      <c r="K152" s="262">
        <f>ROUND(E152*J152,2)</f>
        <v>0</v>
      </c>
      <c r="L152" s="262">
        <v>21</v>
      </c>
      <c r="M152" s="262">
        <f>G152*(1+L152/100)</f>
        <v>0</v>
      </c>
      <c r="N152" s="260">
        <v>0</v>
      </c>
      <c r="O152" s="260">
        <f>ROUND(E152*N152,2)</f>
        <v>0</v>
      </c>
      <c r="P152" s="260">
        <v>2.4399999999999999E-3</v>
      </c>
      <c r="Q152" s="260">
        <f>ROUND(E152*P152,2)</f>
        <v>0.02</v>
      </c>
      <c r="R152" s="262"/>
      <c r="S152" s="262" t="s">
        <v>274</v>
      </c>
      <c r="T152" s="263" t="s">
        <v>275</v>
      </c>
      <c r="U152" s="222">
        <v>0</v>
      </c>
      <c r="V152" s="222">
        <f>ROUND(E152*U152,2)</f>
        <v>0</v>
      </c>
      <c r="W152" s="222"/>
      <c r="X152" s="222" t="s">
        <v>228</v>
      </c>
      <c r="Y152" s="222" t="s">
        <v>229</v>
      </c>
      <c r="Z152" s="212"/>
      <c r="AA152" s="212"/>
      <c r="AB152" s="212"/>
      <c r="AC152" s="212"/>
      <c r="AD152" s="212"/>
      <c r="AE152" s="212"/>
      <c r="AF152" s="212"/>
      <c r="AG152" s="212" t="s">
        <v>1409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57">
        <v>138</v>
      </c>
      <c r="B153" s="258" t="s">
        <v>1907</v>
      </c>
      <c r="C153" s="267" t="s">
        <v>1908</v>
      </c>
      <c r="D153" s="259" t="s">
        <v>320</v>
      </c>
      <c r="E153" s="260">
        <v>6</v>
      </c>
      <c r="F153" s="261"/>
      <c r="G153" s="262">
        <f>ROUND(E153*F153,2)</f>
        <v>0</v>
      </c>
      <c r="H153" s="261"/>
      <c r="I153" s="262">
        <f>ROUND(E153*H153,2)</f>
        <v>0</v>
      </c>
      <c r="J153" s="261"/>
      <c r="K153" s="262">
        <f>ROUND(E153*J153,2)</f>
        <v>0</v>
      </c>
      <c r="L153" s="262">
        <v>21</v>
      </c>
      <c r="M153" s="262">
        <f>G153*(1+L153/100)</f>
        <v>0</v>
      </c>
      <c r="N153" s="260">
        <v>0</v>
      </c>
      <c r="O153" s="260">
        <f>ROUND(E153*N153,2)</f>
        <v>0</v>
      </c>
      <c r="P153" s="260">
        <v>1.1180000000000001E-2</v>
      </c>
      <c r="Q153" s="260">
        <f>ROUND(E153*P153,2)</f>
        <v>7.0000000000000007E-2</v>
      </c>
      <c r="R153" s="262"/>
      <c r="S153" s="262" t="s">
        <v>274</v>
      </c>
      <c r="T153" s="263" t="s">
        <v>275</v>
      </c>
      <c r="U153" s="222">
        <v>0</v>
      </c>
      <c r="V153" s="222">
        <f>ROUND(E153*U153,2)</f>
        <v>0</v>
      </c>
      <c r="W153" s="222"/>
      <c r="X153" s="222" t="s">
        <v>228</v>
      </c>
      <c r="Y153" s="222" t="s">
        <v>229</v>
      </c>
      <c r="Z153" s="212"/>
      <c r="AA153" s="212"/>
      <c r="AB153" s="212"/>
      <c r="AC153" s="212"/>
      <c r="AD153" s="212"/>
      <c r="AE153" s="212"/>
      <c r="AF153" s="212"/>
      <c r="AG153" s="212" t="s">
        <v>1409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57">
        <v>139</v>
      </c>
      <c r="B154" s="258" t="s">
        <v>1909</v>
      </c>
      <c r="C154" s="267" t="s">
        <v>1910</v>
      </c>
      <c r="D154" s="259" t="s">
        <v>294</v>
      </c>
      <c r="E154" s="260">
        <v>1</v>
      </c>
      <c r="F154" s="261"/>
      <c r="G154" s="262">
        <f>ROUND(E154*F154,2)</f>
        <v>0</v>
      </c>
      <c r="H154" s="261"/>
      <c r="I154" s="262">
        <f>ROUND(E154*H154,2)</f>
        <v>0</v>
      </c>
      <c r="J154" s="261"/>
      <c r="K154" s="262">
        <f>ROUND(E154*J154,2)</f>
        <v>0</v>
      </c>
      <c r="L154" s="262">
        <v>21</v>
      </c>
      <c r="M154" s="262">
        <f>G154*(1+L154/100)</f>
        <v>0</v>
      </c>
      <c r="N154" s="260">
        <v>0</v>
      </c>
      <c r="O154" s="260">
        <f>ROUND(E154*N154,2)</f>
        <v>0</v>
      </c>
      <c r="P154" s="260">
        <v>0</v>
      </c>
      <c r="Q154" s="260">
        <f>ROUND(E154*P154,2)</f>
        <v>0</v>
      </c>
      <c r="R154" s="262"/>
      <c r="S154" s="262" t="s">
        <v>274</v>
      </c>
      <c r="T154" s="263" t="s">
        <v>275</v>
      </c>
      <c r="U154" s="222">
        <v>0</v>
      </c>
      <c r="V154" s="222">
        <f>ROUND(E154*U154,2)</f>
        <v>0</v>
      </c>
      <c r="W154" s="222"/>
      <c r="X154" s="222" t="s">
        <v>228</v>
      </c>
      <c r="Y154" s="222" t="s">
        <v>229</v>
      </c>
      <c r="Z154" s="212"/>
      <c r="AA154" s="212"/>
      <c r="AB154" s="212"/>
      <c r="AC154" s="212"/>
      <c r="AD154" s="212"/>
      <c r="AE154" s="212"/>
      <c r="AF154" s="212"/>
      <c r="AG154" s="212" t="s">
        <v>1409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57">
        <v>140</v>
      </c>
      <c r="B155" s="258" t="s">
        <v>1911</v>
      </c>
      <c r="C155" s="267" t="s">
        <v>1912</v>
      </c>
      <c r="D155" s="259" t="s">
        <v>320</v>
      </c>
      <c r="E155" s="260">
        <v>4</v>
      </c>
      <c r="F155" s="261"/>
      <c r="G155" s="262">
        <f>ROUND(E155*F155,2)</f>
        <v>0</v>
      </c>
      <c r="H155" s="261"/>
      <c r="I155" s="262">
        <f>ROUND(E155*H155,2)</f>
        <v>0</v>
      </c>
      <c r="J155" s="261"/>
      <c r="K155" s="262">
        <f>ROUND(E155*J155,2)</f>
        <v>0</v>
      </c>
      <c r="L155" s="262">
        <v>21</v>
      </c>
      <c r="M155" s="262">
        <f>G155*(1+L155/100)</f>
        <v>0</v>
      </c>
      <c r="N155" s="260">
        <v>1.0499999999999999E-3</v>
      </c>
      <c r="O155" s="260">
        <f>ROUND(E155*N155,2)</f>
        <v>0</v>
      </c>
      <c r="P155" s="260">
        <v>0</v>
      </c>
      <c r="Q155" s="260">
        <f>ROUND(E155*P155,2)</f>
        <v>0</v>
      </c>
      <c r="R155" s="262"/>
      <c r="S155" s="262" t="s">
        <v>274</v>
      </c>
      <c r="T155" s="263" t="s">
        <v>275</v>
      </c>
      <c r="U155" s="222">
        <v>0</v>
      </c>
      <c r="V155" s="222">
        <f>ROUND(E155*U155,2)</f>
        <v>0</v>
      </c>
      <c r="W155" s="222"/>
      <c r="X155" s="222" t="s">
        <v>228</v>
      </c>
      <c r="Y155" s="222" t="s">
        <v>229</v>
      </c>
      <c r="Z155" s="212"/>
      <c r="AA155" s="212"/>
      <c r="AB155" s="212"/>
      <c r="AC155" s="212"/>
      <c r="AD155" s="212"/>
      <c r="AE155" s="212"/>
      <c r="AF155" s="212"/>
      <c r="AG155" s="212" t="s">
        <v>1409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57">
        <v>141</v>
      </c>
      <c r="B156" s="258" t="s">
        <v>1913</v>
      </c>
      <c r="C156" s="267" t="s">
        <v>1914</v>
      </c>
      <c r="D156" s="259" t="s">
        <v>505</v>
      </c>
      <c r="E156" s="260">
        <v>6</v>
      </c>
      <c r="F156" s="261"/>
      <c r="G156" s="262">
        <f>ROUND(E156*F156,2)</f>
        <v>0</v>
      </c>
      <c r="H156" s="261"/>
      <c r="I156" s="262">
        <f>ROUND(E156*H156,2)</f>
        <v>0</v>
      </c>
      <c r="J156" s="261"/>
      <c r="K156" s="262">
        <f>ROUND(E156*J156,2)</f>
        <v>0</v>
      </c>
      <c r="L156" s="262">
        <v>21</v>
      </c>
      <c r="M156" s="262">
        <f>G156*(1+L156/100)</f>
        <v>0</v>
      </c>
      <c r="N156" s="260">
        <v>0</v>
      </c>
      <c r="O156" s="260">
        <f>ROUND(E156*N156,2)</f>
        <v>0</v>
      </c>
      <c r="P156" s="260">
        <v>0</v>
      </c>
      <c r="Q156" s="260">
        <f>ROUND(E156*P156,2)</f>
        <v>0</v>
      </c>
      <c r="R156" s="262"/>
      <c r="S156" s="262" t="s">
        <v>274</v>
      </c>
      <c r="T156" s="263" t="s">
        <v>275</v>
      </c>
      <c r="U156" s="222">
        <v>0</v>
      </c>
      <c r="V156" s="222">
        <f>ROUND(E156*U156,2)</f>
        <v>0</v>
      </c>
      <c r="W156" s="222"/>
      <c r="X156" s="222" t="s">
        <v>905</v>
      </c>
      <c r="Y156" s="222" t="s">
        <v>229</v>
      </c>
      <c r="Z156" s="212"/>
      <c r="AA156" s="212"/>
      <c r="AB156" s="212"/>
      <c r="AC156" s="212"/>
      <c r="AD156" s="212"/>
      <c r="AE156" s="212"/>
      <c r="AF156" s="212"/>
      <c r="AG156" s="212" t="s">
        <v>1633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57">
        <v>142</v>
      </c>
      <c r="B157" s="258" t="s">
        <v>1915</v>
      </c>
      <c r="C157" s="267" t="s">
        <v>1916</v>
      </c>
      <c r="D157" s="259" t="s">
        <v>505</v>
      </c>
      <c r="E157" s="260">
        <v>2</v>
      </c>
      <c r="F157" s="261"/>
      <c r="G157" s="262">
        <f>ROUND(E157*F157,2)</f>
        <v>0</v>
      </c>
      <c r="H157" s="261"/>
      <c r="I157" s="262">
        <f>ROUND(E157*H157,2)</f>
        <v>0</v>
      </c>
      <c r="J157" s="261"/>
      <c r="K157" s="262">
        <f>ROUND(E157*J157,2)</f>
        <v>0</v>
      </c>
      <c r="L157" s="262">
        <v>21</v>
      </c>
      <c r="M157" s="262">
        <f>G157*(1+L157/100)</f>
        <v>0</v>
      </c>
      <c r="N157" s="260">
        <v>0</v>
      </c>
      <c r="O157" s="260">
        <f>ROUND(E157*N157,2)</f>
        <v>0</v>
      </c>
      <c r="P157" s="260">
        <v>0</v>
      </c>
      <c r="Q157" s="260">
        <f>ROUND(E157*P157,2)</f>
        <v>0</v>
      </c>
      <c r="R157" s="262"/>
      <c r="S157" s="262" t="s">
        <v>274</v>
      </c>
      <c r="T157" s="263" t="s">
        <v>275</v>
      </c>
      <c r="U157" s="222">
        <v>0</v>
      </c>
      <c r="V157" s="222">
        <f>ROUND(E157*U157,2)</f>
        <v>0</v>
      </c>
      <c r="W157" s="222"/>
      <c r="X157" s="222" t="s">
        <v>905</v>
      </c>
      <c r="Y157" s="222" t="s">
        <v>229</v>
      </c>
      <c r="Z157" s="212"/>
      <c r="AA157" s="212"/>
      <c r="AB157" s="212"/>
      <c r="AC157" s="212"/>
      <c r="AD157" s="212"/>
      <c r="AE157" s="212"/>
      <c r="AF157" s="212"/>
      <c r="AG157" s="212" t="s">
        <v>1633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226" t="s">
        <v>221</v>
      </c>
      <c r="B158" s="227" t="s">
        <v>154</v>
      </c>
      <c r="C158" s="244" t="s">
        <v>155</v>
      </c>
      <c r="D158" s="228"/>
      <c r="E158" s="229"/>
      <c r="F158" s="230"/>
      <c r="G158" s="230">
        <f>SUMIF(AG159:AG179,"&lt;&gt;NOR",G159:G179)</f>
        <v>0</v>
      </c>
      <c r="H158" s="230"/>
      <c r="I158" s="230">
        <f>SUM(I159:I179)</f>
        <v>0</v>
      </c>
      <c r="J158" s="230"/>
      <c r="K158" s="230">
        <f>SUM(K159:K179)</f>
        <v>0</v>
      </c>
      <c r="L158" s="230"/>
      <c r="M158" s="230">
        <f>SUM(M159:M179)</f>
        <v>0</v>
      </c>
      <c r="N158" s="229"/>
      <c r="O158" s="229">
        <f>SUM(O159:O179)</f>
        <v>1.18</v>
      </c>
      <c r="P158" s="229"/>
      <c r="Q158" s="229">
        <f>SUM(Q159:Q179)</f>
        <v>1.7</v>
      </c>
      <c r="R158" s="230"/>
      <c r="S158" s="230"/>
      <c r="T158" s="231"/>
      <c r="U158" s="225"/>
      <c r="V158" s="225">
        <f>SUM(V159:V179)</f>
        <v>0</v>
      </c>
      <c r="W158" s="225"/>
      <c r="X158" s="225"/>
      <c r="Y158" s="225"/>
      <c r="AG158" t="s">
        <v>222</v>
      </c>
    </row>
    <row r="159" spans="1:60" outlineLevel="1" x14ac:dyDescent="0.2">
      <c r="A159" s="257">
        <v>143</v>
      </c>
      <c r="B159" s="258" t="s">
        <v>1917</v>
      </c>
      <c r="C159" s="267" t="s">
        <v>1918</v>
      </c>
      <c r="D159" s="259" t="s">
        <v>320</v>
      </c>
      <c r="E159" s="260">
        <v>29</v>
      </c>
      <c r="F159" s="261"/>
      <c r="G159" s="262">
        <f>ROUND(E159*F159,2)</f>
        <v>0</v>
      </c>
      <c r="H159" s="261"/>
      <c r="I159" s="262">
        <f>ROUND(E159*H159,2)</f>
        <v>0</v>
      </c>
      <c r="J159" s="261"/>
      <c r="K159" s="262">
        <f>ROUND(E159*J159,2)</f>
        <v>0</v>
      </c>
      <c r="L159" s="262">
        <v>21</v>
      </c>
      <c r="M159" s="262">
        <f>G159*(1+L159/100)</f>
        <v>0</v>
      </c>
      <c r="N159" s="260">
        <v>2.4199999999999998E-3</v>
      </c>
      <c r="O159" s="260">
        <f>ROUND(E159*N159,2)</f>
        <v>7.0000000000000007E-2</v>
      </c>
      <c r="P159" s="260">
        <v>0</v>
      </c>
      <c r="Q159" s="260">
        <f>ROUND(E159*P159,2)</f>
        <v>0</v>
      </c>
      <c r="R159" s="262"/>
      <c r="S159" s="262" t="s">
        <v>274</v>
      </c>
      <c r="T159" s="263" t="s">
        <v>275</v>
      </c>
      <c r="U159" s="222">
        <v>0</v>
      </c>
      <c r="V159" s="222">
        <f>ROUND(E159*U159,2)</f>
        <v>0</v>
      </c>
      <c r="W159" s="222"/>
      <c r="X159" s="222" t="s">
        <v>228</v>
      </c>
      <c r="Y159" s="222" t="s">
        <v>229</v>
      </c>
      <c r="Z159" s="212"/>
      <c r="AA159" s="212"/>
      <c r="AB159" s="212"/>
      <c r="AC159" s="212"/>
      <c r="AD159" s="212"/>
      <c r="AE159" s="212"/>
      <c r="AF159" s="212"/>
      <c r="AG159" s="212" t="s">
        <v>1409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57">
        <v>144</v>
      </c>
      <c r="B160" s="258" t="s">
        <v>1919</v>
      </c>
      <c r="C160" s="267" t="s">
        <v>1920</v>
      </c>
      <c r="D160" s="259" t="s">
        <v>505</v>
      </c>
      <c r="E160" s="260">
        <v>29</v>
      </c>
      <c r="F160" s="261"/>
      <c r="G160" s="262">
        <f>ROUND(E160*F160,2)</f>
        <v>0</v>
      </c>
      <c r="H160" s="261"/>
      <c r="I160" s="262">
        <f>ROUND(E160*H160,2)</f>
        <v>0</v>
      </c>
      <c r="J160" s="261"/>
      <c r="K160" s="262">
        <f>ROUND(E160*J160,2)</f>
        <v>0</v>
      </c>
      <c r="L160" s="262">
        <v>21</v>
      </c>
      <c r="M160" s="262">
        <f>G160*(1+L160/100)</f>
        <v>0</v>
      </c>
      <c r="N160" s="260">
        <v>1.4999999999999999E-2</v>
      </c>
      <c r="O160" s="260">
        <f>ROUND(E160*N160,2)</f>
        <v>0.44</v>
      </c>
      <c r="P160" s="260">
        <v>0</v>
      </c>
      <c r="Q160" s="260">
        <f>ROUND(E160*P160,2)</f>
        <v>0</v>
      </c>
      <c r="R160" s="262"/>
      <c r="S160" s="262" t="s">
        <v>274</v>
      </c>
      <c r="T160" s="263" t="s">
        <v>275</v>
      </c>
      <c r="U160" s="222">
        <v>0</v>
      </c>
      <c r="V160" s="222">
        <f>ROUND(E160*U160,2)</f>
        <v>0</v>
      </c>
      <c r="W160" s="222"/>
      <c r="X160" s="222" t="s">
        <v>905</v>
      </c>
      <c r="Y160" s="222" t="s">
        <v>229</v>
      </c>
      <c r="Z160" s="212"/>
      <c r="AA160" s="212"/>
      <c r="AB160" s="212"/>
      <c r="AC160" s="212"/>
      <c r="AD160" s="212"/>
      <c r="AE160" s="212"/>
      <c r="AF160" s="212"/>
      <c r="AG160" s="212" t="s">
        <v>1633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57">
        <v>145</v>
      </c>
      <c r="B161" s="258" t="s">
        <v>1921</v>
      </c>
      <c r="C161" s="267" t="s">
        <v>1922</v>
      </c>
      <c r="D161" s="259" t="s">
        <v>505</v>
      </c>
      <c r="E161" s="260">
        <v>29</v>
      </c>
      <c r="F161" s="261"/>
      <c r="G161" s="262">
        <f>ROUND(E161*F161,2)</f>
        <v>0</v>
      </c>
      <c r="H161" s="261"/>
      <c r="I161" s="262">
        <f>ROUND(E161*H161,2)</f>
        <v>0</v>
      </c>
      <c r="J161" s="261"/>
      <c r="K161" s="262">
        <f>ROUND(E161*J161,2)</f>
        <v>0</v>
      </c>
      <c r="L161" s="262">
        <v>21</v>
      </c>
      <c r="M161" s="262">
        <f>G161*(1+L161/100)</f>
        <v>0</v>
      </c>
      <c r="N161" s="260">
        <v>1E-3</v>
      </c>
      <c r="O161" s="260">
        <f>ROUND(E161*N161,2)</f>
        <v>0.03</v>
      </c>
      <c r="P161" s="260">
        <v>0</v>
      </c>
      <c r="Q161" s="260">
        <f>ROUND(E161*P161,2)</f>
        <v>0</v>
      </c>
      <c r="R161" s="262"/>
      <c r="S161" s="262" t="s">
        <v>274</v>
      </c>
      <c r="T161" s="263" t="s">
        <v>275</v>
      </c>
      <c r="U161" s="222">
        <v>0</v>
      </c>
      <c r="V161" s="222">
        <f>ROUND(E161*U161,2)</f>
        <v>0</v>
      </c>
      <c r="W161" s="222"/>
      <c r="X161" s="222" t="s">
        <v>905</v>
      </c>
      <c r="Y161" s="222" t="s">
        <v>229</v>
      </c>
      <c r="Z161" s="212"/>
      <c r="AA161" s="212"/>
      <c r="AB161" s="212"/>
      <c r="AC161" s="212"/>
      <c r="AD161" s="212"/>
      <c r="AE161" s="212"/>
      <c r="AF161" s="212"/>
      <c r="AG161" s="212" t="s">
        <v>1633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57">
        <v>146</v>
      </c>
      <c r="B162" s="258" t="s">
        <v>1923</v>
      </c>
      <c r="C162" s="267" t="s">
        <v>1924</v>
      </c>
      <c r="D162" s="259" t="s">
        <v>320</v>
      </c>
      <c r="E162" s="260">
        <v>19</v>
      </c>
      <c r="F162" s="261"/>
      <c r="G162" s="262">
        <f>ROUND(E162*F162,2)</f>
        <v>0</v>
      </c>
      <c r="H162" s="261"/>
      <c r="I162" s="262">
        <f>ROUND(E162*H162,2)</f>
        <v>0</v>
      </c>
      <c r="J162" s="261"/>
      <c r="K162" s="262">
        <f>ROUND(E162*J162,2)</f>
        <v>0</v>
      </c>
      <c r="L162" s="262">
        <v>21</v>
      </c>
      <c r="M162" s="262">
        <f>G162*(1+L162/100)</f>
        <v>0</v>
      </c>
      <c r="N162" s="260">
        <v>8.0000000000000007E-5</v>
      </c>
      <c r="O162" s="260">
        <f>ROUND(E162*N162,2)</f>
        <v>0</v>
      </c>
      <c r="P162" s="260">
        <v>0</v>
      </c>
      <c r="Q162" s="260">
        <f>ROUND(E162*P162,2)</f>
        <v>0</v>
      </c>
      <c r="R162" s="262"/>
      <c r="S162" s="262" t="s">
        <v>274</v>
      </c>
      <c r="T162" s="263" t="s">
        <v>275</v>
      </c>
      <c r="U162" s="222">
        <v>0</v>
      </c>
      <c r="V162" s="222">
        <f>ROUND(E162*U162,2)</f>
        <v>0</v>
      </c>
      <c r="W162" s="222"/>
      <c r="X162" s="222" t="s">
        <v>228</v>
      </c>
      <c r="Y162" s="222" t="s">
        <v>229</v>
      </c>
      <c r="Z162" s="212"/>
      <c r="AA162" s="212"/>
      <c r="AB162" s="212"/>
      <c r="AC162" s="212"/>
      <c r="AD162" s="212"/>
      <c r="AE162" s="212"/>
      <c r="AF162" s="212"/>
      <c r="AG162" s="212" t="s">
        <v>1409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57">
        <v>147</v>
      </c>
      <c r="B163" s="258" t="s">
        <v>1925</v>
      </c>
      <c r="C163" s="267" t="s">
        <v>1926</v>
      </c>
      <c r="D163" s="259" t="s">
        <v>505</v>
      </c>
      <c r="E163" s="260">
        <v>19</v>
      </c>
      <c r="F163" s="261"/>
      <c r="G163" s="262">
        <f>ROUND(E163*F163,2)</f>
        <v>0</v>
      </c>
      <c r="H163" s="261"/>
      <c r="I163" s="262">
        <f>ROUND(E163*H163,2)</f>
        <v>0</v>
      </c>
      <c r="J163" s="261"/>
      <c r="K163" s="262">
        <f>ROUND(E163*J163,2)</f>
        <v>0</v>
      </c>
      <c r="L163" s="262">
        <v>21</v>
      </c>
      <c r="M163" s="262">
        <f>G163*(1+L163/100)</f>
        <v>0</v>
      </c>
      <c r="N163" s="260">
        <v>0.01</v>
      </c>
      <c r="O163" s="260">
        <f>ROUND(E163*N163,2)</f>
        <v>0.19</v>
      </c>
      <c r="P163" s="260">
        <v>0</v>
      </c>
      <c r="Q163" s="260">
        <f>ROUND(E163*P163,2)</f>
        <v>0</v>
      </c>
      <c r="R163" s="262"/>
      <c r="S163" s="262" t="s">
        <v>274</v>
      </c>
      <c r="T163" s="263" t="s">
        <v>275</v>
      </c>
      <c r="U163" s="222">
        <v>0</v>
      </c>
      <c r="V163" s="222">
        <f>ROUND(E163*U163,2)</f>
        <v>0</v>
      </c>
      <c r="W163" s="222"/>
      <c r="X163" s="222" t="s">
        <v>905</v>
      </c>
      <c r="Y163" s="222" t="s">
        <v>229</v>
      </c>
      <c r="Z163" s="212"/>
      <c r="AA163" s="212"/>
      <c r="AB163" s="212"/>
      <c r="AC163" s="212"/>
      <c r="AD163" s="212"/>
      <c r="AE163" s="212"/>
      <c r="AF163" s="212"/>
      <c r="AG163" s="212" t="s">
        <v>1633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57">
        <v>148</v>
      </c>
      <c r="B164" s="258" t="s">
        <v>1927</v>
      </c>
      <c r="C164" s="267" t="s">
        <v>1928</v>
      </c>
      <c r="D164" s="259" t="s">
        <v>326</v>
      </c>
      <c r="E164" s="260">
        <v>24</v>
      </c>
      <c r="F164" s="261"/>
      <c r="G164" s="262">
        <f>ROUND(E164*F164,2)</f>
        <v>0</v>
      </c>
      <c r="H164" s="261"/>
      <c r="I164" s="262">
        <f>ROUND(E164*H164,2)</f>
        <v>0</v>
      </c>
      <c r="J164" s="261"/>
      <c r="K164" s="262">
        <f>ROUND(E164*J164,2)</f>
        <v>0</v>
      </c>
      <c r="L164" s="262">
        <v>21</v>
      </c>
      <c r="M164" s="262">
        <f>G164*(1+L164/100)</f>
        <v>0</v>
      </c>
      <c r="N164" s="260">
        <v>1.8500000000000001E-3</v>
      </c>
      <c r="O164" s="260">
        <f>ROUND(E164*N164,2)</f>
        <v>0.04</v>
      </c>
      <c r="P164" s="260">
        <v>0</v>
      </c>
      <c r="Q164" s="260">
        <f>ROUND(E164*P164,2)</f>
        <v>0</v>
      </c>
      <c r="R164" s="262"/>
      <c r="S164" s="262" t="s">
        <v>274</v>
      </c>
      <c r="T164" s="263" t="s">
        <v>275</v>
      </c>
      <c r="U164" s="222">
        <v>0</v>
      </c>
      <c r="V164" s="222">
        <f>ROUND(E164*U164,2)</f>
        <v>0</v>
      </c>
      <c r="W164" s="222"/>
      <c r="X164" s="222" t="s">
        <v>228</v>
      </c>
      <c r="Y164" s="222" t="s">
        <v>229</v>
      </c>
      <c r="Z164" s="212"/>
      <c r="AA164" s="212"/>
      <c r="AB164" s="212"/>
      <c r="AC164" s="212"/>
      <c r="AD164" s="212"/>
      <c r="AE164" s="212"/>
      <c r="AF164" s="212"/>
      <c r="AG164" s="212" t="s">
        <v>1409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57">
        <v>149</v>
      </c>
      <c r="B165" s="258" t="s">
        <v>1929</v>
      </c>
      <c r="C165" s="267" t="s">
        <v>1930</v>
      </c>
      <c r="D165" s="259" t="s">
        <v>505</v>
      </c>
      <c r="E165" s="260">
        <v>24</v>
      </c>
      <c r="F165" s="261"/>
      <c r="G165" s="262">
        <f>ROUND(E165*F165,2)</f>
        <v>0</v>
      </c>
      <c r="H165" s="261"/>
      <c r="I165" s="262">
        <f>ROUND(E165*H165,2)</f>
        <v>0</v>
      </c>
      <c r="J165" s="261"/>
      <c r="K165" s="262">
        <f>ROUND(E165*J165,2)</f>
        <v>0</v>
      </c>
      <c r="L165" s="262">
        <v>21</v>
      </c>
      <c r="M165" s="262">
        <f>G165*(1+L165/100)</f>
        <v>0</v>
      </c>
      <c r="N165" s="260">
        <v>0.01</v>
      </c>
      <c r="O165" s="260">
        <f>ROUND(E165*N165,2)</f>
        <v>0.24</v>
      </c>
      <c r="P165" s="260">
        <v>0</v>
      </c>
      <c r="Q165" s="260">
        <f>ROUND(E165*P165,2)</f>
        <v>0</v>
      </c>
      <c r="R165" s="262"/>
      <c r="S165" s="262" t="s">
        <v>274</v>
      </c>
      <c r="T165" s="263" t="s">
        <v>275</v>
      </c>
      <c r="U165" s="222">
        <v>0</v>
      </c>
      <c r="V165" s="222">
        <f>ROUND(E165*U165,2)</f>
        <v>0</v>
      </c>
      <c r="W165" s="222"/>
      <c r="X165" s="222" t="s">
        <v>905</v>
      </c>
      <c r="Y165" s="222" t="s">
        <v>229</v>
      </c>
      <c r="Z165" s="212"/>
      <c r="AA165" s="212"/>
      <c r="AB165" s="212"/>
      <c r="AC165" s="212"/>
      <c r="AD165" s="212"/>
      <c r="AE165" s="212"/>
      <c r="AF165" s="212"/>
      <c r="AG165" s="212" t="s">
        <v>1633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57">
        <v>150</v>
      </c>
      <c r="B166" s="258" t="s">
        <v>1931</v>
      </c>
      <c r="C166" s="267" t="s">
        <v>1932</v>
      </c>
      <c r="D166" s="259" t="s">
        <v>505</v>
      </c>
      <c r="E166" s="260">
        <v>24</v>
      </c>
      <c r="F166" s="261"/>
      <c r="G166" s="262">
        <f>ROUND(E166*F166,2)</f>
        <v>0</v>
      </c>
      <c r="H166" s="261"/>
      <c r="I166" s="262">
        <f>ROUND(E166*H166,2)</f>
        <v>0</v>
      </c>
      <c r="J166" s="261"/>
      <c r="K166" s="262">
        <f>ROUND(E166*J166,2)</f>
        <v>0</v>
      </c>
      <c r="L166" s="262">
        <v>21</v>
      </c>
      <c r="M166" s="262">
        <f>G166*(1+L166/100)</f>
        <v>0</v>
      </c>
      <c r="N166" s="260">
        <v>5.0000000000000001E-3</v>
      </c>
      <c r="O166" s="260">
        <f>ROUND(E166*N166,2)</f>
        <v>0.12</v>
      </c>
      <c r="P166" s="260">
        <v>0</v>
      </c>
      <c r="Q166" s="260">
        <f>ROUND(E166*P166,2)</f>
        <v>0</v>
      </c>
      <c r="R166" s="262"/>
      <c r="S166" s="262" t="s">
        <v>274</v>
      </c>
      <c r="T166" s="263" t="s">
        <v>275</v>
      </c>
      <c r="U166" s="222">
        <v>0</v>
      </c>
      <c r="V166" s="222">
        <f>ROUND(E166*U166,2)</f>
        <v>0</v>
      </c>
      <c r="W166" s="222"/>
      <c r="X166" s="222" t="s">
        <v>905</v>
      </c>
      <c r="Y166" s="222" t="s">
        <v>229</v>
      </c>
      <c r="Z166" s="212"/>
      <c r="AA166" s="212"/>
      <c r="AB166" s="212"/>
      <c r="AC166" s="212"/>
      <c r="AD166" s="212"/>
      <c r="AE166" s="212"/>
      <c r="AF166" s="212"/>
      <c r="AG166" s="212" t="s">
        <v>1633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57">
        <v>151</v>
      </c>
      <c r="B167" s="258" t="s">
        <v>1933</v>
      </c>
      <c r="C167" s="267" t="s">
        <v>1934</v>
      </c>
      <c r="D167" s="259" t="s">
        <v>505</v>
      </c>
      <c r="E167" s="260">
        <v>24</v>
      </c>
      <c r="F167" s="261"/>
      <c r="G167" s="262">
        <f>ROUND(E167*F167,2)</f>
        <v>0</v>
      </c>
      <c r="H167" s="261"/>
      <c r="I167" s="262">
        <f>ROUND(E167*H167,2)</f>
        <v>0</v>
      </c>
      <c r="J167" s="261"/>
      <c r="K167" s="262">
        <f>ROUND(E167*J167,2)</f>
        <v>0</v>
      </c>
      <c r="L167" s="262">
        <v>21</v>
      </c>
      <c r="M167" s="262">
        <f>G167*(1+L167/100)</f>
        <v>0</v>
      </c>
      <c r="N167" s="260">
        <v>0</v>
      </c>
      <c r="O167" s="260">
        <f>ROUND(E167*N167,2)</f>
        <v>0</v>
      </c>
      <c r="P167" s="260">
        <v>0</v>
      </c>
      <c r="Q167" s="260">
        <f>ROUND(E167*P167,2)</f>
        <v>0</v>
      </c>
      <c r="R167" s="262"/>
      <c r="S167" s="262" t="s">
        <v>274</v>
      </c>
      <c r="T167" s="263" t="s">
        <v>275</v>
      </c>
      <c r="U167" s="222">
        <v>0</v>
      </c>
      <c r="V167" s="222">
        <f>ROUND(E167*U167,2)</f>
        <v>0</v>
      </c>
      <c r="W167" s="222"/>
      <c r="X167" s="222" t="s">
        <v>905</v>
      </c>
      <c r="Y167" s="222" t="s">
        <v>229</v>
      </c>
      <c r="Z167" s="212"/>
      <c r="AA167" s="212"/>
      <c r="AB167" s="212"/>
      <c r="AC167" s="212"/>
      <c r="AD167" s="212"/>
      <c r="AE167" s="212"/>
      <c r="AF167" s="212"/>
      <c r="AG167" s="212" t="s">
        <v>1633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57">
        <v>152</v>
      </c>
      <c r="B168" s="258" t="s">
        <v>1935</v>
      </c>
      <c r="C168" s="267" t="s">
        <v>1936</v>
      </c>
      <c r="D168" s="259" t="s">
        <v>326</v>
      </c>
      <c r="E168" s="260">
        <v>4</v>
      </c>
      <c r="F168" s="261"/>
      <c r="G168" s="262">
        <f>ROUND(E168*F168,2)</f>
        <v>0</v>
      </c>
      <c r="H168" s="261"/>
      <c r="I168" s="262">
        <f>ROUND(E168*H168,2)</f>
        <v>0</v>
      </c>
      <c r="J168" s="261"/>
      <c r="K168" s="262">
        <f>ROUND(E168*J168,2)</f>
        <v>0</v>
      </c>
      <c r="L168" s="262">
        <v>21</v>
      </c>
      <c r="M168" s="262">
        <f>G168*(1+L168/100)</f>
        <v>0</v>
      </c>
      <c r="N168" s="260">
        <v>5.9000000000000003E-4</v>
      </c>
      <c r="O168" s="260">
        <f>ROUND(E168*N168,2)</f>
        <v>0</v>
      </c>
      <c r="P168" s="260">
        <v>0</v>
      </c>
      <c r="Q168" s="260">
        <f>ROUND(E168*P168,2)</f>
        <v>0</v>
      </c>
      <c r="R168" s="262"/>
      <c r="S168" s="262" t="s">
        <v>274</v>
      </c>
      <c r="T168" s="263" t="s">
        <v>275</v>
      </c>
      <c r="U168" s="222">
        <v>0</v>
      </c>
      <c r="V168" s="222">
        <f>ROUND(E168*U168,2)</f>
        <v>0</v>
      </c>
      <c r="W168" s="222"/>
      <c r="X168" s="222" t="s">
        <v>228</v>
      </c>
      <c r="Y168" s="222" t="s">
        <v>229</v>
      </c>
      <c r="Z168" s="212"/>
      <c r="AA168" s="212"/>
      <c r="AB168" s="212"/>
      <c r="AC168" s="212"/>
      <c r="AD168" s="212"/>
      <c r="AE168" s="212"/>
      <c r="AF168" s="212"/>
      <c r="AG168" s="212" t="s">
        <v>1409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57">
        <v>153</v>
      </c>
      <c r="B169" s="258" t="s">
        <v>1937</v>
      </c>
      <c r="C169" s="267" t="s">
        <v>1938</v>
      </c>
      <c r="D169" s="259" t="s">
        <v>505</v>
      </c>
      <c r="E169" s="260">
        <v>4</v>
      </c>
      <c r="F169" s="261"/>
      <c r="G169" s="262">
        <f>ROUND(E169*F169,2)</f>
        <v>0</v>
      </c>
      <c r="H169" s="261"/>
      <c r="I169" s="262">
        <f>ROUND(E169*H169,2)</f>
        <v>0</v>
      </c>
      <c r="J169" s="261"/>
      <c r="K169" s="262">
        <f>ROUND(E169*J169,2)</f>
        <v>0</v>
      </c>
      <c r="L169" s="262">
        <v>21</v>
      </c>
      <c r="M169" s="262">
        <f>G169*(1+L169/100)</f>
        <v>0</v>
      </c>
      <c r="N169" s="260">
        <v>0.01</v>
      </c>
      <c r="O169" s="260">
        <f>ROUND(E169*N169,2)</f>
        <v>0.04</v>
      </c>
      <c r="P169" s="260">
        <v>0</v>
      </c>
      <c r="Q169" s="260">
        <f>ROUND(E169*P169,2)</f>
        <v>0</v>
      </c>
      <c r="R169" s="262"/>
      <c r="S169" s="262" t="s">
        <v>274</v>
      </c>
      <c r="T169" s="263" t="s">
        <v>275</v>
      </c>
      <c r="U169" s="222">
        <v>0</v>
      </c>
      <c r="V169" s="222">
        <f>ROUND(E169*U169,2)</f>
        <v>0</v>
      </c>
      <c r="W169" s="222"/>
      <c r="X169" s="222" t="s">
        <v>905</v>
      </c>
      <c r="Y169" s="222" t="s">
        <v>229</v>
      </c>
      <c r="Z169" s="212"/>
      <c r="AA169" s="212"/>
      <c r="AB169" s="212"/>
      <c r="AC169" s="212"/>
      <c r="AD169" s="212"/>
      <c r="AE169" s="212"/>
      <c r="AF169" s="212"/>
      <c r="AG169" s="212" t="s">
        <v>1633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57">
        <v>154</v>
      </c>
      <c r="B170" s="258" t="s">
        <v>1939</v>
      </c>
      <c r="C170" s="267" t="s">
        <v>1940</v>
      </c>
      <c r="D170" s="259" t="s">
        <v>505</v>
      </c>
      <c r="E170" s="260">
        <v>4</v>
      </c>
      <c r="F170" s="261"/>
      <c r="G170" s="262">
        <f>ROUND(E170*F170,2)</f>
        <v>0</v>
      </c>
      <c r="H170" s="261"/>
      <c r="I170" s="262">
        <f>ROUND(E170*H170,2)</f>
        <v>0</v>
      </c>
      <c r="J170" s="261"/>
      <c r="K170" s="262">
        <f>ROUND(E170*J170,2)</f>
        <v>0</v>
      </c>
      <c r="L170" s="262">
        <v>21</v>
      </c>
      <c r="M170" s="262">
        <f>G170*(1+L170/100)</f>
        <v>0</v>
      </c>
      <c r="N170" s="260">
        <v>0</v>
      </c>
      <c r="O170" s="260">
        <f>ROUND(E170*N170,2)</f>
        <v>0</v>
      </c>
      <c r="P170" s="260">
        <v>0</v>
      </c>
      <c r="Q170" s="260">
        <f>ROUND(E170*P170,2)</f>
        <v>0</v>
      </c>
      <c r="R170" s="262"/>
      <c r="S170" s="262" t="s">
        <v>274</v>
      </c>
      <c r="T170" s="263" t="s">
        <v>275</v>
      </c>
      <c r="U170" s="222">
        <v>0</v>
      </c>
      <c r="V170" s="222">
        <f>ROUND(E170*U170,2)</f>
        <v>0</v>
      </c>
      <c r="W170" s="222"/>
      <c r="X170" s="222" t="s">
        <v>905</v>
      </c>
      <c r="Y170" s="222" t="s">
        <v>229</v>
      </c>
      <c r="Z170" s="212"/>
      <c r="AA170" s="212"/>
      <c r="AB170" s="212"/>
      <c r="AC170" s="212"/>
      <c r="AD170" s="212"/>
      <c r="AE170" s="212"/>
      <c r="AF170" s="212"/>
      <c r="AG170" s="212" t="s">
        <v>1633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57">
        <v>155</v>
      </c>
      <c r="B171" s="258" t="s">
        <v>1941</v>
      </c>
      <c r="C171" s="267" t="s">
        <v>1942</v>
      </c>
      <c r="D171" s="259" t="s">
        <v>320</v>
      </c>
      <c r="E171" s="260">
        <v>1</v>
      </c>
      <c r="F171" s="261"/>
      <c r="G171" s="262">
        <f>ROUND(E171*F171,2)</f>
        <v>0</v>
      </c>
      <c r="H171" s="261"/>
      <c r="I171" s="262">
        <f>ROUND(E171*H171,2)</f>
        <v>0</v>
      </c>
      <c r="J171" s="261"/>
      <c r="K171" s="262">
        <f>ROUND(E171*J171,2)</f>
        <v>0</v>
      </c>
      <c r="L171" s="262">
        <v>21</v>
      </c>
      <c r="M171" s="262">
        <f>G171*(1+L171/100)</f>
        <v>0</v>
      </c>
      <c r="N171" s="260">
        <v>1.4499999999999999E-3</v>
      </c>
      <c r="O171" s="260">
        <f>ROUND(E171*N171,2)</f>
        <v>0</v>
      </c>
      <c r="P171" s="260">
        <v>0</v>
      </c>
      <c r="Q171" s="260">
        <f>ROUND(E171*P171,2)</f>
        <v>0</v>
      </c>
      <c r="R171" s="262"/>
      <c r="S171" s="262" t="s">
        <v>274</v>
      </c>
      <c r="T171" s="263" t="s">
        <v>275</v>
      </c>
      <c r="U171" s="222">
        <v>0</v>
      </c>
      <c r="V171" s="222">
        <f>ROUND(E171*U171,2)</f>
        <v>0</v>
      </c>
      <c r="W171" s="222"/>
      <c r="X171" s="222" t="s">
        <v>228</v>
      </c>
      <c r="Y171" s="222" t="s">
        <v>229</v>
      </c>
      <c r="Z171" s="212"/>
      <c r="AA171" s="212"/>
      <c r="AB171" s="212"/>
      <c r="AC171" s="212"/>
      <c r="AD171" s="212"/>
      <c r="AE171" s="212"/>
      <c r="AF171" s="212"/>
      <c r="AG171" s="212" t="s">
        <v>1409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57">
        <v>156</v>
      </c>
      <c r="B172" s="258" t="s">
        <v>1943</v>
      </c>
      <c r="C172" s="267" t="s">
        <v>1944</v>
      </c>
      <c r="D172" s="259" t="s">
        <v>505</v>
      </c>
      <c r="E172" s="260">
        <v>1</v>
      </c>
      <c r="F172" s="261"/>
      <c r="G172" s="262">
        <f>ROUND(E172*F172,2)</f>
        <v>0</v>
      </c>
      <c r="H172" s="261"/>
      <c r="I172" s="262">
        <f>ROUND(E172*H172,2)</f>
        <v>0</v>
      </c>
      <c r="J172" s="261"/>
      <c r="K172" s="262">
        <f>ROUND(E172*J172,2)</f>
        <v>0</v>
      </c>
      <c r="L172" s="262">
        <v>21</v>
      </c>
      <c r="M172" s="262">
        <f>G172*(1+L172/100)</f>
        <v>0</v>
      </c>
      <c r="N172" s="260">
        <v>0.01</v>
      </c>
      <c r="O172" s="260">
        <f>ROUND(E172*N172,2)</f>
        <v>0.01</v>
      </c>
      <c r="P172" s="260">
        <v>0</v>
      </c>
      <c r="Q172" s="260">
        <f>ROUND(E172*P172,2)</f>
        <v>0</v>
      </c>
      <c r="R172" s="262"/>
      <c r="S172" s="262" t="s">
        <v>274</v>
      </c>
      <c r="T172" s="263" t="s">
        <v>275</v>
      </c>
      <c r="U172" s="222">
        <v>0</v>
      </c>
      <c r="V172" s="222">
        <f>ROUND(E172*U172,2)</f>
        <v>0</v>
      </c>
      <c r="W172" s="222"/>
      <c r="X172" s="222" t="s">
        <v>905</v>
      </c>
      <c r="Y172" s="222" t="s">
        <v>229</v>
      </c>
      <c r="Z172" s="212"/>
      <c r="AA172" s="212"/>
      <c r="AB172" s="212"/>
      <c r="AC172" s="212"/>
      <c r="AD172" s="212"/>
      <c r="AE172" s="212"/>
      <c r="AF172" s="212"/>
      <c r="AG172" s="212" t="s">
        <v>1633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57">
        <v>157</v>
      </c>
      <c r="B173" s="258" t="s">
        <v>1945</v>
      </c>
      <c r="C173" s="267" t="s">
        <v>1946</v>
      </c>
      <c r="D173" s="259" t="s">
        <v>505</v>
      </c>
      <c r="E173" s="260">
        <v>1</v>
      </c>
      <c r="F173" s="261"/>
      <c r="G173" s="262">
        <f>ROUND(E173*F173,2)</f>
        <v>0</v>
      </c>
      <c r="H173" s="261"/>
      <c r="I173" s="262">
        <f>ROUND(E173*H173,2)</f>
        <v>0</v>
      </c>
      <c r="J173" s="261"/>
      <c r="K173" s="262">
        <f>ROUND(E173*J173,2)</f>
        <v>0</v>
      </c>
      <c r="L173" s="262">
        <v>21</v>
      </c>
      <c r="M173" s="262">
        <f>G173*(1+L173/100)</f>
        <v>0</v>
      </c>
      <c r="N173" s="260">
        <v>0</v>
      </c>
      <c r="O173" s="260">
        <f>ROUND(E173*N173,2)</f>
        <v>0</v>
      </c>
      <c r="P173" s="260">
        <v>0</v>
      </c>
      <c r="Q173" s="260">
        <f>ROUND(E173*P173,2)</f>
        <v>0</v>
      </c>
      <c r="R173" s="262"/>
      <c r="S173" s="262" t="s">
        <v>274</v>
      </c>
      <c r="T173" s="263" t="s">
        <v>275</v>
      </c>
      <c r="U173" s="222">
        <v>0</v>
      </c>
      <c r="V173" s="222">
        <f>ROUND(E173*U173,2)</f>
        <v>0</v>
      </c>
      <c r="W173" s="222"/>
      <c r="X173" s="222" t="s">
        <v>905</v>
      </c>
      <c r="Y173" s="222" t="s">
        <v>229</v>
      </c>
      <c r="Z173" s="212"/>
      <c r="AA173" s="212"/>
      <c r="AB173" s="212"/>
      <c r="AC173" s="212"/>
      <c r="AD173" s="212"/>
      <c r="AE173" s="212"/>
      <c r="AF173" s="212"/>
      <c r="AG173" s="212" t="s">
        <v>1633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57">
        <v>158</v>
      </c>
      <c r="B174" s="258" t="s">
        <v>1947</v>
      </c>
      <c r="C174" s="267" t="s">
        <v>1948</v>
      </c>
      <c r="D174" s="259" t="s">
        <v>326</v>
      </c>
      <c r="E174" s="260">
        <v>29</v>
      </c>
      <c r="F174" s="261"/>
      <c r="G174" s="262">
        <f>ROUND(E174*F174,2)</f>
        <v>0</v>
      </c>
      <c r="H174" s="261"/>
      <c r="I174" s="262">
        <f>ROUND(E174*H174,2)</f>
        <v>0</v>
      </c>
      <c r="J174" s="261"/>
      <c r="K174" s="262">
        <f>ROUND(E174*J174,2)</f>
        <v>0</v>
      </c>
      <c r="L174" s="262">
        <v>21</v>
      </c>
      <c r="M174" s="262">
        <f>G174*(1+L174/100)</f>
        <v>0</v>
      </c>
      <c r="N174" s="260">
        <v>0</v>
      </c>
      <c r="O174" s="260">
        <f>ROUND(E174*N174,2)</f>
        <v>0</v>
      </c>
      <c r="P174" s="260">
        <v>3.4200000000000001E-2</v>
      </c>
      <c r="Q174" s="260">
        <f>ROUND(E174*P174,2)</f>
        <v>0.99</v>
      </c>
      <c r="R174" s="262"/>
      <c r="S174" s="262" t="s">
        <v>274</v>
      </c>
      <c r="T174" s="263" t="s">
        <v>275</v>
      </c>
      <c r="U174" s="222">
        <v>0</v>
      </c>
      <c r="V174" s="222">
        <f>ROUND(E174*U174,2)</f>
        <v>0</v>
      </c>
      <c r="W174" s="222"/>
      <c r="X174" s="222" t="s">
        <v>228</v>
      </c>
      <c r="Y174" s="222" t="s">
        <v>229</v>
      </c>
      <c r="Z174" s="212"/>
      <c r="AA174" s="212"/>
      <c r="AB174" s="212"/>
      <c r="AC174" s="212"/>
      <c r="AD174" s="212"/>
      <c r="AE174" s="212"/>
      <c r="AF174" s="212"/>
      <c r="AG174" s="212" t="s">
        <v>1409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57">
        <v>159</v>
      </c>
      <c r="B175" s="258" t="s">
        <v>1949</v>
      </c>
      <c r="C175" s="267" t="s">
        <v>1950</v>
      </c>
      <c r="D175" s="259" t="s">
        <v>326</v>
      </c>
      <c r="E175" s="260">
        <v>19</v>
      </c>
      <c r="F175" s="261"/>
      <c r="G175" s="262">
        <f>ROUND(E175*F175,2)</f>
        <v>0</v>
      </c>
      <c r="H175" s="261"/>
      <c r="I175" s="262">
        <f>ROUND(E175*H175,2)</f>
        <v>0</v>
      </c>
      <c r="J175" s="261"/>
      <c r="K175" s="262">
        <f>ROUND(E175*J175,2)</f>
        <v>0</v>
      </c>
      <c r="L175" s="262">
        <v>21</v>
      </c>
      <c r="M175" s="262">
        <f>G175*(1+L175/100)</f>
        <v>0</v>
      </c>
      <c r="N175" s="260">
        <v>0</v>
      </c>
      <c r="O175" s="260">
        <f>ROUND(E175*N175,2)</f>
        <v>0</v>
      </c>
      <c r="P175" s="260">
        <v>1.107E-2</v>
      </c>
      <c r="Q175" s="260">
        <f>ROUND(E175*P175,2)</f>
        <v>0.21</v>
      </c>
      <c r="R175" s="262"/>
      <c r="S175" s="262" t="s">
        <v>274</v>
      </c>
      <c r="T175" s="263" t="s">
        <v>275</v>
      </c>
      <c r="U175" s="222">
        <v>0</v>
      </c>
      <c r="V175" s="222">
        <f>ROUND(E175*U175,2)</f>
        <v>0</v>
      </c>
      <c r="W175" s="222"/>
      <c r="X175" s="222" t="s">
        <v>228</v>
      </c>
      <c r="Y175" s="222" t="s">
        <v>229</v>
      </c>
      <c r="Z175" s="212"/>
      <c r="AA175" s="212"/>
      <c r="AB175" s="212"/>
      <c r="AC175" s="212"/>
      <c r="AD175" s="212"/>
      <c r="AE175" s="212"/>
      <c r="AF175" s="212"/>
      <c r="AG175" s="212" t="s">
        <v>1409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57">
        <v>160</v>
      </c>
      <c r="B176" s="258" t="s">
        <v>1951</v>
      </c>
      <c r="C176" s="267" t="s">
        <v>1952</v>
      </c>
      <c r="D176" s="259" t="s">
        <v>326</v>
      </c>
      <c r="E176" s="260">
        <v>24</v>
      </c>
      <c r="F176" s="261"/>
      <c r="G176" s="262">
        <f>ROUND(E176*F176,2)</f>
        <v>0</v>
      </c>
      <c r="H176" s="261"/>
      <c r="I176" s="262">
        <f>ROUND(E176*H176,2)</f>
        <v>0</v>
      </c>
      <c r="J176" s="261"/>
      <c r="K176" s="262">
        <f>ROUND(E176*J176,2)</f>
        <v>0</v>
      </c>
      <c r="L176" s="262">
        <v>21</v>
      </c>
      <c r="M176" s="262">
        <f>G176*(1+L176/100)</f>
        <v>0</v>
      </c>
      <c r="N176" s="260">
        <v>0</v>
      </c>
      <c r="O176" s="260">
        <f>ROUND(E176*N176,2)</f>
        <v>0</v>
      </c>
      <c r="P176" s="260">
        <v>1.9460000000000002E-2</v>
      </c>
      <c r="Q176" s="260">
        <f>ROUND(E176*P176,2)</f>
        <v>0.47</v>
      </c>
      <c r="R176" s="262"/>
      <c r="S176" s="262" t="s">
        <v>274</v>
      </c>
      <c r="T176" s="263" t="s">
        <v>275</v>
      </c>
      <c r="U176" s="222">
        <v>0</v>
      </c>
      <c r="V176" s="222">
        <f>ROUND(E176*U176,2)</f>
        <v>0</v>
      </c>
      <c r="W176" s="222"/>
      <c r="X176" s="222" t="s">
        <v>228</v>
      </c>
      <c r="Y176" s="222" t="s">
        <v>229</v>
      </c>
      <c r="Z176" s="212"/>
      <c r="AA176" s="212"/>
      <c r="AB176" s="212"/>
      <c r="AC176" s="212"/>
      <c r="AD176" s="212"/>
      <c r="AE176" s="212"/>
      <c r="AF176" s="212"/>
      <c r="AG176" s="212" t="s">
        <v>1409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57">
        <v>161</v>
      </c>
      <c r="B177" s="258" t="s">
        <v>1953</v>
      </c>
      <c r="C177" s="267" t="s">
        <v>1954</v>
      </c>
      <c r="D177" s="259" t="s">
        <v>326</v>
      </c>
      <c r="E177" s="260">
        <v>1</v>
      </c>
      <c r="F177" s="261"/>
      <c r="G177" s="262">
        <f>ROUND(E177*F177,2)</f>
        <v>0</v>
      </c>
      <c r="H177" s="261"/>
      <c r="I177" s="262">
        <f>ROUND(E177*H177,2)</f>
        <v>0</v>
      </c>
      <c r="J177" s="261"/>
      <c r="K177" s="262">
        <f>ROUND(E177*J177,2)</f>
        <v>0</v>
      </c>
      <c r="L177" s="262">
        <v>21</v>
      </c>
      <c r="M177" s="262">
        <f>G177*(1+L177/100)</f>
        <v>0</v>
      </c>
      <c r="N177" s="260">
        <v>0</v>
      </c>
      <c r="O177" s="260">
        <f>ROUND(E177*N177,2)</f>
        <v>0</v>
      </c>
      <c r="P177" s="260">
        <v>3.4700000000000002E-2</v>
      </c>
      <c r="Q177" s="260">
        <f>ROUND(E177*P177,2)</f>
        <v>0.03</v>
      </c>
      <c r="R177" s="262"/>
      <c r="S177" s="262" t="s">
        <v>274</v>
      </c>
      <c r="T177" s="263" t="s">
        <v>275</v>
      </c>
      <c r="U177" s="222">
        <v>0</v>
      </c>
      <c r="V177" s="222">
        <f>ROUND(E177*U177,2)</f>
        <v>0</v>
      </c>
      <c r="W177" s="222"/>
      <c r="X177" s="222" t="s">
        <v>228</v>
      </c>
      <c r="Y177" s="222" t="s">
        <v>229</v>
      </c>
      <c r="Z177" s="212"/>
      <c r="AA177" s="212"/>
      <c r="AB177" s="212"/>
      <c r="AC177" s="212"/>
      <c r="AD177" s="212"/>
      <c r="AE177" s="212"/>
      <c r="AF177" s="212"/>
      <c r="AG177" s="212" t="s">
        <v>1409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57">
        <v>162</v>
      </c>
      <c r="B178" s="258" t="s">
        <v>1955</v>
      </c>
      <c r="C178" s="267" t="s">
        <v>1956</v>
      </c>
      <c r="D178" s="259" t="s">
        <v>294</v>
      </c>
      <c r="E178" s="260">
        <v>4</v>
      </c>
      <c r="F178" s="261"/>
      <c r="G178" s="262">
        <f>ROUND(E178*F178,2)</f>
        <v>0</v>
      </c>
      <c r="H178" s="261"/>
      <c r="I178" s="262">
        <f>ROUND(E178*H178,2)</f>
        <v>0</v>
      </c>
      <c r="J178" s="261"/>
      <c r="K178" s="262">
        <f>ROUND(E178*J178,2)</f>
        <v>0</v>
      </c>
      <c r="L178" s="262">
        <v>21</v>
      </c>
      <c r="M178" s="262">
        <f>G178*(1+L178/100)</f>
        <v>0</v>
      </c>
      <c r="N178" s="260">
        <v>0</v>
      </c>
      <c r="O178" s="260">
        <f>ROUND(E178*N178,2)</f>
        <v>0</v>
      </c>
      <c r="P178" s="260">
        <v>0</v>
      </c>
      <c r="Q178" s="260">
        <f>ROUND(E178*P178,2)</f>
        <v>0</v>
      </c>
      <c r="R178" s="262"/>
      <c r="S178" s="262" t="s">
        <v>274</v>
      </c>
      <c r="T178" s="263" t="s">
        <v>275</v>
      </c>
      <c r="U178" s="222">
        <v>0</v>
      </c>
      <c r="V178" s="222">
        <f>ROUND(E178*U178,2)</f>
        <v>0</v>
      </c>
      <c r="W178" s="222"/>
      <c r="X178" s="222" t="s">
        <v>228</v>
      </c>
      <c r="Y178" s="222" t="s">
        <v>229</v>
      </c>
      <c r="Z178" s="212"/>
      <c r="AA178" s="212"/>
      <c r="AB178" s="212"/>
      <c r="AC178" s="212"/>
      <c r="AD178" s="212"/>
      <c r="AE178" s="212"/>
      <c r="AF178" s="212"/>
      <c r="AG178" s="212" t="s">
        <v>1409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57">
        <v>163</v>
      </c>
      <c r="B179" s="258" t="s">
        <v>1957</v>
      </c>
      <c r="C179" s="267" t="s">
        <v>1958</v>
      </c>
      <c r="D179" s="259" t="s">
        <v>320</v>
      </c>
      <c r="E179" s="260">
        <v>12</v>
      </c>
      <c r="F179" s="261"/>
      <c r="G179" s="262">
        <f>ROUND(E179*F179,2)</f>
        <v>0</v>
      </c>
      <c r="H179" s="261"/>
      <c r="I179" s="262">
        <f>ROUND(E179*H179,2)</f>
        <v>0</v>
      </c>
      <c r="J179" s="261"/>
      <c r="K179" s="262">
        <f>ROUND(E179*J179,2)</f>
        <v>0</v>
      </c>
      <c r="L179" s="262">
        <v>21</v>
      </c>
      <c r="M179" s="262">
        <f>G179*(1+L179/100)</f>
        <v>0</v>
      </c>
      <c r="N179" s="260">
        <v>9.0000000000000006E-5</v>
      </c>
      <c r="O179" s="260">
        <f>ROUND(E179*N179,2)</f>
        <v>0</v>
      </c>
      <c r="P179" s="260">
        <v>0</v>
      </c>
      <c r="Q179" s="260">
        <f>ROUND(E179*P179,2)</f>
        <v>0</v>
      </c>
      <c r="R179" s="262"/>
      <c r="S179" s="262" t="s">
        <v>274</v>
      </c>
      <c r="T179" s="263" t="s">
        <v>275</v>
      </c>
      <c r="U179" s="222">
        <v>0</v>
      </c>
      <c r="V179" s="222">
        <f>ROUND(E179*U179,2)</f>
        <v>0</v>
      </c>
      <c r="W179" s="222"/>
      <c r="X179" s="222" t="s">
        <v>228</v>
      </c>
      <c r="Y179" s="222" t="s">
        <v>229</v>
      </c>
      <c r="Z179" s="212"/>
      <c r="AA179" s="212"/>
      <c r="AB179" s="212"/>
      <c r="AC179" s="212"/>
      <c r="AD179" s="212"/>
      <c r="AE179" s="212"/>
      <c r="AF179" s="212"/>
      <c r="AG179" s="212" t="s">
        <v>1409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26" t="s">
        <v>221</v>
      </c>
      <c r="B180" s="227" t="s">
        <v>156</v>
      </c>
      <c r="C180" s="244" t="s">
        <v>157</v>
      </c>
      <c r="D180" s="228"/>
      <c r="E180" s="229"/>
      <c r="F180" s="230"/>
      <c r="G180" s="230">
        <f>SUMIF(AG181:AG184,"&lt;&gt;NOR",G181:G184)</f>
        <v>0</v>
      </c>
      <c r="H180" s="230"/>
      <c r="I180" s="230">
        <f>SUM(I181:I184)</f>
        <v>0</v>
      </c>
      <c r="J180" s="230"/>
      <c r="K180" s="230">
        <f>SUM(K181:K184)</f>
        <v>0</v>
      </c>
      <c r="L180" s="230"/>
      <c r="M180" s="230">
        <f>SUM(M181:M184)</f>
        <v>0</v>
      </c>
      <c r="N180" s="229"/>
      <c r="O180" s="229">
        <f>SUM(O181:O184)</f>
        <v>0.27</v>
      </c>
      <c r="P180" s="229"/>
      <c r="Q180" s="229">
        <f>SUM(Q181:Q184)</f>
        <v>0</v>
      </c>
      <c r="R180" s="230"/>
      <c r="S180" s="230"/>
      <c r="T180" s="231"/>
      <c r="U180" s="225"/>
      <c r="V180" s="225">
        <f>SUM(V181:V184)</f>
        <v>0</v>
      </c>
      <c r="W180" s="225"/>
      <c r="X180" s="225"/>
      <c r="Y180" s="225"/>
      <c r="AG180" t="s">
        <v>222</v>
      </c>
    </row>
    <row r="181" spans="1:60" ht="22.5" outlineLevel="1" x14ac:dyDescent="0.2">
      <c r="A181" s="257">
        <v>164</v>
      </c>
      <c r="B181" s="258" t="s">
        <v>1959</v>
      </c>
      <c r="C181" s="267" t="s">
        <v>1960</v>
      </c>
      <c r="D181" s="259" t="s">
        <v>326</v>
      </c>
      <c r="E181" s="260">
        <v>29</v>
      </c>
      <c r="F181" s="261"/>
      <c r="G181" s="262">
        <f>ROUND(E181*F181,2)</f>
        <v>0</v>
      </c>
      <c r="H181" s="261"/>
      <c r="I181" s="262">
        <f>ROUND(E181*H181,2)</f>
        <v>0</v>
      </c>
      <c r="J181" s="261"/>
      <c r="K181" s="262">
        <f>ROUND(E181*J181,2)</f>
        <v>0</v>
      </c>
      <c r="L181" s="262">
        <v>21</v>
      </c>
      <c r="M181" s="262">
        <f>G181*(1+L181/100)</f>
        <v>0</v>
      </c>
      <c r="N181" s="260">
        <v>9.1999999999999998E-3</v>
      </c>
      <c r="O181" s="260">
        <f>ROUND(E181*N181,2)</f>
        <v>0.27</v>
      </c>
      <c r="P181" s="260">
        <v>0</v>
      </c>
      <c r="Q181" s="260">
        <f>ROUND(E181*P181,2)</f>
        <v>0</v>
      </c>
      <c r="R181" s="262"/>
      <c r="S181" s="262" t="s">
        <v>274</v>
      </c>
      <c r="T181" s="263" t="s">
        <v>275</v>
      </c>
      <c r="U181" s="222">
        <v>0</v>
      </c>
      <c r="V181" s="222">
        <f>ROUND(E181*U181,2)</f>
        <v>0</v>
      </c>
      <c r="W181" s="222"/>
      <c r="X181" s="222" t="s">
        <v>228</v>
      </c>
      <c r="Y181" s="222" t="s">
        <v>229</v>
      </c>
      <c r="Z181" s="212"/>
      <c r="AA181" s="212"/>
      <c r="AB181" s="212"/>
      <c r="AC181" s="212"/>
      <c r="AD181" s="212"/>
      <c r="AE181" s="212"/>
      <c r="AF181" s="212"/>
      <c r="AG181" s="212" t="s">
        <v>1409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57">
        <v>165</v>
      </c>
      <c r="B182" s="258" t="s">
        <v>1961</v>
      </c>
      <c r="C182" s="267" t="s">
        <v>1962</v>
      </c>
      <c r="D182" s="259" t="s">
        <v>326</v>
      </c>
      <c r="E182" s="260">
        <v>29</v>
      </c>
      <c r="F182" s="261"/>
      <c r="G182" s="262">
        <f>ROUND(E182*F182,2)</f>
        <v>0</v>
      </c>
      <c r="H182" s="261"/>
      <c r="I182" s="262">
        <f>ROUND(E182*H182,2)</f>
        <v>0</v>
      </c>
      <c r="J182" s="261"/>
      <c r="K182" s="262">
        <f>ROUND(E182*J182,2)</f>
        <v>0</v>
      </c>
      <c r="L182" s="262">
        <v>21</v>
      </c>
      <c r="M182" s="262">
        <f>G182*(1+L182/100)</f>
        <v>0</v>
      </c>
      <c r="N182" s="260">
        <v>0</v>
      </c>
      <c r="O182" s="260">
        <f>ROUND(E182*N182,2)</f>
        <v>0</v>
      </c>
      <c r="P182" s="260">
        <v>0</v>
      </c>
      <c r="Q182" s="260">
        <f>ROUND(E182*P182,2)</f>
        <v>0</v>
      </c>
      <c r="R182" s="262"/>
      <c r="S182" s="262" t="s">
        <v>274</v>
      </c>
      <c r="T182" s="263" t="s">
        <v>275</v>
      </c>
      <c r="U182" s="222">
        <v>0</v>
      </c>
      <c r="V182" s="222">
        <f>ROUND(E182*U182,2)</f>
        <v>0</v>
      </c>
      <c r="W182" s="222"/>
      <c r="X182" s="222" t="s">
        <v>228</v>
      </c>
      <c r="Y182" s="222" t="s">
        <v>229</v>
      </c>
      <c r="Z182" s="212"/>
      <c r="AA182" s="212"/>
      <c r="AB182" s="212"/>
      <c r="AC182" s="212"/>
      <c r="AD182" s="212"/>
      <c r="AE182" s="212"/>
      <c r="AF182" s="212"/>
      <c r="AG182" s="212" t="s">
        <v>1409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57">
        <v>166</v>
      </c>
      <c r="B183" s="258" t="s">
        <v>1963</v>
      </c>
      <c r="C183" s="267" t="s">
        <v>1964</v>
      </c>
      <c r="D183" s="259" t="s">
        <v>294</v>
      </c>
      <c r="E183" s="260">
        <v>0.26700000000000002</v>
      </c>
      <c r="F183" s="261"/>
      <c r="G183" s="262">
        <f>ROUND(E183*F183,2)</f>
        <v>0</v>
      </c>
      <c r="H183" s="261"/>
      <c r="I183" s="262">
        <f>ROUND(E183*H183,2)</f>
        <v>0</v>
      </c>
      <c r="J183" s="261"/>
      <c r="K183" s="262">
        <f>ROUND(E183*J183,2)</f>
        <v>0</v>
      </c>
      <c r="L183" s="262">
        <v>21</v>
      </c>
      <c r="M183" s="262">
        <f>G183*(1+L183/100)</f>
        <v>0</v>
      </c>
      <c r="N183" s="260">
        <v>0</v>
      </c>
      <c r="O183" s="260">
        <f>ROUND(E183*N183,2)</f>
        <v>0</v>
      </c>
      <c r="P183" s="260">
        <v>0</v>
      </c>
      <c r="Q183" s="260">
        <f>ROUND(E183*P183,2)</f>
        <v>0</v>
      </c>
      <c r="R183" s="262"/>
      <c r="S183" s="262" t="s">
        <v>274</v>
      </c>
      <c r="T183" s="263" t="s">
        <v>275</v>
      </c>
      <c r="U183" s="222">
        <v>0</v>
      </c>
      <c r="V183" s="222">
        <f>ROUND(E183*U183,2)</f>
        <v>0</v>
      </c>
      <c r="W183" s="222"/>
      <c r="X183" s="222" t="s">
        <v>228</v>
      </c>
      <c r="Y183" s="222" t="s">
        <v>229</v>
      </c>
      <c r="Z183" s="212"/>
      <c r="AA183" s="212"/>
      <c r="AB183" s="212"/>
      <c r="AC183" s="212"/>
      <c r="AD183" s="212"/>
      <c r="AE183" s="212"/>
      <c r="AF183" s="212"/>
      <c r="AG183" s="212" t="s">
        <v>1409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3">
        <v>167</v>
      </c>
      <c r="B184" s="234" t="s">
        <v>1965</v>
      </c>
      <c r="C184" s="245" t="s">
        <v>1966</v>
      </c>
      <c r="D184" s="235" t="s">
        <v>294</v>
      </c>
      <c r="E184" s="236">
        <v>0.26700000000000002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8"/>
      <c r="S184" s="238" t="s">
        <v>274</v>
      </c>
      <c r="T184" s="239" t="s">
        <v>275</v>
      </c>
      <c r="U184" s="222">
        <v>0</v>
      </c>
      <c r="V184" s="222">
        <f>ROUND(E184*U184,2)</f>
        <v>0</v>
      </c>
      <c r="W184" s="222"/>
      <c r="X184" s="222" t="s">
        <v>228</v>
      </c>
      <c r="Y184" s="222" t="s">
        <v>229</v>
      </c>
      <c r="Z184" s="212"/>
      <c r="AA184" s="212"/>
      <c r="AB184" s="212"/>
      <c r="AC184" s="212"/>
      <c r="AD184" s="212"/>
      <c r="AE184" s="212"/>
      <c r="AF184" s="212"/>
      <c r="AG184" s="212" t="s">
        <v>1409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3"/>
      <c r="B185" s="4"/>
      <c r="C185" s="250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v>12</v>
      </c>
      <c r="AF185">
        <v>21</v>
      </c>
      <c r="AG185" t="s">
        <v>207</v>
      </c>
    </row>
    <row r="186" spans="1:60" x14ac:dyDescent="0.2">
      <c r="A186" s="215"/>
      <c r="B186" s="216" t="s">
        <v>29</v>
      </c>
      <c r="C186" s="251"/>
      <c r="D186" s="217"/>
      <c r="E186" s="218"/>
      <c r="F186" s="218"/>
      <c r="G186" s="232">
        <f>G8+G17+G33+G48+G55+G57+G65+G100+G158+G180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f>SUMIF(L7:L184,AE185,G7:G184)</f>
        <v>0</v>
      </c>
      <c r="AF186">
        <f>SUMIF(L7:L184,AF185,G7:G184)</f>
        <v>0</v>
      </c>
      <c r="AG186" t="s">
        <v>894</v>
      </c>
    </row>
    <row r="187" spans="1:60" x14ac:dyDescent="0.2">
      <c r="C187" s="252"/>
      <c r="D187" s="10"/>
      <c r="AG187" t="s">
        <v>895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rz2ncQ2yYMqPYdVqKO6FceZhlggp4kPa6XVKhLjuuVHcmdf98X+I3DWlUSIXius/uesJloqMguDmk1/Gb2sbA==" saltValue="skBOUvuzUM2w4Jrck2RJE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101</v>
      </c>
      <c r="C8" s="244" t="s">
        <v>102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29"/>
      <c r="O8" s="229">
        <f>SUM(O9:O16)</f>
        <v>3</v>
      </c>
      <c r="P8" s="229"/>
      <c r="Q8" s="229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Y8" s="225"/>
      <c r="AG8" t="s">
        <v>222</v>
      </c>
    </row>
    <row r="9" spans="1:60" outlineLevel="1" x14ac:dyDescent="0.2">
      <c r="A9" s="257">
        <v>1</v>
      </c>
      <c r="B9" s="258" t="s">
        <v>1631</v>
      </c>
      <c r="C9" s="267" t="s">
        <v>1967</v>
      </c>
      <c r="D9" s="259" t="s">
        <v>298</v>
      </c>
      <c r="E9" s="260">
        <v>6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274</v>
      </c>
      <c r="T9" s="263" t="s">
        <v>275</v>
      </c>
      <c r="U9" s="222">
        <v>0</v>
      </c>
      <c r="V9" s="222">
        <f>ROUND(E9*U9,2)</f>
        <v>0</v>
      </c>
      <c r="W9" s="222"/>
      <c r="X9" s="222" t="s">
        <v>905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1633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7">
        <v>2</v>
      </c>
      <c r="B10" s="258" t="s">
        <v>1644</v>
      </c>
      <c r="C10" s="267" t="s">
        <v>1645</v>
      </c>
      <c r="D10" s="259" t="s">
        <v>505</v>
      </c>
      <c r="E10" s="260">
        <v>1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3</v>
      </c>
      <c r="O10" s="260">
        <f>ROUND(E10*N10,2)</f>
        <v>3</v>
      </c>
      <c r="P10" s="260">
        <v>0</v>
      </c>
      <c r="Q10" s="260">
        <f>ROUND(E10*P10,2)</f>
        <v>0</v>
      </c>
      <c r="R10" s="262"/>
      <c r="S10" s="262" t="s">
        <v>274</v>
      </c>
      <c r="T10" s="263" t="s">
        <v>275</v>
      </c>
      <c r="U10" s="222">
        <v>0</v>
      </c>
      <c r="V10" s="222">
        <f>ROUND(E10*U10,2)</f>
        <v>0</v>
      </c>
      <c r="W10" s="222"/>
      <c r="X10" s="222" t="s">
        <v>905</v>
      </c>
      <c r="Y10" s="222" t="s">
        <v>229</v>
      </c>
      <c r="Z10" s="212"/>
      <c r="AA10" s="212"/>
      <c r="AB10" s="212"/>
      <c r="AC10" s="212"/>
      <c r="AD10" s="212"/>
      <c r="AE10" s="212"/>
      <c r="AF10" s="212"/>
      <c r="AG10" s="212" t="s">
        <v>1633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7">
        <v>3</v>
      </c>
      <c r="B11" s="258" t="s">
        <v>1646</v>
      </c>
      <c r="C11" s="267" t="s">
        <v>1647</v>
      </c>
      <c r="D11" s="259" t="s">
        <v>320</v>
      </c>
      <c r="E11" s="260">
        <v>8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274</v>
      </c>
      <c r="T11" s="263" t="s">
        <v>275</v>
      </c>
      <c r="U11" s="222">
        <v>0</v>
      </c>
      <c r="V11" s="222">
        <f>ROUND(E11*U11,2)</f>
        <v>0</v>
      </c>
      <c r="W11" s="222"/>
      <c r="X11" s="222" t="s">
        <v>228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1282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7">
        <v>4</v>
      </c>
      <c r="B12" s="258" t="s">
        <v>1638</v>
      </c>
      <c r="C12" s="267" t="s">
        <v>1968</v>
      </c>
      <c r="D12" s="259" t="s">
        <v>298</v>
      </c>
      <c r="E12" s="260">
        <v>6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274</v>
      </c>
      <c r="T12" s="263" t="s">
        <v>275</v>
      </c>
      <c r="U12" s="222">
        <v>0</v>
      </c>
      <c r="V12" s="222">
        <f>ROUND(E12*U12,2)</f>
        <v>0</v>
      </c>
      <c r="W12" s="222"/>
      <c r="X12" s="222" t="s">
        <v>905</v>
      </c>
      <c r="Y12" s="222" t="s">
        <v>229</v>
      </c>
      <c r="Z12" s="212"/>
      <c r="AA12" s="212"/>
      <c r="AB12" s="212"/>
      <c r="AC12" s="212"/>
      <c r="AD12" s="212"/>
      <c r="AE12" s="212"/>
      <c r="AF12" s="212"/>
      <c r="AG12" s="212" t="s">
        <v>1633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7">
        <v>5</v>
      </c>
      <c r="B13" s="258" t="s">
        <v>1634</v>
      </c>
      <c r="C13" s="267" t="s">
        <v>1969</v>
      </c>
      <c r="D13" s="259" t="s">
        <v>505</v>
      </c>
      <c r="E13" s="260">
        <v>4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274</v>
      </c>
      <c r="T13" s="263" t="s">
        <v>275</v>
      </c>
      <c r="U13" s="222">
        <v>0</v>
      </c>
      <c r="V13" s="222">
        <f>ROUND(E13*U13,2)</f>
        <v>0</v>
      </c>
      <c r="W13" s="222"/>
      <c r="X13" s="222" t="s">
        <v>905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1633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7">
        <v>6</v>
      </c>
      <c r="B14" s="258" t="s">
        <v>1640</v>
      </c>
      <c r="C14" s="267" t="s">
        <v>1970</v>
      </c>
      <c r="D14" s="259" t="s">
        <v>298</v>
      </c>
      <c r="E14" s="260">
        <v>4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274</v>
      </c>
      <c r="T14" s="263" t="s">
        <v>275</v>
      </c>
      <c r="U14" s="222">
        <v>0</v>
      </c>
      <c r="V14" s="222">
        <f>ROUND(E14*U14,2)</f>
        <v>0</v>
      </c>
      <c r="W14" s="222"/>
      <c r="X14" s="222" t="s">
        <v>905</v>
      </c>
      <c r="Y14" s="222" t="s">
        <v>229</v>
      </c>
      <c r="Z14" s="212"/>
      <c r="AA14" s="212"/>
      <c r="AB14" s="212"/>
      <c r="AC14" s="212"/>
      <c r="AD14" s="212"/>
      <c r="AE14" s="212"/>
      <c r="AF14" s="212"/>
      <c r="AG14" s="212" t="s">
        <v>1633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7">
        <v>7</v>
      </c>
      <c r="B15" s="258" t="s">
        <v>1636</v>
      </c>
      <c r="C15" s="267" t="s">
        <v>1971</v>
      </c>
      <c r="D15" s="259" t="s">
        <v>505</v>
      </c>
      <c r="E15" s="260">
        <v>2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274</v>
      </c>
      <c r="T15" s="263" t="s">
        <v>275</v>
      </c>
      <c r="U15" s="222">
        <v>0</v>
      </c>
      <c r="V15" s="222">
        <f>ROUND(E15*U15,2)</f>
        <v>0</v>
      </c>
      <c r="W15" s="222"/>
      <c r="X15" s="222" t="s">
        <v>905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1633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7">
        <v>8</v>
      </c>
      <c r="B16" s="258" t="s">
        <v>1642</v>
      </c>
      <c r="C16" s="267" t="s">
        <v>1972</v>
      </c>
      <c r="D16" s="259" t="s">
        <v>505</v>
      </c>
      <c r="E16" s="260">
        <v>2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274</v>
      </c>
      <c r="T16" s="263" t="s">
        <v>275</v>
      </c>
      <c r="U16" s="222">
        <v>0</v>
      </c>
      <c r="V16" s="222">
        <f>ROUND(E16*U16,2)</f>
        <v>0</v>
      </c>
      <c r="W16" s="222"/>
      <c r="X16" s="222" t="s">
        <v>905</v>
      </c>
      <c r="Y16" s="222" t="s">
        <v>229</v>
      </c>
      <c r="Z16" s="212"/>
      <c r="AA16" s="212"/>
      <c r="AB16" s="212"/>
      <c r="AC16" s="212"/>
      <c r="AD16" s="212"/>
      <c r="AE16" s="212"/>
      <c r="AF16" s="212"/>
      <c r="AG16" s="212" t="s">
        <v>1633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6" t="s">
        <v>221</v>
      </c>
      <c r="B17" s="227" t="s">
        <v>103</v>
      </c>
      <c r="C17" s="244" t="s">
        <v>104</v>
      </c>
      <c r="D17" s="228"/>
      <c r="E17" s="229"/>
      <c r="F17" s="230"/>
      <c r="G17" s="230">
        <f>SUMIF(AG18:AG32,"&lt;&gt;NOR",G18:G32)</f>
        <v>0</v>
      </c>
      <c r="H17" s="230"/>
      <c r="I17" s="230">
        <f>SUM(I18:I32)</f>
        <v>0</v>
      </c>
      <c r="J17" s="230"/>
      <c r="K17" s="230">
        <f>SUM(K18:K32)</f>
        <v>0</v>
      </c>
      <c r="L17" s="230"/>
      <c r="M17" s="230">
        <f>SUM(M18:M32)</f>
        <v>0</v>
      </c>
      <c r="N17" s="229"/>
      <c r="O17" s="229">
        <f>SUM(O18:O32)</f>
        <v>6.5</v>
      </c>
      <c r="P17" s="229"/>
      <c r="Q17" s="229">
        <f>SUM(Q18:Q32)</f>
        <v>5.4799999999999995</v>
      </c>
      <c r="R17" s="230"/>
      <c r="S17" s="230"/>
      <c r="T17" s="231"/>
      <c r="U17" s="225"/>
      <c r="V17" s="225">
        <f>SUM(V18:V32)</f>
        <v>0</v>
      </c>
      <c r="W17" s="225"/>
      <c r="X17" s="225"/>
      <c r="Y17" s="225"/>
      <c r="AG17" t="s">
        <v>222</v>
      </c>
    </row>
    <row r="18" spans="1:60" outlineLevel="1" x14ac:dyDescent="0.2">
      <c r="A18" s="257">
        <v>9</v>
      </c>
      <c r="B18" s="258" t="s">
        <v>1973</v>
      </c>
      <c r="C18" s="267" t="s">
        <v>1974</v>
      </c>
      <c r="D18" s="259" t="s">
        <v>258</v>
      </c>
      <c r="E18" s="260">
        <v>6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0.28999999999999998</v>
      </c>
      <c r="Q18" s="260">
        <f>ROUND(E18*P18,2)</f>
        <v>1.74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228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1282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7">
        <v>10</v>
      </c>
      <c r="B19" s="258" t="s">
        <v>1975</v>
      </c>
      <c r="C19" s="267" t="s">
        <v>1976</v>
      </c>
      <c r="D19" s="259" t="s">
        <v>258</v>
      </c>
      <c r="E19" s="260">
        <v>6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0.24</v>
      </c>
      <c r="Q19" s="260">
        <f>ROUND(E19*P19,2)</f>
        <v>1.44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228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1282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11</v>
      </c>
      <c r="B20" s="258" t="s">
        <v>1977</v>
      </c>
      <c r="C20" s="267" t="s">
        <v>1978</v>
      </c>
      <c r="D20" s="259" t="s">
        <v>298</v>
      </c>
      <c r="E20" s="260">
        <v>10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0.23</v>
      </c>
      <c r="Q20" s="260">
        <f>ROUND(E20*P20,2)</f>
        <v>2.2999999999999998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228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1282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7">
        <v>12</v>
      </c>
      <c r="B21" s="258" t="s">
        <v>1648</v>
      </c>
      <c r="C21" s="267" t="s">
        <v>1649</v>
      </c>
      <c r="D21" s="259" t="s">
        <v>326</v>
      </c>
      <c r="E21" s="260">
        <v>1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274</v>
      </c>
      <c r="T21" s="263" t="s">
        <v>275</v>
      </c>
      <c r="U21" s="222">
        <v>0</v>
      </c>
      <c r="V21" s="222">
        <f>ROUND(E21*U21,2)</f>
        <v>0</v>
      </c>
      <c r="W21" s="222"/>
      <c r="X21" s="222" t="s">
        <v>228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1282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7">
        <v>13</v>
      </c>
      <c r="B22" s="258" t="s">
        <v>1651</v>
      </c>
      <c r="C22" s="267" t="s">
        <v>1652</v>
      </c>
      <c r="D22" s="259" t="s">
        <v>298</v>
      </c>
      <c r="E22" s="260">
        <v>10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8.6800000000000002E-3</v>
      </c>
      <c r="O22" s="260">
        <f>ROUND(E22*N22,2)</f>
        <v>0.09</v>
      </c>
      <c r="P22" s="260">
        <v>0</v>
      </c>
      <c r="Q22" s="260">
        <f>ROUND(E22*P22,2)</f>
        <v>0</v>
      </c>
      <c r="R22" s="262"/>
      <c r="S22" s="262" t="s">
        <v>274</v>
      </c>
      <c r="T22" s="263" t="s">
        <v>275</v>
      </c>
      <c r="U22" s="222">
        <v>0</v>
      </c>
      <c r="V22" s="222">
        <f>ROUND(E22*U22,2)</f>
        <v>0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1282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7">
        <v>14</v>
      </c>
      <c r="B23" s="258" t="s">
        <v>1653</v>
      </c>
      <c r="C23" s="267" t="s">
        <v>1654</v>
      </c>
      <c r="D23" s="259" t="s">
        <v>225</v>
      </c>
      <c r="E23" s="260">
        <v>18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274</v>
      </c>
      <c r="T23" s="263" t="s">
        <v>275</v>
      </c>
      <c r="U23" s="222">
        <v>0</v>
      </c>
      <c r="V23" s="222">
        <f>ROUND(E23*U23,2)</f>
        <v>0</v>
      </c>
      <c r="W23" s="222"/>
      <c r="X23" s="222" t="s">
        <v>228</v>
      </c>
      <c r="Y23" s="222" t="s">
        <v>229</v>
      </c>
      <c r="Z23" s="212"/>
      <c r="AA23" s="212"/>
      <c r="AB23" s="212"/>
      <c r="AC23" s="212"/>
      <c r="AD23" s="212"/>
      <c r="AE23" s="212"/>
      <c r="AF23" s="212"/>
      <c r="AG23" s="212" t="s">
        <v>1282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7">
        <v>15</v>
      </c>
      <c r="B24" s="258" t="s">
        <v>1655</v>
      </c>
      <c r="C24" s="267" t="s">
        <v>1656</v>
      </c>
      <c r="D24" s="259" t="s">
        <v>225</v>
      </c>
      <c r="E24" s="260">
        <v>18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274</v>
      </c>
      <c r="T24" s="263" t="s">
        <v>275</v>
      </c>
      <c r="U24" s="222">
        <v>0</v>
      </c>
      <c r="V24" s="222">
        <f>ROUND(E24*U24,2)</f>
        <v>0</v>
      </c>
      <c r="W24" s="222"/>
      <c r="X24" s="222" t="s">
        <v>228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1282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7">
        <v>16</v>
      </c>
      <c r="B25" s="258" t="s">
        <v>1657</v>
      </c>
      <c r="C25" s="267" t="s">
        <v>1658</v>
      </c>
      <c r="D25" s="259" t="s">
        <v>258</v>
      </c>
      <c r="E25" s="260">
        <v>12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8.4000000000000003E-4</v>
      </c>
      <c r="O25" s="260">
        <f>ROUND(E25*N25,2)</f>
        <v>0.01</v>
      </c>
      <c r="P25" s="260">
        <v>0</v>
      </c>
      <c r="Q25" s="260">
        <f>ROUND(E25*P25,2)</f>
        <v>0</v>
      </c>
      <c r="R25" s="262"/>
      <c r="S25" s="262" t="s">
        <v>274</v>
      </c>
      <c r="T25" s="263" t="s">
        <v>275</v>
      </c>
      <c r="U25" s="222">
        <v>0</v>
      </c>
      <c r="V25" s="222">
        <f>ROUND(E25*U25,2)</f>
        <v>0</v>
      </c>
      <c r="W25" s="222"/>
      <c r="X25" s="222" t="s">
        <v>228</v>
      </c>
      <c r="Y25" s="222" t="s">
        <v>229</v>
      </c>
      <c r="Z25" s="212"/>
      <c r="AA25" s="212"/>
      <c r="AB25" s="212"/>
      <c r="AC25" s="212"/>
      <c r="AD25" s="212"/>
      <c r="AE25" s="212"/>
      <c r="AF25" s="212"/>
      <c r="AG25" s="212" t="s">
        <v>1282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7">
        <v>17</v>
      </c>
      <c r="B26" s="258" t="s">
        <v>1659</v>
      </c>
      <c r="C26" s="267" t="s">
        <v>1660</v>
      </c>
      <c r="D26" s="259" t="s">
        <v>258</v>
      </c>
      <c r="E26" s="260">
        <v>12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228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1282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7">
        <v>18</v>
      </c>
      <c r="B27" s="258" t="s">
        <v>1661</v>
      </c>
      <c r="C27" s="267" t="s">
        <v>1662</v>
      </c>
      <c r="D27" s="259" t="s">
        <v>225</v>
      </c>
      <c r="E27" s="260">
        <v>18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274</v>
      </c>
      <c r="T27" s="263" t="s">
        <v>275</v>
      </c>
      <c r="U27" s="222">
        <v>0</v>
      </c>
      <c r="V27" s="222">
        <f>ROUND(E27*U27,2)</f>
        <v>0</v>
      </c>
      <c r="W27" s="222"/>
      <c r="X27" s="222" t="s">
        <v>228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1282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7">
        <v>19</v>
      </c>
      <c r="B28" s="258" t="s">
        <v>1665</v>
      </c>
      <c r="C28" s="267" t="s">
        <v>1666</v>
      </c>
      <c r="D28" s="259" t="s">
        <v>225</v>
      </c>
      <c r="E28" s="260">
        <v>14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274</v>
      </c>
      <c r="T28" s="263" t="s">
        <v>275</v>
      </c>
      <c r="U28" s="222">
        <v>0</v>
      </c>
      <c r="V28" s="222">
        <f>ROUND(E28*U28,2)</f>
        <v>0</v>
      </c>
      <c r="W28" s="222"/>
      <c r="X28" s="222" t="s">
        <v>228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1282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7">
        <v>20</v>
      </c>
      <c r="B29" s="258" t="s">
        <v>1667</v>
      </c>
      <c r="C29" s="267" t="s">
        <v>1668</v>
      </c>
      <c r="D29" s="259" t="s">
        <v>225</v>
      </c>
      <c r="E29" s="260">
        <v>4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274</v>
      </c>
      <c r="T29" s="263" t="s">
        <v>275</v>
      </c>
      <c r="U29" s="222">
        <v>0</v>
      </c>
      <c r="V29" s="222">
        <f>ROUND(E29*U29,2)</f>
        <v>0</v>
      </c>
      <c r="W29" s="222"/>
      <c r="X29" s="222" t="s">
        <v>228</v>
      </c>
      <c r="Y29" s="222" t="s">
        <v>229</v>
      </c>
      <c r="Z29" s="212"/>
      <c r="AA29" s="212"/>
      <c r="AB29" s="212"/>
      <c r="AC29" s="212"/>
      <c r="AD29" s="212"/>
      <c r="AE29" s="212"/>
      <c r="AF29" s="212"/>
      <c r="AG29" s="212" t="s">
        <v>1282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7">
        <v>21</v>
      </c>
      <c r="B30" s="258" t="s">
        <v>1669</v>
      </c>
      <c r="C30" s="267" t="s">
        <v>1670</v>
      </c>
      <c r="D30" s="259" t="s">
        <v>294</v>
      </c>
      <c r="E30" s="260">
        <v>6.4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1</v>
      </c>
      <c r="O30" s="260">
        <f>ROUND(E30*N30,2)</f>
        <v>6.4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905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1633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7">
        <v>22</v>
      </c>
      <c r="B31" s="258" t="s">
        <v>1671</v>
      </c>
      <c r="C31" s="267" t="s">
        <v>1672</v>
      </c>
      <c r="D31" s="259" t="s">
        <v>258</v>
      </c>
      <c r="E31" s="260">
        <v>4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228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1282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23</v>
      </c>
      <c r="B32" s="258" t="s">
        <v>1663</v>
      </c>
      <c r="C32" s="267" t="s">
        <v>1664</v>
      </c>
      <c r="D32" s="259" t="s">
        <v>225</v>
      </c>
      <c r="E32" s="260">
        <v>18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228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1282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6" t="s">
        <v>221</v>
      </c>
      <c r="B33" s="227" t="s">
        <v>107</v>
      </c>
      <c r="C33" s="244" t="s">
        <v>108</v>
      </c>
      <c r="D33" s="228"/>
      <c r="E33" s="229"/>
      <c r="F33" s="230"/>
      <c r="G33" s="230">
        <f>SUMIF(AG34:AG34,"&lt;&gt;NOR",G34:G34)</f>
        <v>0</v>
      </c>
      <c r="H33" s="230"/>
      <c r="I33" s="230">
        <f>SUM(I34:I34)</f>
        <v>0</v>
      </c>
      <c r="J33" s="230"/>
      <c r="K33" s="230">
        <f>SUM(K34:K34)</f>
        <v>0</v>
      </c>
      <c r="L33" s="230"/>
      <c r="M33" s="230">
        <f>SUM(M34:M34)</f>
        <v>0</v>
      </c>
      <c r="N33" s="229"/>
      <c r="O33" s="229">
        <f>SUM(O34:O34)</f>
        <v>1.05</v>
      </c>
      <c r="P33" s="229"/>
      <c r="Q33" s="229">
        <f>SUM(Q34:Q34)</f>
        <v>0</v>
      </c>
      <c r="R33" s="230"/>
      <c r="S33" s="230"/>
      <c r="T33" s="231"/>
      <c r="U33" s="225"/>
      <c r="V33" s="225">
        <f>SUM(V34:V34)</f>
        <v>0</v>
      </c>
      <c r="W33" s="225"/>
      <c r="X33" s="225"/>
      <c r="Y33" s="225"/>
      <c r="AG33" t="s">
        <v>222</v>
      </c>
    </row>
    <row r="34" spans="1:60" outlineLevel="1" x14ac:dyDescent="0.2">
      <c r="A34" s="257">
        <v>24</v>
      </c>
      <c r="B34" s="258" t="s">
        <v>1979</v>
      </c>
      <c r="C34" s="267" t="s">
        <v>1980</v>
      </c>
      <c r="D34" s="259" t="s">
        <v>225</v>
      </c>
      <c r="E34" s="260">
        <v>0.45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2.3305500000000001</v>
      </c>
      <c r="O34" s="260">
        <f>ROUND(E34*N34,2)</f>
        <v>1.05</v>
      </c>
      <c r="P34" s="260">
        <v>0</v>
      </c>
      <c r="Q34" s="260">
        <f>ROUND(E34*P34,2)</f>
        <v>0</v>
      </c>
      <c r="R34" s="262"/>
      <c r="S34" s="262" t="s">
        <v>274</v>
      </c>
      <c r="T34" s="263" t="s">
        <v>275</v>
      </c>
      <c r="U34" s="222">
        <v>0</v>
      </c>
      <c r="V34" s="222">
        <f>ROUND(E34*U34,2)</f>
        <v>0</v>
      </c>
      <c r="W34" s="222"/>
      <c r="X34" s="222" t="s">
        <v>228</v>
      </c>
      <c r="Y34" s="222" t="s">
        <v>229</v>
      </c>
      <c r="Z34" s="212"/>
      <c r="AA34" s="212"/>
      <c r="AB34" s="212"/>
      <c r="AC34" s="212"/>
      <c r="AD34" s="212"/>
      <c r="AE34" s="212"/>
      <c r="AF34" s="212"/>
      <c r="AG34" s="212" t="s">
        <v>1282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6" t="s">
        <v>221</v>
      </c>
      <c r="B35" s="227" t="s">
        <v>111</v>
      </c>
      <c r="C35" s="244" t="s">
        <v>112</v>
      </c>
      <c r="D35" s="228"/>
      <c r="E35" s="229"/>
      <c r="F35" s="230"/>
      <c r="G35" s="230">
        <f>SUMIF(AG36:AG37,"&lt;&gt;NOR",G36:G37)</f>
        <v>0</v>
      </c>
      <c r="H35" s="230"/>
      <c r="I35" s="230">
        <f>SUM(I36:I37)</f>
        <v>0</v>
      </c>
      <c r="J35" s="230"/>
      <c r="K35" s="230">
        <f>SUM(K36:K37)</f>
        <v>0</v>
      </c>
      <c r="L35" s="230"/>
      <c r="M35" s="230">
        <f>SUM(M36:M37)</f>
        <v>0</v>
      </c>
      <c r="N35" s="229"/>
      <c r="O35" s="229">
        <f>SUM(O36:O37)</f>
        <v>0.03</v>
      </c>
      <c r="P35" s="229"/>
      <c r="Q35" s="229">
        <f>SUM(Q36:Q37)</f>
        <v>0</v>
      </c>
      <c r="R35" s="230"/>
      <c r="S35" s="230"/>
      <c r="T35" s="231"/>
      <c r="U35" s="225"/>
      <c r="V35" s="225">
        <f>SUM(V36:V37)</f>
        <v>0</v>
      </c>
      <c r="W35" s="225"/>
      <c r="X35" s="225"/>
      <c r="Y35" s="225"/>
      <c r="AG35" t="s">
        <v>222</v>
      </c>
    </row>
    <row r="36" spans="1:60" ht="22.5" outlineLevel="1" x14ac:dyDescent="0.2">
      <c r="A36" s="257">
        <v>25</v>
      </c>
      <c r="B36" s="258" t="s">
        <v>1981</v>
      </c>
      <c r="C36" s="267" t="s">
        <v>1982</v>
      </c>
      <c r="D36" s="259" t="s">
        <v>225</v>
      </c>
      <c r="E36" s="260">
        <v>1.575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21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274</v>
      </c>
      <c r="T36" s="263" t="s">
        <v>275</v>
      </c>
      <c r="U36" s="222">
        <v>0</v>
      </c>
      <c r="V36" s="222">
        <f>ROUND(E36*U36,2)</f>
        <v>0</v>
      </c>
      <c r="W36" s="222"/>
      <c r="X36" s="222" t="s">
        <v>228</v>
      </c>
      <c r="Y36" s="222" t="s">
        <v>229</v>
      </c>
      <c r="Z36" s="212"/>
      <c r="AA36" s="212"/>
      <c r="AB36" s="212"/>
      <c r="AC36" s="212"/>
      <c r="AD36" s="212"/>
      <c r="AE36" s="212"/>
      <c r="AF36" s="212"/>
      <c r="AG36" s="212" t="s">
        <v>1282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7">
        <v>26</v>
      </c>
      <c r="B37" s="258" t="s">
        <v>1983</v>
      </c>
      <c r="C37" s="267" t="s">
        <v>1984</v>
      </c>
      <c r="D37" s="259" t="s">
        <v>320</v>
      </c>
      <c r="E37" s="260">
        <v>7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4.5900000000000003E-3</v>
      </c>
      <c r="O37" s="260">
        <f>ROUND(E37*N37,2)</f>
        <v>0.03</v>
      </c>
      <c r="P37" s="260">
        <v>0</v>
      </c>
      <c r="Q37" s="260">
        <f>ROUND(E37*P37,2)</f>
        <v>0</v>
      </c>
      <c r="R37" s="262"/>
      <c r="S37" s="262" t="s">
        <v>274</v>
      </c>
      <c r="T37" s="263" t="s">
        <v>275</v>
      </c>
      <c r="U37" s="222">
        <v>0</v>
      </c>
      <c r="V37" s="222">
        <f>ROUND(E37*U37,2)</f>
        <v>0</v>
      </c>
      <c r="W37" s="222"/>
      <c r="X37" s="222" t="s">
        <v>228</v>
      </c>
      <c r="Y37" s="222" t="s">
        <v>229</v>
      </c>
      <c r="Z37" s="212"/>
      <c r="AA37" s="212"/>
      <c r="AB37" s="212"/>
      <c r="AC37" s="212"/>
      <c r="AD37" s="212"/>
      <c r="AE37" s="212"/>
      <c r="AF37" s="212"/>
      <c r="AG37" s="212" t="s">
        <v>1282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26" t="s">
        <v>221</v>
      </c>
      <c r="B38" s="227" t="s">
        <v>113</v>
      </c>
      <c r="C38" s="244" t="s">
        <v>115</v>
      </c>
      <c r="D38" s="228"/>
      <c r="E38" s="229"/>
      <c r="F38" s="230"/>
      <c r="G38" s="230">
        <f>SUMIF(AG39:AG40,"&lt;&gt;NOR",G39:G40)</f>
        <v>0</v>
      </c>
      <c r="H38" s="230"/>
      <c r="I38" s="230">
        <f>SUM(I39:I40)</f>
        <v>0</v>
      </c>
      <c r="J38" s="230"/>
      <c r="K38" s="230">
        <f>SUM(K39:K40)</f>
        <v>0</v>
      </c>
      <c r="L38" s="230"/>
      <c r="M38" s="230">
        <f>SUM(M39:M40)</f>
        <v>0</v>
      </c>
      <c r="N38" s="229"/>
      <c r="O38" s="229">
        <f>SUM(O39:O40)</f>
        <v>0</v>
      </c>
      <c r="P38" s="229"/>
      <c r="Q38" s="229">
        <f>SUM(Q39:Q40)</f>
        <v>0</v>
      </c>
      <c r="R38" s="230"/>
      <c r="S38" s="230"/>
      <c r="T38" s="231"/>
      <c r="U38" s="225"/>
      <c r="V38" s="225">
        <f>SUM(V39:V40)</f>
        <v>0</v>
      </c>
      <c r="W38" s="225"/>
      <c r="X38" s="225"/>
      <c r="Y38" s="225"/>
      <c r="AG38" t="s">
        <v>222</v>
      </c>
    </row>
    <row r="39" spans="1:60" outlineLevel="1" x14ac:dyDescent="0.2">
      <c r="A39" s="257">
        <v>27</v>
      </c>
      <c r="B39" s="258" t="s">
        <v>1985</v>
      </c>
      <c r="C39" s="267" t="s">
        <v>1986</v>
      </c>
      <c r="D39" s="259" t="s">
        <v>258</v>
      </c>
      <c r="E39" s="260">
        <v>5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274</v>
      </c>
      <c r="T39" s="263" t="s">
        <v>275</v>
      </c>
      <c r="U39" s="222">
        <v>0</v>
      </c>
      <c r="V39" s="222">
        <f>ROUND(E39*U39,2)</f>
        <v>0</v>
      </c>
      <c r="W39" s="222"/>
      <c r="X39" s="222" t="s">
        <v>228</v>
      </c>
      <c r="Y39" s="222" t="s">
        <v>229</v>
      </c>
      <c r="Z39" s="212"/>
      <c r="AA39" s="212"/>
      <c r="AB39" s="212"/>
      <c r="AC39" s="212"/>
      <c r="AD39" s="212"/>
      <c r="AE39" s="212"/>
      <c r="AF39" s="212"/>
      <c r="AG39" s="212" t="s">
        <v>1282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7">
        <v>28</v>
      </c>
      <c r="B40" s="258" t="s">
        <v>1987</v>
      </c>
      <c r="C40" s="267" t="s">
        <v>1988</v>
      </c>
      <c r="D40" s="259" t="s">
        <v>258</v>
      </c>
      <c r="E40" s="260">
        <v>6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21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274</v>
      </c>
      <c r="T40" s="263" t="s">
        <v>275</v>
      </c>
      <c r="U40" s="222">
        <v>0</v>
      </c>
      <c r="V40" s="222">
        <f>ROUND(E40*U40,2)</f>
        <v>0</v>
      </c>
      <c r="W40" s="222"/>
      <c r="X40" s="222" t="s">
        <v>228</v>
      </c>
      <c r="Y40" s="222" t="s">
        <v>229</v>
      </c>
      <c r="Z40" s="212"/>
      <c r="AA40" s="212"/>
      <c r="AB40" s="212"/>
      <c r="AC40" s="212"/>
      <c r="AD40" s="212"/>
      <c r="AE40" s="212"/>
      <c r="AF40" s="212"/>
      <c r="AG40" s="212" t="s">
        <v>1282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6" t="s">
        <v>221</v>
      </c>
      <c r="B41" s="227" t="s">
        <v>116</v>
      </c>
      <c r="C41" s="244" t="s">
        <v>118</v>
      </c>
      <c r="D41" s="228"/>
      <c r="E41" s="229"/>
      <c r="F41" s="230"/>
      <c r="G41" s="230">
        <f>SUMIF(AG42:AG42,"&lt;&gt;NOR",G42:G42)</f>
        <v>0</v>
      </c>
      <c r="H41" s="230"/>
      <c r="I41" s="230">
        <f>SUM(I42:I42)</f>
        <v>0</v>
      </c>
      <c r="J41" s="230"/>
      <c r="K41" s="230">
        <f>SUM(K42:K42)</f>
        <v>0</v>
      </c>
      <c r="L41" s="230"/>
      <c r="M41" s="230">
        <f>SUM(M42:M42)</f>
        <v>0</v>
      </c>
      <c r="N41" s="229"/>
      <c r="O41" s="229">
        <f>SUM(O42:O42)</f>
        <v>21.66</v>
      </c>
      <c r="P41" s="229"/>
      <c r="Q41" s="229">
        <f>SUM(Q42:Q42)</f>
        <v>0</v>
      </c>
      <c r="R41" s="230"/>
      <c r="S41" s="230"/>
      <c r="T41" s="231"/>
      <c r="U41" s="225"/>
      <c r="V41" s="225">
        <f>SUM(V42:V42)</f>
        <v>0</v>
      </c>
      <c r="W41" s="225"/>
      <c r="X41" s="225"/>
      <c r="Y41" s="225"/>
      <c r="AG41" t="s">
        <v>222</v>
      </c>
    </row>
    <row r="42" spans="1:60" outlineLevel="1" x14ac:dyDescent="0.2">
      <c r="A42" s="257">
        <v>29</v>
      </c>
      <c r="B42" s="258" t="s">
        <v>1989</v>
      </c>
      <c r="C42" s="267" t="s">
        <v>1990</v>
      </c>
      <c r="D42" s="259" t="s">
        <v>225</v>
      </c>
      <c r="E42" s="260">
        <v>9.6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21</v>
      </c>
      <c r="M42" s="262">
        <f>G42*(1+L42/100)</f>
        <v>0</v>
      </c>
      <c r="N42" s="260">
        <v>2.2563399999999998</v>
      </c>
      <c r="O42" s="260">
        <f>ROUND(E42*N42,2)</f>
        <v>21.66</v>
      </c>
      <c r="P42" s="260">
        <v>0</v>
      </c>
      <c r="Q42" s="260">
        <f>ROUND(E42*P42,2)</f>
        <v>0</v>
      </c>
      <c r="R42" s="262"/>
      <c r="S42" s="262" t="s">
        <v>274</v>
      </c>
      <c r="T42" s="263" t="s">
        <v>275</v>
      </c>
      <c r="U42" s="222">
        <v>0</v>
      </c>
      <c r="V42" s="222">
        <f>ROUND(E42*U42,2)</f>
        <v>0</v>
      </c>
      <c r="W42" s="222"/>
      <c r="X42" s="222" t="s">
        <v>228</v>
      </c>
      <c r="Y42" s="222" t="s">
        <v>229</v>
      </c>
      <c r="Z42" s="212"/>
      <c r="AA42" s="212"/>
      <c r="AB42" s="212"/>
      <c r="AC42" s="212"/>
      <c r="AD42" s="212"/>
      <c r="AE42" s="212"/>
      <c r="AF42" s="212"/>
      <c r="AG42" s="212" t="s">
        <v>1282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26" t="s">
        <v>221</v>
      </c>
      <c r="B43" s="227" t="s">
        <v>127</v>
      </c>
      <c r="C43" s="244" t="s">
        <v>128</v>
      </c>
      <c r="D43" s="228"/>
      <c r="E43" s="229"/>
      <c r="F43" s="230"/>
      <c r="G43" s="230">
        <f>SUMIF(AG44:AG48,"&lt;&gt;NOR",G44:G48)</f>
        <v>0</v>
      </c>
      <c r="H43" s="230"/>
      <c r="I43" s="230">
        <f>SUM(I44:I48)</f>
        <v>0</v>
      </c>
      <c r="J43" s="230"/>
      <c r="K43" s="230">
        <f>SUM(K44:K48)</f>
        <v>0</v>
      </c>
      <c r="L43" s="230"/>
      <c r="M43" s="230">
        <f>SUM(M44:M48)</f>
        <v>0</v>
      </c>
      <c r="N43" s="229"/>
      <c r="O43" s="229">
        <f>SUM(O44:O48)</f>
        <v>1.0699999999999998</v>
      </c>
      <c r="P43" s="229"/>
      <c r="Q43" s="229">
        <f>SUM(Q44:Q48)</f>
        <v>6.8999999999999995</v>
      </c>
      <c r="R43" s="230"/>
      <c r="S43" s="230"/>
      <c r="T43" s="231"/>
      <c r="U43" s="225"/>
      <c r="V43" s="225">
        <f>SUM(V44:V48)</f>
        <v>0</v>
      </c>
      <c r="W43" s="225"/>
      <c r="X43" s="225"/>
      <c r="Y43" s="225"/>
      <c r="AG43" t="s">
        <v>222</v>
      </c>
    </row>
    <row r="44" spans="1:60" ht="22.5" outlineLevel="1" x14ac:dyDescent="0.2">
      <c r="A44" s="257">
        <v>30</v>
      </c>
      <c r="B44" s="258" t="s">
        <v>1991</v>
      </c>
      <c r="C44" s="267" t="s">
        <v>1992</v>
      </c>
      <c r="D44" s="259" t="s">
        <v>298</v>
      </c>
      <c r="E44" s="260">
        <v>6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0.11934</v>
      </c>
      <c r="O44" s="260">
        <f>ROUND(E44*N44,2)</f>
        <v>0.72</v>
      </c>
      <c r="P44" s="260">
        <v>0</v>
      </c>
      <c r="Q44" s="260">
        <f>ROUND(E44*P44,2)</f>
        <v>0</v>
      </c>
      <c r="R44" s="262"/>
      <c r="S44" s="262" t="s">
        <v>274</v>
      </c>
      <c r="T44" s="263" t="s">
        <v>275</v>
      </c>
      <c r="U44" s="222">
        <v>0</v>
      </c>
      <c r="V44" s="222">
        <f>ROUND(E44*U44,2)</f>
        <v>0</v>
      </c>
      <c r="W44" s="222"/>
      <c r="X44" s="222" t="s">
        <v>228</v>
      </c>
      <c r="Y44" s="222" t="s">
        <v>229</v>
      </c>
      <c r="Z44" s="212"/>
      <c r="AA44" s="212"/>
      <c r="AB44" s="212"/>
      <c r="AC44" s="212"/>
      <c r="AD44" s="212"/>
      <c r="AE44" s="212"/>
      <c r="AF44" s="212"/>
      <c r="AG44" s="212" t="s">
        <v>1282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7">
        <v>31</v>
      </c>
      <c r="B45" s="258" t="s">
        <v>1993</v>
      </c>
      <c r="C45" s="267" t="s">
        <v>1994</v>
      </c>
      <c r="D45" s="259" t="s">
        <v>298</v>
      </c>
      <c r="E45" s="260">
        <v>6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21</v>
      </c>
      <c r="M45" s="262">
        <f>G45*(1+L45/100)</f>
        <v>0</v>
      </c>
      <c r="N45" s="260">
        <v>5.8000000000000003E-2</v>
      </c>
      <c r="O45" s="260">
        <f>ROUND(E45*N45,2)</f>
        <v>0.35</v>
      </c>
      <c r="P45" s="260">
        <v>0</v>
      </c>
      <c r="Q45" s="260">
        <f>ROUND(E45*P45,2)</f>
        <v>0</v>
      </c>
      <c r="R45" s="262"/>
      <c r="S45" s="262" t="s">
        <v>274</v>
      </c>
      <c r="T45" s="263" t="s">
        <v>275</v>
      </c>
      <c r="U45" s="222">
        <v>0</v>
      </c>
      <c r="V45" s="222">
        <f>ROUND(E45*U45,2)</f>
        <v>0</v>
      </c>
      <c r="W45" s="222"/>
      <c r="X45" s="222" t="s">
        <v>905</v>
      </c>
      <c r="Y45" s="222" t="s">
        <v>229</v>
      </c>
      <c r="Z45" s="212"/>
      <c r="AA45" s="212"/>
      <c r="AB45" s="212"/>
      <c r="AC45" s="212"/>
      <c r="AD45" s="212"/>
      <c r="AE45" s="212"/>
      <c r="AF45" s="212"/>
      <c r="AG45" s="212" t="s">
        <v>1633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7">
        <v>32</v>
      </c>
      <c r="B46" s="258" t="s">
        <v>1995</v>
      </c>
      <c r="C46" s="267" t="s">
        <v>1996</v>
      </c>
      <c r="D46" s="259" t="s">
        <v>298</v>
      </c>
      <c r="E46" s="260">
        <v>14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2.0000000000000002E-5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274</v>
      </c>
      <c r="T46" s="263" t="s">
        <v>275</v>
      </c>
      <c r="U46" s="222">
        <v>0</v>
      </c>
      <c r="V46" s="222">
        <f>ROUND(E46*U46,2)</f>
        <v>0</v>
      </c>
      <c r="W46" s="222"/>
      <c r="X46" s="222" t="s">
        <v>228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1282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7">
        <v>33</v>
      </c>
      <c r="B47" s="258" t="s">
        <v>1997</v>
      </c>
      <c r="C47" s="267" t="s">
        <v>1998</v>
      </c>
      <c r="D47" s="259" t="s">
        <v>225</v>
      </c>
      <c r="E47" s="260">
        <v>3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0</v>
      </c>
      <c r="O47" s="260">
        <f>ROUND(E47*N47,2)</f>
        <v>0</v>
      </c>
      <c r="P47" s="260">
        <v>2.1</v>
      </c>
      <c r="Q47" s="260">
        <f>ROUND(E47*P47,2)</f>
        <v>6.3</v>
      </c>
      <c r="R47" s="262"/>
      <c r="S47" s="262" t="s">
        <v>274</v>
      </c>
      <c r="T47" s="263" t="s">
        <v>275</v>
      </c>
      <c r="U47" s="222">
        <v>0</v>
      </c>
      <c r="V47" s="222">
        <f>ROUND(E47*U47,2)</f>
        <v>0</v>
      </c>
      <c r="W47" s="222"/>
      <c r="X47" s="222" t="s">
        <v>228</v>
      </c>
      <c r="Y47" s="222" t="s">
        <v>229</v>
      </c>
      <c r="Z47" s="212"/>
      <c r="AA47" s="212"/>
      <c r="AB47" s="212"/>
      <c r="AC47" s="212"/>
      <c r="AD47" s="212"/>
      <c r="AE47" s="212"/>
      <c r="AF47" s="212"/>
      <c r="AG47" s="212" t="s">
        <v>1282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57">
        <v>34</v>
      </c>
      <c r="B48" s="258" t="s">
        <v>1999</v>
      </c>
      <c r="C48" s="267" t="s">
        <v>2000</v>
      </c>
      <c r="D48" s="259" t="s">
        <v>320</v>
      </c>
      <c r="E48" s="260">
        <v>7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8.5999999999999993E-2</v>
      </c>
      <c r="Q48" s="260">
        <f>ROUND(E48*P48,2)</f>
        <v>0.6</v>
      </c>
      <c r="R48" s="262"/>
      <c r="S48" s="262" t="s">
        <v>274</v>
      </c>
      <c r="T48" s="263" t="s">
        <v>275</v>
      </c>
      <c r="U48" s="222">
        <v>0</v>
      </c>
      <c r="V48" s="222">
        <f>ROUND(E48*U48,2)</f>
        <v>0</v>
      </c>
      <c r="W48" s="222"/>
      <c r="X48" s="222" t="s">
        <v>228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1282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26" t="s">
        <v>221</v>
      </c>
      <c r="B49" s="227" t="s">
        <v>137</v>
      </c>
      <c r="C49" s="244" t="s">
        <v>138</v>
      </c>
      <c r="D49" s="228"/>
      <c r="E49" s="229"/>
      <c r="F49" s="230"/>
      <c r="G49" s="230">
        <f>SUMIF(AG50:AG52,"&lt;&gt;NOR",G50:G52)</f>
        <v>0</v>
      </c>
      <c r="H49" s="230"/>
      <c r="I49" s="230">
        <f>SUM(I50:I52)</f>
        <v>0</v>
      </c>
      <c r="J49" s="230"/>
      <c r="K49" s="230">
        <f>SUM(K50:K52)</f>
        <v>0</v>
      </c>
      <c r="L49" s="230"/>
      <c r="M49" s="230">
        <f>SUM(M50:M52)</f>
        <v>0</v>
      </c>
      <c r="N49" s="229"/>
      <c r="O49" s="229">
        <f>SUM(O50:O52)</f>
        <v>0</v>
      </c>
      <c r="P49" s="229"/>
      <c r="Q49" s="229">
        <f>SUM(Q50:Q52)</f>
        <v>0</v>
      </c>
      <c r="R49" s="230"/>
      <c r="S49" s="230"/>
      <c r="T49" s="231"/>
      <c r="U49" s="225"/>
      <c r="V49" s="225">
        <f>SUM(V50:V52)</f>
        <v>0</v>
      </c>
      <c r="W49" s="225"/>
      <c r="X49" s="225"/>
      <c r="Y49" s="225"/>
      <c r="AG49" t="s">
        <v>222</v>
      </c>
    </row>
    <row r="50" spans="1:60" outlineLevel="1" x14ac:dyDescent="0.2">
      <c r="A50" s="257">
        <v>35</v>
      </c>
      <c r="B50" s="258" t="s">
        <v>1707</v>
      </c>
      <c r="C50" s="267" t="s">
        <v>1708</v>
      </c>
      <c r="D50" s="259" t="s">
        <v>294</v>
      </c>
      <c r="E50" s="260">
        <v>5.4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274</v>
      </c>
      <c r="T50" s="263" t="s">
        <v>275</v>
      </c>
      <c r="U50" s="222">
        <v>0</v>
      </c>
      <c r="V50" s="222">
        <f>ROUND(E50*U50,2)</f>
        <v>0</v>
      </c>
      <c r="W50" s="222"/>
      <c r="X50" s="222" t="s">
        <v>228</v>
      </c>
      <c r="Y50" s="222" t="s">
        <v>229</v>
      </c>
      <c r="Z50" s="212"/>
      <c r="AA50" s="212"/>
      <c r="AB50" s="212"/>
      <c r="AC50" s="212"/>
      <c r="AD50" s="212"/>
      <c r="AE50" s="212"/>
      <c r="AF50" s="212"/>
      <c r="AG50" s="212" t="s">
        <v>1282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7">
        <v>36</v>
      </c>
      <c r="B51" s="258" t="s">
        <v>1709</v>
      </c>
      <c r="C51" s="267" t="s">
        <v>1710</v>
      </c>
      <c r="D51" s="259" t="s">
        <v>294</v>
      </c>
      <c r="E51" s="260">
        <v>54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274</v>
      </c>
      <c r="T51" s="263" t="s">
        <v>275</v>
      </c>
      <c r="U51" s="222">
        <v>0</v>
      </c>
      <c r="V51" s="222">
        <f>ROUND(E51*U51,2)</f>
        <v>0</v>
      </c>
      <c r="W51" s="222"/>
      <c r="X51" s="222" t="s">
        <v>228</v>
      </c>
      <c r="Y51" s="222" t="s">
        <v>229</v>
      </c>
      <c r="Z51" s="212"/>
      <c r="AA51" s="212"/>
      <c r="AB51" s="212"/>
      <c r="AC51" s="212"/>
      <c r="AD51" s="212"/>
      <c r="AE51" s="212"/>
      <c r="AF51" s="212"/>
      <c r="AG51" s="212" t="s">
        <v>1282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57">
        <v>37</v>
      </c>
      <c r="B52" s="258" t="s">
        <v>1711</v>
      </c>
      <c r="C52" s="267" t="s">
        <v>1712</v>
      </c>
      <c r="D52" s="259" t="s">
        <v>294</v>
      </c>
      <c r="E52" s="260">
        <v>5.4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21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274</v>
      </c>
      <c r="T52" s="263" t="s">
        <v>275</v>
      </c>
      <c r="U52" s="222">
        <v>0</v>
      </c>
      <c r="V52" s="222">
        <f>ROUND(E52*U52,2)</f>
        <v>0</v>
      </c>
      <c r="W52" s="222"/>
      <c r="X52" s="222" t="s">
        <v>228</v>
      </c>
      <c r="Y52" s="222" t="s">
        <v>229</v>
      </c>
      <c r="Z52" s="212"/>
      <c r="AA52" s="212"/>
      <c r="AB52" s="212"/>
      <c r="AC52" s="212"/>
      <c r="AD52" s="212"/>
      <c r="AE52" s="212"/>
      <c r="AF52" s="212"/>
      <c r="AG52" s="212" t="s">
        <v>1282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6" t="s">
        <v>221</v>
      </c>
      <c r="B53" s="227" t="s">
        <v>139</v>
      </c>
      <c r="C53" s="244" t="s">
        <v>140</v>
      </c>
      <c r="D53" s="228"/>
      <c r="E53" s="229"/>
      <c r="F53" s="230"/>
      <c r="G53" s="230">
        <f>SUMIF(AG54:AG57,"&lt;&gt;NOR",G54:G57)</f>
        <v>0</v>
      </c>
      <c r="H53" s="230"/>
      <c r="I53" s="230">
        <f>SUM(I54:I57)</f>
        <v>0</v>
      </c>
      <c r="J53" s="230"/>
      <c r="K53" s="230">
        <f>SUM(K54:K57)</f>
        <v>0</v>
      </c>
      <c r="L53" s="230"/>
      <c r="M53" s="230">
        <f>SUM(M54:M57)</f>
        <v>0</v>
      </c>
      <c r="N53" s="229"/>
      <c r="O53" s="229">
        <f>SUM(O54:O57)</f>
        <v>0</v>
      </c>
      <c r="P53" s="229"/>
      <c r="Q53" s="229">
        <f>SUM(Q54:Q57)</f>
        <v>0</v>
      </c>
      <c r="R53" s="230"/>
      <c r="S53" s="230"/>
      <c r="T53" s="231"/>
      <c r="U53" s="225"/>
      <c r="V53" s="225">
        <f>SUM(V54:V57)</f>
        <v>0</v>
      </c>
      <c r="W53" s="225"/>
      <c r="X53" s="225"/>
      <c r="Y53" s="225"/>
      <c r="AG53" t="s">
        <v>222</v>
      </c>
    </row>
    <row r="54" spans="1:60" outlineLevel="1" x14ac:dyDescent="0.2">
      <c r="A54" s="257">
        <v>38</v>
      </c>
      <c r="B54" s="258" t="s">
        <v>2001</v>
      </c>
      <c r="C54" s="267" t="s">
        <v>1720</v>
      </c>
      <c r="D54" s="259" t="s">
        <v>326</v>
      </c>
      <c r="E54" s="260">
        <v>1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21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274</v>
      </c>
      <c r="T54" s="263" t="s">
        <v>275</v>
      </c>
      <c r="U54" s="222">
        <v>0</v>
      </c>
      <c r="V54" s="222">
        <f>ROUND(E54*U54,2)</f>
        <v>0</v>
      </c>
      <c r="W54" s="222"/>
      <c r="X54" s="222" t="s">
        <v>228</v>
      </c>
      <c r="Y54" s="222" t="s">
        <v>229</v>
      </c>
      <c r="Z54" s="212"/>
      <c r="AA54" s="212"/>
      <c r="AB54" s="212"/>
      <c r="AC54" s="212"/>
      <c r="AD54" s="212"/>
      <c r="AE54" s="212"/>
      <c r="AF54" s="212"/>
      <c r="AG54" s="212" t="s">
        <v>1282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7">
        <v>39</v>
      </c>
      <c r="B55" s="258" t="s">
        <v>2002</v>
      </c>
      <c r="C55" s="267" t="s">
        <v>2003</v>
      </c>
      <c r="D55" s="259" t="s">
        <v>326</v>
      </c>
      <c r="E55" s="260">
        <v>1</v>
      </c>
      <c r="F55" s="261"/>
      <c r="G55" s="262">
        <f>ROUND(E55*F55,2)</f>
        <v>0</v>
      </c>
      <c r="H55" s="261"/>
      <c r="I55" s="262">
        <f>ROUND(E55*H55,2)</f>
        <v>0</v>
      </c>
      <c r="J55" s="261"/>
      <c r="K55" s="262">
        <f>ROUND(E55*J55,2)</f>
        <v>0</v>
      </c>
      <c r="L55" s="262">
        <v>21</v>
      </c>
      <c r="M55" s="262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2"/>
      <c r="S55" s="262" t="s">
        <v>274</v>
      </c>
      <c r="T55" s="263" t="s">
        <v>275</v>
      </c>
      <c r="U55" s="222">
        <v>0</v>
      </c>
      <c r="V55" s="222">
        <f>ROUND(E55*U55,2)</f>
        <v>0</v>
      </c>
      <c r="W55" s="222"/>
      <c r="X55" s="222" t="s">
        <v>228</v>
      </c>
      <c r="Y55" s="222" t="s">
        <v>229</v>
      </c>
      <c r="Z55" s="212"/>
      <c r="AA55" s="212"/>
      <c r="AB55" s="212"/>
      <c r="AC55" s="212"/>
      <c r="AD55" s="212"/>
      <c r="AE55" s="212"/>
      <c r="AF55" s="212"/>
      <c r="AG55" s="212" t="s">
        <v>1282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7">
        <v>40</v>
      </c>
      <c r="B56" s="258" t="s">
        <v>2004</v>
      </c>
      <c r="C56" s="267" t="s">
        <v>2005</v>
      </c>
      <c r="D56" s="259" t="s">
        <v>326</v>
      </c>
      <c r="E56" s="260">
        <v>1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274</v>
      </c>
      <c r="T56" s="263" t="s">
        <v>275</v>
      </c>
      <c r="U56" s="222">
        <v>0</v>
      </c>
      <c r="V56" s="222">
        <f>ROUND(E56*U56,2)</f>
        <v>0</v>
      </c>
      <c r="W56" s="222"/>
      <c r="X56" s="222" t="s">
        <v>228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1282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7">
        <v>41</v>
      </c>
      <c r="B57" s="258" t="s">
        <v>2006</v>
      </c>
      <c r="C57" s="267" t="s">
        <v>2007</v>
      </c>
      <c r="D57" s="259" t="s">
        <v>326</v>
      </c>
      <c r="E57" s="260">
        <v>1</v>
      </c>
      <c r="F57" s="261"/>
      <c r="G57" s="262">
        <f>ROUND(E57*F57,2)</f>
        <v>0</v>
      </c>
      <c r="H57" s="261"/>
      <c r="I57" s="262">
        <f>ROUND(E57*H57,2)</f>
        <v>0</v>
      </c>
      <c r="J57" s="261"/>
      <c r="K57" s="262">
        <f>ROUND(E57*J57,2)</f>
        <v>0</v>
      </c>
      <c r="L57" s="262">
        <v>21</v>
      </c>
      <c r="M57" s="262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2"/>
      <c r="S57" s="262" t="s">
        <v>274</v>
      </c>
      <c r="T57" s="263" t="s">
        <v>275</v>
      </c>
      <c r="U57" s="222">
        <v>0</v>
      </c>
      <c r="V57" s="222">
        <f>ROUND(E57*U57,2)</f>
        <v>0</v>
      </c>
      <c r="W57" s="222"/>
      <c r="X57" s="222" t="s">
        <v>228</v>
      </c>
      <c r="Y57" s="222" t="s">
        <v>229</v>
      </c>
      <c r="Z57" s="212"/>
      <c r="AA57" s="212"/>
      <c r="AB57" s="212"/>
      <c r="AC57" s="212"/>
      <c r="AD57" s="212"/>
      <c r="AE57" s="212"/>
      <c r="AF57" s="212"/>
      <c r="AG57" s="212" t="s">
        <v>1282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26" t="s">
        <v>221</v>
      </c>
      <c r="B58" s="227" t="s">
        <v>141</v>
      </c>
      <c r="C58" s="244" t="s">
        <v>143</v>
      </c>
      <c r="D58" s="228"/>
      <c r="E58" s="229"/>
      <c r="F58" s="230"/>
      <c r="G58" s="230">
        <f>SUMIF(AG59:AG62,"&lt;&gt;NOR",G59:G62)</f>
        <v>0</v>
      </c>
      <c r="H58" s="230"/>
      <c r="I58" s="230">
        <f>SUM(I59:I62)</f>
        <v>0</v>
      </c>
      <c r="J58" s="230"/>
      <c r="K58" s="230">
        <f>SUM(K59:K62)</f>
        <v>0</v>
      </c>
      <c r="L58" s="230"/>
      <c r="M58" s="230">
        <f>SUM(M59:M62)</f>
        <v>0</v>
      </c>
      <c r="N58" s="229"/>
      <c r="O58" s="229">
        <f>SUM(O59:O62)</f>
        <v>0.33999999999999997</v>
      </c>
      <c r="P58" s="229"/>
      <c r="Q58" s="229">
        <f>SUM(Q59:Q62)</f>
        <v>0</v>
      </c>
      <c r="R58" s="230"/>
      <c r="S58" s="230"/>
      <c r="T58" s="231"/>
      <c r="U58" s="225"/>
      <c r="V58" s="225">
        <f>SUM(V59:V62)</f>
        <v>0</v>
      </c>
      <c r="W58" s="225"/>
      <c r="X58" s="225"/>
      <c r="Y58" s="225"/>
      <c r="AG58" t="s">
        <v>222</v>
      </c>
    </row>
    <row r="59" spans="1:60" outlineLevel="1" x14ac:dyDescent="0.2">
      <c r="A59" s="257">
        <v>42</v>
      </c>
      <c r="B59" s="258" t="s">
        <v>2008</v>
      </c>
      <c r="C59" s="267" t="s">
        <v>2009</v>
      </c>
      <c r="D59" s="259" t="s">
        <v>258</v>
      </c>
      <c r="E59" s="260">
        <v>10.8</v>
      </c>
      <c r="F59" s="261"/>
      <c r="G59" s="262">
        <f>ROUND(E59*F59,2)</f>
        <v>0</v>
      </c>
      <c r="H59" s="261"/>
      <c r="I59" s="262">
        <f>ROUND(E59*H59,2)</f>
        <v>0</v>
      </c>
      <c r="J59" s="261"/>
      <c r="K59" s="262">
        <f>ROUND(E59*J59,2)</f>
        <v>0</v>
      </c>
      <c r="L59" s="262">
        <v>21</v>
      </c>
      <c r="M59" s="262">
        <f>G59*(1+L59/100)</f>
        <v>0</v>
      </c>
      <c r="N59" s="260">
        <v>0</v>
      </c>
      <c r="O59" s="260">
        <f>ROUND(E59*N59,2)</f>
        <v>0</v>
      </c>
      <c r="P59" s="260">
        <v>0</v>
      </c>
      <c r="Q59" s="260">
        <f>ROUND(E59*P59,2)</f>
        <v>0</v>
      </c>
      <c r="R59" s="262"/>
      <c r="S59" s="262" t="s">
        <v>274</v>
      </c>
      <c r="T59" s="263" t="s">
        <v>275</v>
      </c>
      <c r="U59" s="222">
        <v>0</v>
      </c>
      <c r="V59" s="222">
        <f>ROUND(E59*U59,2)</f>
        <v>0</v>
      </c>
      <c r="W59" s="222"/>
      <c r="X59" s="222" t="s">
        <v>228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1409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7">
        <v>43</v>
      </c>
      <c r="B60" s="258" t="s">
        <v>2010</v>
      </c>
      <c r="C60" s="267" t="s">
        <v>2011</v>
      </c>
      <c r="D60" s="259" t="s">
        <v>294</v>
      </c>
      <c r="E60" s="260">
        <v>0.28799999999999998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1</v>
      </c>
      <c r="O60" s="260">
        <f>ROUND(E60*N60,2)</f>
        <v>0.28999999999999998</v>
      </c>
      <c r="P60" s="260">
        <v>0</v>
      </c>
      <c r="Q60" s="260">
        <f>ROUND(E60*P60,2)</f>
        <v>0</v>
      </c>
      <c r="R60" s="262"/>
      <c r="S60" s="262" t="s">
        <v>274</v>
      </c>
      <c r="T60" s="263" t="s">
        <v>275</v>
      </c>
      <c r="U60" s="222">
        <v>0</v>
      </c>
      <c r="V60" s="222">
        <f>ROUND(E60*U60,2)</f>
        <v>0</v>
      </c>
      <c r="W60" s="222"/>
      <c r="X60" s="222" t="s">
        <v>905</v>
      </c>
      <c r="Y60" s="222" t="s">
        <v>229</v>
      </c>
      <c r="Z60" s="212"/>
      <c r="AA60" s="212"/>
      <c r="AB60" s="212"/>
      <c r="AC60" s="212"/>
      <c r="AD60" s="212"/>
      <c r="AE60" s="212"/>
      <c r="AF60" s="212"/>
      <c r="AG60" s="212" t="s">
        <v>1633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7">
        <v>44</v>
      </c>
      <c r="B61" s="258" t="s">
        <v>2012</v>
      </c>
      <c r="C61" s="267" t="s">
        <v>2013</v>
      </c>
      <c r="D61" s="259" t="s">
        <v>258</v>
      </c>
      <c r="E61" s="260">
        <v>10.8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4.0000000000000002E-4</v>
      </c>
      <c r="O61" s="260">
        <f>ROUND(E61*N61,2)</f>
        <v>0</v>
      </c>
      <c r="P61" s="260">
        <v>0</v>
      </c>
      <c r="Q61" s="260">
        <f>ROUND(E61*P61,2)</f>
        <v>0</v>
      </c>
      <c r="R61" s="262"/>
      <c r="S61" s="262" t="s">
        <v>274</v>
      </c>
      <c r="T61" s="263" t="s">
        <v>275</v>
      </c>
      <c r="U61" s="222">
        <v>0</v>
      </c>
      <c r="V61" s="222">
        <f>ROUND(E61*U61,2)</f>
        <v>0</v>
      </c>
      <c r="W61" s="222"/>
      <c r="X61" s="222" t="s">
        <v>228</v>
      </c>
      <c r="Y61" s="222" t="s">
        <v>229</v>
      </c>
      <c r="Z61" s="212"/>
      <c r="AA61" s="212"/>
      <c r="AB61" s="212"/>
      <c r="AC61" s="212"/>
      <c r="AD61" s="212"/>
      <c r="AE61" s="212"/>
      <c r="AF61" s="212"/>
      <c r="AG61" s="212" t="s">
        <v>1409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7">
        <v>45</v>
      </c>
      <c r="B62" s="258" t="s">
        <v>2014</v>
      </c>
      <c r="C62" s="267" t="s">
        <v>2015</v>
      </c>
      <c r="D62" s="259" t="s">
        <v>258</v>
      </c>
      <c r="E62" s="260">
        <v>12.42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3.8800000000000002E-3</v>
      </c>
      <c r="O62" s="260">
        <f>ROUND(E62*N62,2)</f>
        <v>0.05</v>
      </c>
      <c r="P62" s="260">
        <v>0</v>
      </c>
      <c r="Q62" s="260">
        <f>ROUND(E62*P62,2)</f>
        <v>0</v>
      </c>
      <c r="R62" s="262"/>
      <c r="S62" s="262" t="s">
        <v>274</v>
      </c>
      <c r="T62" s="263" t="s">
        <v>275</v>
      </c>
      <c r="U62" s="222">
        <v>0</v>
      </c>
      <c r="V62" s="222">
        <f>ROUND(E62*U62,2)</f>
        <v>0</v>
      </c>
      <c r="W62" s="222"/>
      <c r="X62" s="222" t="s">
        <v>905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1633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26" t="s">
        <v>221</v>
      </c>
      <c r="B63" s="227" t="s">
        <v>146</v>
      </c>
      <c r="C63" s="244" t="s">
        <v>147</v>
      </c>
      <c r="D63" s="228"/>
      <c r="E63" s="229"/>
      <c r="F63" s="230"/>
      <c r="G63" s="230">
        <f>SUMIF(AG64:AG72,"&lt;&gt;NOR",G64:G72)</f>
        <v>0</v>
      </c>
      <c r="H63" s="230"/>
      <c r="I63" s="230">
        <f>SUM(I64:I72)</f>
        <v>0</v>
      </c>
      <c r="J63" s="230"/>
      <c r="K63" s="230">
        <f>SUM(K64:K72)</f>
        <v>0</v>
      </c>
      <c r="L63" s="230"/>
      <c r="M63" s="230">
        <f>SUM(M64:M72)</f>
        <v>0</v>
      </c>
      <c r="N63" s="229"/>
      <c r="O63" s="229">
        <f>SUM(O64:O72)</f>
        <v>1.23</v>
      </c>
      <c r="P63" s="229"/>
      <c r="Q63" s="229">
        <f>SUM(Q64:Q72)</f>
        <v>0</v>
      </c>
      <c r="R63" s="230"/>
      <c r="S63" s="230"/>
      <c r="T63" s="231"/>
      <c r="U63" s="225"/>
      <c r="V63" s="225">
        <f>SUM(V64:V72)</f>
        <v>0</v>
      </c>
      <c r="W63" s="225"/>
      <c r="X63" s="225"/>
      <c r="Y63" s="225"/>
      <c r="AG63" t="s">
        <v>222</v>
      </c>
    </row>
    <row r="64" spans="1:60" outlineLevel="1" x14ac:dyDescent="0.2">
      <c r="A64" s="257">
        <v>46</v>
      </c>
      <c r="B64" s="258" t="s">
        <v>2016</v>
      </c>
      <c r="C64" s="267" t="s">
        <v>2017</v>
      </c>
      <c r="D64" s="259" t="s">
        <v>258</v>
      </c>
      <c r="E64" s="260">
        <v>10.5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7.2000000000000005E-4</v>
      </c>
      <c r="O64" s="260">
        <f>ROUND(E64*N64,2)</f>
        <v>0.01</v>
      </c>
      <c r="P64" s="260">
        <v>0</v>
      </c>
      <c r="Q64" s="260">
        <f>ROUND(E64*P64,2)</f>
        <v>0</v>
      </c>
      <c r="R64" s="262"/>
      <c r="S64" s="262" t="s">
        <v>274</v>
      </c>
      <c r="T64" s="263" t="s">
        <v>275</v>
      </c>
      <c r="U64" s="222">
        <v>0</v>
      </c>
      <c r="V64" s="222">
        <f>ROUND(E64*U64,2)</f>
        <v>0</v>
      </c>
      <c r="W64" s="222"/>
      <c r="X64" s="222" t="s">
        <v>228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1409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7">
        <v>47</v>
      </c>
      <c r="B65" s="258" t="s">
        <v>2018</v>
      </c>
      <c r="C65" s="267" t="s">
        <v>2019</v>
      </c>
      <c r="D65" s="259" t="s">
        <v>298</v>
      </c>
      <c r="E65" s="260">
        <v>100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1.2099999999999999E-3</v>
      </c>
      <c r="O65" s="260">
        <f>ROUND(E65*N65,2)</f>
        <v>0.12</v>
      </c>
      <c r="P65" s="260">
        <v>0</v>
      </c>
      <c r="Q65" s="260">
        <f>ROUND(E65*P65,2)</f>
        <v>0</v>
      </c>
      <c r="R65" s="262"/>
      <c r="S65" s="262" t="s">
        <v>274</v>
      </c>
      <c r="T65" s="263" t="s">
        <v>275</v>
      </c>
      <c r="U65" s="222">
        <v>0</v>
      </c>
      <c r="V65" s="222">
        <f>ROUND(E65*U65,2)</f>
        <v>0</v>
      </c>
      <c r="W65" s="222"/>
      <c r="X65" s="222" t="s">
        <v>905</v>
      </c>
      <c r="Y65" s="222" t="s">
        <v>229</v>
      </c>
      <c r="Z65" s="212"/>
      <c r="AA65" s="212"/>
      <c r="AB65" s="212"/>
      <c r="AC65" s="212"/>
      <c r="AD65" s="212"/>
      <c r="AE65" s="212"/>
      <c r="AF65" s="212"/>
      <c r="AG65" s="212" t="s">
        <v>1633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7">
        <v>48</v>
      </c>
      <c r="B66" s="258" t="s">
        <v>2020</v>
      </c>
      <c r="C66" s="267" t="s">
        <v>2021</v>
      </c>
      <c r="D66" s="259" t="s">
        <v>298</v>
      </c>
      <c r="E66" s="260">
        <v>221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1.5E-3</v>
      </c>
      <c r="O66" s="260">
        <f>ROUND(E66*N66,2)</f>
        <v>0.33</v>
      </c>
      <c r="P66" s="260">
        <v>0</v>
      </c>
      <c r="Q66" s="260">
        <f>ROUND(E66*P66,2)</f>
        <v>0</v>
      </c>
      <c r="R66" s="262"/>
      <c r="S66" s="262" t="s">
        <v>274</v>
      </c>
      <c r="T66" s="263" t="s">
        <v>275</v>
      </c>
      <c r="U66" s="222">
        <v>0</v>
      </c>
      <c r="V66" s="222">
        <f>ROUND(E66*U66,2)</f>
        <v>0</v>
      </c>
      <c r="W66" s="222"/>
      <c r="X66" s="222" t="s">
        <v>905</v>
      </c>
      <c r="Y66" s="222" t="s">
        <v>229</v>
      </c>
      <c r="Z66" s="212"/>
      <c r="AA66" s="212"/>
      <c r="AB66" s="212"/>
      <c r="AC66" s="212"/>
      <c r="AD66" s="212"/>
      <c r="AE66" s="212"/>
      <c r="AF66" s="212"/>
      <c r="AG66" s="212" t="s">
        <v>1633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7">
        <v>49</v>
      </c>
      <c r="B67" s="258" t="s">
        <v>2022</v>
      </c>
      <c r="C67" s="267" t="s">
        <v>2023</v>
      </c>
      <c r="D67" s="259" t="s">
        <v>258</v>
      </c>
      <c r="E67" s="260">
        <v>10.5</v>
      </c>
      <c r="F67" s="261"/>
      <c r="G67" s="262">
        <f>ROUND(E67*F67,2)</f>
        <v>0</v>
      </c>
      <c r="H67" s="261"/>
      <c r="I67" s="262">
        <f>ROUND(E67*H67,2)</f>
        <v>0</v>
      </c>
      <c r="J67" s="261"/>
      <c r="K67" s="262">
        <f>ROUND(E67*J67,2)</f>
        <v>0</v>
      </c>
      <c r="L67" s="262">
        <v>21</v>
      </c>
      <c r="M67" s="262">
        <f>G67*(1+L67/100)</f>
        <v>0</v>
      </c>
      <c r="N67" s="260">
        <v>3.8999999999999998E-3</v>
      </c>
      <c r="O67" s="260">
        <f>ROUND(E67*N67,2)</f>
        <v>0.04</v>
      </c>
      <c r="P67" s="260">
        <v>0</v>
      </c>
      <c r="Q67" s="260">
        <f>ROUND(E67*P67,2)</f>
        <v>0</v>
      </c>
      <c r="R67" s="262"/>
      <c r="S67" s="262" t="s">
        <v>274</v>
      </c>
      <c r="T67" s="263" t="s">
        <v>275</v>
      </c>
      <c r="U67" s="222">
        <v>0</v>
      </c>
      <c r="V67" s="222">
        <f>ROUND(E67*U67,2)</f>
        <v>0</v>
      </c>
      <c r="W67" s="222"/>
      <c r="X67" s="222" t="s">
        <v>905</v>
      </c>
      <c r="Y67" s="222" t="s">
        <v>229</v>
      </c>
      <c r="Z67" s="212"/>
      <c r="AA67" s="212"/>
      <c r="AB67" s="212"/>
      <c r="AC67" s="212"/>
      <c r="AD67" s="212"/>
      <c r="AE67" s="212"/>
      <c r="AF67" s="212"/>
      <c r="AG67" s="212" t="s">
        <v>1633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7">
        <v>50</v>
      </c>
      <c r="B68" s="258" t="s">
        <v>1723</v>
      </c>
      <c r="C68" s="267" t="s">
        <v>1724</v>
      </c>
      <c r="D68" s="259" t="s">
        <v>320</v>
      </c>
      <c r="E68" s="260">
        <v>15</v>
      </c>
      <c r="F68" s="261"/>
      <c r="G68" s="262">
        <f>ROUND(E68*F68,2)</f>
        <v>0</v>
      </c>
      <c r="H68" s="261"/>
      <c r="I68" s="262">
        <f>ROUND(E68*H68,2)</f>
        <v>0</v>
      </c>
      <c r="J68" s="261"/>
      <c r="K68" s="262">
        <f>ROUND(E68*J68,2)</f>
        <v>0</v>
      </c>
      <c r="L68" s="262">
        <v>21</v>
      </c>
      <c r="M68" s="262">
        <f>G68*(1+L68/100)</f>
        <v>0</v>
      </c>
      <c r="N68" s="260">
        <v>4.7000000000000002E-3</v>
      </c>
      <c r="O68" s="260">
        <f>ROUND(E68*N68,2)</f>
        <v>7.0000000000000007E-2</v>
      </c>
      <c r="P68" s="260">
        <v>0</v>
      </c>
      <c r="Q68" s="260">
        <f>ROUND(E68*P68,2)</f>
        <v>0</v>
      </c>
      <c r="R68" s="262"/>
      <c r="S68" s="262" t="s">
        <v>274</v>
      </c>
      <c r="T68" s="263" t="s">
        <v>275</v>
      </c>
      <c r="U68" s="222">
        <v>0</v>
      </c>
      <c r="V68" s="222">
        <f>ROUND(E68*U68,2)</f>
        <v>0</v>
      </c>
      <c r="W68" s="222"/>
      <c r="X68" s="222" t="s">
        <v>905</v>
      </c>
      <c r="Y68" s="222" t="s">
        <v>229</v>
      </c>
      <c r="Z68" s="212"/>
      <c r="AA68" s="212"/>
      <c r="AB68" s="212"/>
      <c r="AC68" s="212"/>
      <c r="AD68" s="212"/>
      <c r="AE68" s="212"/>
      <c r="AF68" s="212"/>
      <c r="AG68" s="212" t="s">
        <v>1633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57">
        <v>51</v>
      </c>
      <c r="B69" s="258" t="s">
        <v>1725</v>
      </c>
      <c r="C69" s="267" t="s">
        <v>1726</v>
      </c>
      <c r="D69" s="259" t="s">
        <v>298</v>
      </c>
      <c r="E69" s="260">
        <v>456</v>
      </c>
      <c r="F69" s="261"/>
      <c r="G69" s="262">
        <f>ROUND(E69*F69,2)</f>
        <v>0</v>
      </c>
      <c r="H69" s="261"/>
      <c r="I69" s="262">
        <f>ROUND(E69*H69,2)</f>
        <v>0</v>
      </c>
      <c r="J69" s="261"/>
      <c r="K69" s="262">
        <f>ROUND(E69*J69,2)</f>
        <v>0</v>
      </c>
      <c r="L69" s="262">
        <v>21</v>
      </c>
      <c r="M69" s="262">
        <f>G69*(1+L69/100)</f>
        <v>0</v>
      </c>
      <c r="N69" s="260">
        <v>4.0999999999999999E-4</v>
      </c>
      <c r="O69" s="260">
        <f>ROUND(E69*N69,2)</f>
        <v>0.19</v>
      </c>
      <c r="P69" s="260">
        <v>0</v>
      </c>
      <c r="Q69" s="260">
        <f>ROUND(E69*P69,2)</f>
        <v>0</v>
      </c>
      <c r="R69" s="262"/>
      <c r="S69" s="262" t="s">
        <v>274</v>
      </c>
      <c r="T69" s="263" t="s">
        <v>275</v>
      </c>
      <c r="U69" s="222">
        <v>0</v>
      </c>
      <c r="V69" s="222">
        <f>ROUND(E69*U69,2)</f>
        <v>0</v>
      </c>
      <c r="W69" s="222"/>
      <c r="X69" s="222" t="s">
        <v>228</v>
      </c>
      <c r="Y69" s="222" t="s">
        <v>229</v>
      </c>
      <c r="Z69" s="212"/>
      <c r="AA69" s="212"/>
      <c r="AB69" s="212"/>
      <c r="AC69" s="212"/>
      <c r="AD69" s="212"/>
      <c r="AE69" s="212"/>
      <c r="AF69" s="212"/>
      <c r="AG69" s="212" t="s">
        <v>1409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7">
        <v>52</v>
      </c>
      <c r="B70" s="258" t="s">
        <v>1727</v>
      </c>
      <c r="C70" s="267" t="s">
        <v>1728</v>
      </c>
      <c r="D70" s="259" t="s">
        <v>294</v>
      </c>
      <c r="E70" s="260">
        <v>1.2310000000000001</v>
      </c>
      <c r="F70" s="261"/>
      <c r="G70" s="262">
        <f>ROUND(E70*F70,2)</f>
        <v>0</v>
      </c>
      <c r="H70" s="261"/>
      <c r="I70" s="262">
        <f>ROUND(E70*H70,2)</f>
        <v>0</v>
      </c>
      <c r="J70" s="261"/>
      <c r="K70" s="262">
        <f>ROUND(E70*J70,2)</f>
        <v>0</v>
      </c>
      <c r="L70" s="262">
        <v>21</v>
      </c>
      <c r="M70" s="262">
        <f>G70*(1+L70/100)</f>
        <v>0</v>
      </c>
      <c r="N70" s="260">
        <v>0</v>
      </c>
      <c r="O70" s="260">
        <f>ROUND(E70*N70,2)</f>
        <v>0</v>
      </c>
      <c r="P70" s="260">
        <v>0</v>
      </c>
      <c r="Q70" s="260">
        <f>ROUND(E70*P70,2)</f>
        <v>0</v>
      </c>
      <c r="R70" s="262"/>
      <c r="S70" s="262" t="s">
        <v>274</v>
      </c>
      <c r="T70" s="263" t="s">
        <v>275</v>
      </c>
      <c r="U70" s="222">
        <v>0</v>
      </c>
      <c r="V70" s="222">
        <f>ROUND(E70*U70,2)</f>
        <v>0</v>
      </c>
      <c r="W70" s="222"/>
      <c r="X70" s="222" t="s">
        <v>228</v>
      </c>
      <c r="Y70" s="222" t="s">
        <v>229</v>
      </c>
      <c r="Z70" s="212"/>
      <c r="AA70" s="212"/>
      <c r="AB70" s="212"/>
      <c r="AC70" s="212"/>
      <c r="AD70" s="212"/>
      <c r="AE70" s="212"/>
      <c r="AF70" s="212"/>
      <c r="AG70" s="212" t="s">
        <v>1409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7">
        <v>53</v>
      </c>
      <c r="B71" s="258" t="s">
        <v>1729</v>
      </c>
      <c r="C71" s="267" t="s">
        <v>1730</v>
      </c>
      <c r="D71" s="259" t="s">
        <v>294</v>
      </c>
      <c r="E71" s="260">
        <v>1.2310000000000001</v>
      </c>
      <c r="F71" s="261"/>
      <c r="G71" s="262">
        <f>ROUND(E71*F71,2)</f>
        <v>0</v>
      </c>
      <c r="H71" s="261"/>
      <c r="I71" s="262">
        <f>ROUND(E71*H71,2)</f>
        <v>0</v>
      </c>
      <c r="J71" s="261"/>
      <c r="K71" s="262">
        <f>ROUND(E71*J71,2)</f>
        <v>0</v>
      </c>
      <c r="L71" s="262">
        <v>21</v>
      </c>
      <c r="M71" s="262">
        <f>G71*(1+L71/100)</f>
        <v>0</v>
      </c>
      <c r="N71" s="260">
        <v>0</v>
      </c>
      <c r="O71" s="260">
        <f>ROUND(E71*N71,2)</f>
        <v>0</v>
      </c>
      <c r="P71" s="260">
        <v>0</v>
      </c>
      <c r="Q71" s="260">
        <f>ROUND(E71*P71,2)</f>
        <v>0</v>
      </c>
      <c r="R71" s="262"/>
      <c r="S71" s="262" t="s">
        <v>274</v>
      </c>
      <c r="T71" s="263" t="s">
        <v>275</v>
      </c>
      <c r="U71" s="222">
        <v>0</v>
      </c>
      <c r="V71" s="222">
        <f>ROUND(E71*U71,2)</f>
        <v>0</v>
      </c>
      <c r="W71" s="222"/>
      <c r="X71" s="222" t="s">
        <v>228</v>
      </c>
      <c r="Y71" s="222" t="s">
        <v>229</v>
      </c>
      <c r="Z71" s="212"/>
      <c r="AA71" s="212"/>
      <c r="AB71" s="212"/>
      <c r="AC71" s="212"/>
      <c r="AD71" s="212"/>
      <c r="AE71" s="212"/>
      <c r="AF71" s="212"/>
      <c r="AG71" s="212" t="s">
        <v>1409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7">
        <v>54</v>
      </c>
      <c r="B72" s="258" t="s">
        <v>1721</v>
      </c>
      <c r="C72" s="267" t="s">
        <v>1722</v>
      </c>
      <c r="D72" s="259" t="s">
        <v>298</v>
      </c>
      <c r="E72" s="260">
        <v>135</v>
      </c>
      <c r="F72" s="261"/>
      <c r="G72" s="262">
        <f>ROUND(E72*F72,2)</f>
        <v>0</v>
      </c>
      <c r="H72" s="261"/>
      <c r="I72" s="262">
        <f>ROUND(E72*H72,2)</f>
        <v>0</v>
      </c>
      <c r="J72" s="261"/>
      <c r="K72" s="262">
        <f>ROUND(E72*J72,2)</f>
        <v>0</v>
      </c>
      <c r="L72" s="262">
        <v>21</v>
      </c>
      <c r="M72" s="262">
        <f>G72*(1+L72/100)</f>
        <v>0</v>
      </c>
      <c r="N72" s="260">
        <v>3.5000000000000001E-3</v>
      </c>
      <c r="O72" s="260">
        <f>ROUND(E72*N72,2)</f>
        <v>0.47</v>
      </c>
      <c r="P72" s="260">
        <v>0</v>
      </c>
      <c r="Q72" s="260">
        <f>ROUND(E72*P72,2)</f>
        <v>0</v>
      </c>
      <c r="R72" s="262"/>
      <c r="S72" s="262" t="s">
        <v>274</v>
      </c>
      <c r="T72" s="263" t="s">
        <v>275</v>
      </c>
      <c r="U72" s="222">
        <v>0</v>
      </c>
      <c r="V72" s="222">
        <f>ROUND(E72*U72,2)</f>
        <v>0</v>
      </c>
      <c r="W72" s="222"/>
      <c r="X72" s="222" t="s">
        <v>905</v>
      </c>
      <c r="Y72" s="222" t="s">
        <v>229</v>
      </c>
      <c r="Z72" s="212"/>
      <c r="AA72" s="212"/>
      <c r="AB72" s="212"/>
      <c r="AC72" s="212"/>
      <c r="AD72" s="212"/>
      <c r="AE72" s="212"/>
      <c r="AF72" s="212"/>
      <c r="AG72" s="212" t="s">
        <v>1633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26" t="s">
        <v>221</v>
      </c>
      <c r="B73" s="227" t="s">
        <v>158</v>
      </c>
      <c r="C73" s="244" t="s">
        <v>159</v>
      </c>
      <c r="D73" s="228"/>
      <c r="E73" s="229"/>
      <c r="F73" s="230"/>
      <c r="G73" s="230">
        <f>SUMIF(AG74:AG75,"&lt;&gt;NOR",G74:G75)</f>
        <v>0</v>
      </c>
      <c r="H73" s="230"/>
      <c r="I73" s="230">
        <f>SUM(I74:I75)</f>
        <v>0</v>
      </c>
      <c r="J73" s="230"/>
      <c r="K73" s="230">
        <f>SUM(K74:K75)</f>
        <v>0</v>
      </c>
      <c r="L73" s="230"/>
      <c r="M73" s="230">
        <f>SUM(M74:M75)</f>
        <v>0</v>
      </c>
      <c r="N73" s="229"/>
      <c r="O73" s="229">
        <f>SUM(O74:O75)</f>
        <v>0.02</v>
      </c>
      <c r="P73" s="229"/>
      <c r="Q73" s="229">
        <f>SUM(Q74:Q75)</f>
        <v>0</v>
      </c>
      <c r="R73" s="230"/>
      <c r="S73" s="230"/>
      <c r="T73" s="231"/>
      <c r="U73" s="225"/>
      <c r="V73" s="225">
        <f>SUM(V74:V75)</f>
        <v>0</v>
      </c>
      <c r="W73" s="225"/>
      <c r="X73" s="225"/>
      <c r="Y73" s="225"/>
      <c r="AG73" t="s">
        <v>222</v>
      </c>
    </row>
    <row r="74" spans="1:60" outlineLevel="1" x14ac:dyDescent="0.2">
      <c r="A74" s="257">
        <v>55</v>
      </c>
      <c r="B74" s="258" t="s">
        <v>2024</v>
      </c>
      <c r="C74" s="267" t="s">
        <v>2025</v>
      </c>
      <c r="D74" s="259" t="s">
        <v>320</v>
      </c>
      <c r="E74" s="260">
        <v>10</v>
      </c>
      <c r="F74" s="261"/>
      <c r="G74" s="262">
        <f>ROUND(E74*F74,2)</f>
        <v>0</v>
      </c>
      <c r="H74" s="261"/>
      <c r="I74" s="262">
        <f>ROUND(E74*H74,2)</f>
        <v>0</v>
      </c>
      <c r="J74" s="261"/>
      <c r="K74" s="262">
        <f>ROUND(E74*J74,2)</f>
        <v>0</v>
      </c>
      <c r="L74" s="262">
        <v>21</v>
      </c>
      <c r="M74" s="262">
        <f>G74*(1+L74/100)</f>
        <v>0</v>
      </c>
      <c r="N74" s="260">
        <v>8.3000000000000001E-4</v>
      </c>
      <c r="O74" s="260">
        <f>ROUND(E74*N74,2)</f>
        <v>0.01</v>
      </c>
      <c r="P74" s="260">
        <v>0</v>
      </c>
      <c r="Q74" s="260">
        <f>ROUND(E74*P74,2)</f>
        <v>0</v>
      </c>
      <c r="R74" s="262"/>
      <c r="S74" s="262" t="s">
        <v>274</v>
      </c>
      <c r="T74" s="263" t="s">
        <v>275</v>
      </c>
      <c r="U74" s="222">
        <v>0</v>
      </c>
      <c r="V74" s="222">
        <f>ROUND(E74*U74,2)</f>
        <v>0</v>
      </c>
      <c r="W74" s="222"/>
      <c r="X74" s="222" t="s">
        <v>228</v>
      </c>
      <c r="Y74" s="222" t="s">
        <v>229</v>
      </c>
      <c r="Z74" s="212"/>
      <c r="AA74" s="212"/>
      <c r="AB74" s="212"/>
      <c r="AC74" s="212"/>
      <c r="AD74" s="212"/>
      <c r="AE74" s="212"/>
      <c r="AF74" s="212"/>
      <c r="AG74" s="212" t="s">
        <v>1409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7">
        <v>56</v>
      </c>
      <c r="B75" s="258" t="s">
        <v>2026</v>
      </c>
      <c r="C75" s="267" t="s">
        <v>2027</v>
      </c>
      <c r="D75" s="259" t="s">
        <v>320</v>
      </c>
      <c r="E75" s="260">
        <v>10</v>
      </c>
      <c r="F75" s="261"/>
      <c r="G75" s="262">
        <f>ROUND(E75*F75,2)</f>
        <v>0</v>
      </c>
      <c r="H75" s="261"/>
      <c r="I75" s="262">
        <f>ROUND(E75*H75,2)</f>
        <v>0</v>
      </c>
      <c r="J75" s="261"/>
      <c r="K75" s="262">
        <f>ROUND(E75*J75,2)</f>
        <v>0</v>
      </c>
      <c r="L75" s="262">
        <v>21</v>
      </c>
      <c r="M75" s="262">
        <f>G75*(1+L75/100)</f>
        <v>0</v>
      </c>
      <c r="N75" s="260">
        <v>8.3000000000000001E-4</v>
      </c>
      <c r="O75" s="260">
        <f>ROUND(E75*N75,2)</f>
        <v>0.01</v>
      </c>
      <c r="P75" s="260">
        <v>0</v>
      </c>
      <c r="Q75" s="260">
        <f>ROUND(E75*P75,2)</f>
        <v>0</v>
      </c>
      <c r="R75" s="262"/>
      <c r="S75" s="262" t="s">
        <v>274</v>
      </c>
      <c r="T75" s="263" t="s">
        <v>275</v>
      </c>
      <c r="U75" s="222">
        <v>0</v>
      </c>
      <c r="V75" s="222">
        <f>ROUND(E75*U75,2)</f>
        <v>0</v>
      </c>
      <c r="W75" s="222"/>
      <c r="X75" s="222" t="s">
        <v>228</v>
      </c>
      <c r="Y75" s="222" t="s">
        <v>229</v>
      </c>
      <c r="Z75" s="212"/>
      <c r="AA75" s="212"/>
      <c r="AB75" s="212"/>
      <c r="AC75" s="212"/>
      <c r="AD75" s="212"/>
      <c r="AE75" s="212"/>
      <c r="AF75" s="212"/>
      <c r="AG75" s="212" t="s">
        <v>1409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6" t="s">
        <v>221</v>
      </c>
      <c r="B76" s="227" t="s">
        <v>162</v>
      </c>
      <c r="C76" s="244" t="s">
        <v>163</v>
      </c>
      <c r="D76" s="228"/>
      <c r="E76" s="229"/>
      <c r="F76" s="230"/>
      <c r="G76" s="230">
        <f>SUMIF(AG77:AG79,"&lt;&gt;NOR",G77:G79)</f>
        <v>0</v>
      </c>
      <c r="H76" s="230"/>
      <c r="I76" s="230">
        <f>SUM(I77:I79)</f>
        <v>0</v>
      </c>
      <c r="J76" s="230"/>
      <c r="K76" s="230">
        <f>SUM(K77:K79)</f>
        <v>0</v>
      </c>
      <c r="L76" s="230"/>
      <c r="M76" s="230">
        <f>SUM(M77:M79)</f>
        <v>0</v>
      </c>
      <c r="N76" s="229"/>
      <c r="O76" s="229">
        <f>SUM(O77:O79)</f>
        <v>0.01</v>
      </c>
      <c r="P76" s="229"/>
      <c r="Q76" s="229">
        <f>SUM(Q77:Q79)</f>
        <v>0</v>
      </c>
      <c r="R76" s="230"/>
      <c r="S76" s="230"/>
      <c r="T76" s="231"/>
      <c r="U76" s="225"/>
      <c r="V76" s="225">
        <f>SUM(V77:V79)</f>
        <v>0</v>
      </c>
      <c r="W76" s="225"/>
      <c r="X76" s="225"/>
      <c r="Y76" s="225"/>
      <c r="AG76" t="s">
        <v>222</v>
      </c>
    </row>
    <row r="77" spans="1:60" outlineLevel="1" x14ac:dyDescent="0.2">
      <c r="A77" s="257">
        <v>57</v>
      </c>
      <c r="B77" s="258" t="s">
        <v>2028</v>
      </c>
      <c r="C77" s="267" t="s">
        <v>2029</v>
      </c>
      <c r="D77" s="259" t="s">
        <v>298</v>
      </c>
      <c r="E77" s="260">
        <v>10</v>
      </c>
      <c r="F77" s="261"/>
      <c r="G77" s="262">
        <f>ROUND(E77*F77,2)</f>
        <v>0</v>
      </c>
      <c r="H77" s="261"/>
      <c r="I77" s="262">
        <f>ROUND(E77*H77,2)</f>
        <v>0</v>
      </c>
      <c r="J77" s="261"/>
      <c r="K77" s="262">
        <f>ROUND(E77*J77,2)</f>
        <v>0</v>
      </c>
      <c r="L77" s="262">
        <v>21</v>
      </c>
      <c r="M77" s="262">
        <f>G77*(1+L77/100)</f>
        <v>0</v>
      </c>
      <c r="N77" s="260">
        <v>5.2999999999999998E-4</v>
      </c>
      <c r="O77" s="260">
        <f>ROUND(E77*N77,2)</f>
        <v>0.01</v>
      </c>
      <c r="P77" s="260">
        <v>0</v>
      </c>
      <c r="Q77" s="260">
        <f>ROUND(E77*P77,2)</f>
        <v>0</v>
      </c>
      <c r="R77" s="262"/>
      <c r="S77" s="262" t="s">
        <v>274</v>
      </c>
      <c r="T77" s="263" t="s">
        <v>275</v>
      </c>
      <c r="U77" s="222">
        <v>0</v>
      </c>
      <c r="V77" s="222">
        <f>ROUND(E77*U77,2)</f>
        <v>0</v>
      </c>
      <c r="W77" s="222"/>
      <c r="X77" s="222" t="s">
        <v>228</v>
      </c>
      <c r="Y77" s="222" t="s">
        <v>229</v>
      </c>
      <c r="Z77" s="212"/>
      <c r="AA77" s="212"/>
      <c r="AB77" s="212"/>
      <c r="AC77" s="212"/>
      <c r="AD77" s="212"/>
      <c r="AE77" s="212"/>
      <c r="AF77" s="212"/>
      <c r="AG77" s="212" t="s">
        <v>1409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7">
        <v>58</v>
      </c>
      <c r="B78" s="258" t="s">
        <v>2030</v>
      </c>
      <c r="C78" s="267" t="s">
        <v>2031</v>
      </c>
      <c r="D78" s="259" t="s">
        <v>294</v>
      </c>
      <c r="E78" s="260">
        <v>5.0000000000000001E-3</v>
      </c>
      <c r="F78" s="261"/>
      <c r="G78" s="262">
        <f>ROUND(E78*F78,2)</f>
        <v>0</v>
      </c>
      <c r="H78" s="261"/>
      <c r="I78" s="262">
        <f>ROUND(E78*H78,2)</f>
        <v>0</v>
      </c>
      <c r="J78" s="261"/>
      <c r="K78" s="262">
        <f>ROUND(E78*J78,2)</f>
        <v>0</v>
      </c>
      <c r="L78" s="262">
        <v>21</v>
      </c>
      <c r="M78" s="262">
        <f>G78*(1+L78/100)</f>
        <v>0</v>
      </c>
      <c r="N78" s="260">
        <v>0</v>
      </c>
      <c r="O78" s="260">
        <f>ROUND(E78*N78,2)</f>
        <v>0</v>
      </c>
      <c r="P78" s="260">
        <v>0</v>
      </c>
      <c r="Q78" s="260">
        <f>ROUND(E78*P78,2)</f>
        <v>0</v>
      </c>
      <c r="R78" s="262"/>
      <c r="S78" s="262" t="s">
        <v>274</v>
      </c>
      <c r="T78" s="263" t="s">
        <v>275</v>
      </c>
      <c r="U78" s="222">
        <v>0</v>
      </c>
      <c r="V78" s="222">
        <f>ROUND(E78*U78,2)</f>
        <v>0</v>
      </c>
      <c r="W78" s="222"/>
      <c r="X78" s="222" t="s">
        <v>228</v>
      </c>
      <c r="Y78" s="222" t="s">
        <v>229</v>
      </c>
      <c r="Z78" s="212"/>
      <c r="AA78" s="212"/>
      <c r="AB78" s="212"/>
      <c r="AC78" s="212"/>
      <c r="AD78" s="212"/>
      <c r="AE78" s="212"/>
      <c r="AF78" s="212"/>
      <c r="AG78" s="212" t="s">
        <v>1409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57">
        <v>59</v>
      </c>
      <c r="B79" s="258" t="s">
        <v>2032</v>
      </c>
      <c r="C79" s="267" t="s">
        <v>2033</v>
      </c>
      <c r="D79" s="259" t="s">
        <v>294</v>
      </c>
      <c r="E79" s="260">
        <v>5.0000000000000001E-3</v>
      </c>
      <c r="F79" s="261"/>
      <c r="G79" s="262">
        <f>ROUND(E79*F79,2)</f>
        <v>0</v>
      </c>
      <c r="H79" s="261"/>
      <c r="I79" s="262">
        <f>ROUND(E79*H79,2)</f>
        <v>0</v>
      </c>
      <c r="J79" s="261"/>
      <c r="K79" s="262">
        <f>ROUND(E79*J79,2)</f>
        <v>0</v>
      </c>
      <c r="L79" s="262">
        <v>21</v>
      </c>
      <c r="M79" s="262">
        <f>G79*(1+L79/100)</f>
        <v>0</v>
      </c>
      <c r="N79" s="260">
        <v>0</v>
      </c>
      <c r="O79" s="260">
        <f>ROUND(E79*N79,2)</f>
        <v>0</v>
      </c>
      <c r="P79" s="260">
        <v>0</v>
      </c>
      <c r="Q79" s="260">
        <f>ROUND(E79*P79,2)</f>
        <v>0</v>
      </c>
      <c r="R79" s="262"/>
      <c r="S79" s="262" t="s">
        <v>274</v>
      </c>
      <c r="T79" s="263" t="s">
        <v>275</v>
      </c>
      <c r="U79" s="222">
        <v>0</v>
      </c>
      <c r="V79" s="222">
        <f>ROUND(E79*U79,2)</f>
        <v>0</v>
      </c>
      <c r="W79" s="222"/>
      <c r="X79" s="222" t="s">
        <v>228</v>
      </c>
      <c r="Y79" s="222" t="s">
        <v>229</v>
      </c>
      <c r="Z79" s="212"/>
      <c r="AA79" s="212"/>
      <c r="AB79" s="212"/>
      <c r="AC79" s="212"/>
      <c r="AD79" s="212"/>
      <c r="AE79" s="212"/>
      <c r="AF79" s="212"/>
      <c r="AG79" s="212" t="s">
        <v>1409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6" t="s">
        <v>221</v>
      </c>
      <c r="B80" s="227" t="s">
        <v>164</v>
      </c>
      <c r="C80" s="244" t="s">
        <v>165</v>
      </c>
      <c r="D80" s="228"/>
      <c r="E80" s="229"/>
      <c r="F80" s="230"/>
      <c r="G80" s="230">
        <f>SUMIF(AG81:AG97,"&lt;&gt;NOR",G81:G97)</f>
        <v>0</v>
      </c>
      <c r="H80" s="230"/>
      <c r="I80" s="230">
        <f>SUM(I81:I97)</f>
        <v>0</v>
      </c>
      <c r="J80" s="230"/>
      <c r="K80" s="230">
        <f>SUM(K81:K97)</f>
        <v>0</v>
      </c>
      <c r="L80" s="230"/>
      <c r="M80" s="230">
        <f>SUM(M81:M97)</f>
        <v>0</v>
      </c>
      <c r="N80" s="229"/>
      <c r="O80" s="229">
        <f>SUM(O81:O97)</f>
        <v>0.27</v>
      </c>
      <c r="P80" s="229"/>
      <c r="Q80" s="229">
        <f>SUM(Q81:Q97)</f>
        <v>0.62000000000000011</v>
      </c>
      <c r="R80" s="230"/>
      <c r="S80" s="230"/>
      <c r="T80" s="231"/>
      <c r="U80" s="225"/>
      <c r="V80" s="225">
        <f>SUM(V81:V97)</f>
        <v>0</v>
      </c>
      <c r="W80" s="225"/>
      <c r="X80" s="225"/>
      <c r="Y80" s="225"/>
      <c r="AG80" t="s">
        <v>222</v>
      </c>
    </row>
    <row r="81" spans="1:60" outlineLevel="1" x14ac:dyDescent="0.2">
      <c r="A81" s="257">
        <v>60</v>
      </c>
      <c r="B81" s="258" t="s">
        <v>2034</v>
      </c>
      <c r="C81" s="267" t="s">
        <v>2035</v>
      </c>
      <c r="D81" s="259" t="s">
        <v>320</v>
      </c>
      <c r="E81" s="260">
        <v>6</v>
      </c>
      <c r="F81" s="261"/>
      <c r="G81" s="262">
        <f>ROUND(E81*F81,2)</f>
        <v>0</v>
      </c>
      <c r="H81" s="261"/>
      <c r="I81" s="262">
        <f>ROUND(E81*H81,2)</f>
        <v>0</v>
      </c>
      <c r="J81" s="261"/>
      <c r="K81" s="262">
        <f>ROUND(E81*J81,2)</f>
        <v>0</v>
      </c>
      <c r="L81" s="262">
        <v>21</v>
      </c>
      <c r="M81" s="262">
        <f>G81*(1+L81/100)</f>
        <v>0</v>
      </c>
      <c r="N81" s="260">
        <v>1.6999999999999999E-3</v>
      </c>
      <c r="O81" s="260">
        <f>ROUND(E81*N81,2)</f>
        <v>0.01</v>
      </c>
      <c r="P81" s="260">
        <v>0</v>
      </c>
      <c r="Q81" s="260">
        <f>ROUND(E81*P81,2)</f>
        <v>0</v>
      </c>
      <c r="R81" s="262"/>
      <c r="S81" s="262" t="s">
        <v>274</v>
      </c>
      <c r="T81" s="263" t="s">
        <v>275</v>
      </c>
      <c r="U81" s="222">
        <v>0</v>
      </c>
      <c r="V81" s="222">
        <f>ROUND(E81*U81,2)</f>
        <v>0</v>
      </c>
      <c r="W81" s="222"/>
      <c r="X81" s="222" t="s">
        <v>228</v>
      </c>
      <c r="Y81" s="222" t="s">
        <v>229</v>
      </c>
      <c r="Z81" s="212"/>
      <c r="AA81" s="212"/>
      <c r="AB81" s="212"/>
      <c r="AC81" s="212"/>
      <c r="AD81" s="212"/>
      <c r="AE81" s="212"/>
      <c r="AF81" s="212"/>
      <c r="AG81" s="212" t="s">
        <v>1409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7">
        <v>61</v>
      </c>
      <c r="B82" s="258" t="s">
        <v>2036</v>
      </c>
      <c r="C82" s="267" t="s">
        <v>2037</v>
      </c>
      <c r="D82" s="259" t="s">
        <v>320</v>
      </c>
      <c r="E82" s="260">
        <v>8</v>
      </c>
      <c r="F82" s="261"/>
      <c r="G82" s="262">
        <f>ROUND(E82*F82,2)</f>
        <v>0</v>
      </c>
      <c r="H82" s="261"/>
      <c r="I82" s="262">
        <f>ROUND(E82*H82,2)</f>
        <v>0</v>
      </c>
      <c r="J82" s="261"/>
      <c r="K82" s="262">
        <f>ROUND(E82*J82,2)</f>
        <v>0</v>
      </c>
      <c r="L82" s="262">
        <v>21</v>
      </c>
      <c r="M82" s="262">
        <f>G82*(1+L82/100)</f>
        <v>0</v>
      </c>
      <c r="N82" s="260">
        <v>7.7999999999999999E-4</v>
      </c>
      <c r="O82" s="260">
        <f>ROUND(E82*N82,2)</f>
        <v>0.01</v>
      </c>
      <c r="P82" s="260">
        <v>0</v>
      </c>
      <c r="Q82" s="260">
        <f>ROUND(E82*P82,2)</f>
        <v>0</v>
      </c>
      <c r="R82" s="262"/>
      <c r="S82" s="262" t="s">
        <v>274</v>
      </c>
      <c r="T82" s="263" t="s">
        <v>275</v>
      </c>
      <c r="U82" s="222">
        <v>0</v>
      </c>
      <c r="V82" s="222">
        <f>ROUND(E82*U82,2)</f>
        <v>0</v>
      </c>
      <c r="W82" s="222"/>
      <c r="X82" s="222" t="s">
        <v>228</v>
      </c>
      <c r="Y82" s="222" t="s">
        <v>229</v>
      </c>
      <c r="Z82" s="212"/>
      <c r="AA82" s="212"/>
      <c r="AB82" s="212"/>
      <c r="AC82" s="212"/>
      <c r="AD82" s="212"/>
      <c r="AE82" s="212"/>
      <c r="AF82" s="212"/>
      <c r="AG82" s="212" t="s">
        <v>1409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7">
        <v>62</v>
      </c>
      <c r="B83" s="258" t="s">
        <v>2038</v>
      </c>
      <c r="C83" s="267" t="s">
        <v>2039</v>
      </c>
      <c r="D83" s="259" t="s">
        <v>320</v>
      </c>
      <c r="E83" s="260">
        <v>2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2.4199999999999998E-3</v>
      </c>
      <c r="O83" s="260">
        <f>ROUND(E83*N83,2)</f>
        <v>0</v>
      </c>
      <c r="P83" s="260">
        <v>0</v>
      </c>
      <c r="Q83" s="260">
        <f>ROUND(E83*P83,2)</f>
        <v>0</v>
      </c>
      <c r="R83" s="262"/>
      <c r="S83" s="262" t="s">
        <v>274</v>
      </c>
      <c r="T83" s="263" t="s">
        <v>275</v>
      </c>
      <c r="U83" s="222">
        <v>0</v>
      </c>
      <c r="V83" s="222">
        <f>ROUND(E83*U83,2)</f>
        <v>0</v>
      </c>
      <c r="W83" s="222"/>
      <c r="X83" s="222" t="s">
        <v>228</v>
      </c>
      <c r="Y83" s="222" t="s">
        <v>229</v>
      </c>
      <c r="Z83" s="212"/>
      <c r="AA83" s="212"/>
      <c r="AB83" s="212"/>
      <c r="AC83" s="212"/>
      <c r="AD83" s="212"/>
      <c r="AE83" s="212"/>
      <c r="AF83" s="212"/>
      <c r="AG83" s="212" t="s">
        <v>1409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7">
        <v>63</v>
      </c>
      <c r="B84" s="258" t="s">
        <v>2040</v>
      </c>
      <c r="C84" s="267" t="s">
        <v>2041</v>
      </c>
      <c r="D84" s="259" t="s">
        <v>320</v>
      </c>
      <c r="E84" s="260">
        <v>2</v>
      </c>
      <c r="F84" s="261"/>
      <c r="G84" s="262">
        <f>ROUND(E84*F84,2)</f>
        <v>0</v>
      </c>
      <c r="H84" s="261"/>
      <c r="I84" s="262">
        <f>ROUND(E84*H84,2)</f>
        <v>0</v>
      </c>
      <c r="J84" s="261"/>
      <c r="K84" s="262">
        <f>ROUND(E84*J84,2)</f>
        <v>0</v>
      </c>
      <c r="L84" s="262">
        <v>21</v>
      </c>
      <c r="M84" s="262">
        <f>G84*(1+L84/100)</f>
        <v>0</v>
      </c>
      <c r="N84" s="260">
        <v>4.8199999999999996E-3</v>
      </c>
      <c r="O84" s="260">
        <f>ROUND(E84*N84,2)</f>
        <v>0.01</v>
      </c>
      <c r="P84" s="260">
        <v>0</v>
      </c>
      <c r="Q84" s="260">
        <f>ROUND(E84*P84,2)</f>
        <v>0</v>
      </c>
      <c r="R84" s="262"/>
      <c r="S84" s="262" t="s">
        <v>274</v>
      </c>
      <c r="T84" s="263" t="s">
        <v>275</v>
      </c>
      <c r="U84" s="222">
        <v>0</v>
      </c>
      <c r="V84" s="222">
        <f>ROUND(E84*U84,2)</f>
        <v>0</v>
      </c>
      <c r="W84" s="222"/>
      <c r="X84" s="222" t="s">
        <v>228</v>
      </c>
      <c r="Y84" s="222" t="s">
        <v>229</v>
      </c>
      <c r="Z84" s="212"/>
      <c r="AA84" s="212"/>
      <c r="AB84" s="212"/>
      <c r="AC84" s="212"/>
      <c r="AD84" s="212"/>
      <c r="AE84" s="212"/>
      <c r="AF84" s="212"/>
      <c r="AG84" s="212" t="s">
        <v>1409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7">
        <v>64</v>
      </c>
      <c r="B85" s="258" t="s">
        <v>2042</v>
      </c>
      <c r="C85" s="267" t="s">
        <v>2043</v>
      </c>
      <c r="D85" s="259" t="s">
        <v>320</v>
      </c>
      <c r="E85" s="260">
        <v>1</v>
      </c>
      <c r="F85" s="261"/>
      <c r="G85" s="262">
        <f>ROUND(E85*F85,2)</f>
        <v>0</v>
      </c>
      <c r="H85" s="261"/>
      <c r="I85" s="262">
        <f>ROUND(E85*H85,2)</f>
        <v>0</v>
      </c>
      <c r="J85" s="261"/>
      <c r="K85" s="262">
        <f>ROUND(E85*J85,2)</f>
        <v>0</v>
      </c>
      <c r="L85" s="262">
        <v>21</v>
      </c>
      <c r="M85" s="262">
        <f>G85*(1+L85/100)</f>
        <v>0</v>
      </c>
      <c r="N85" s="260">
        <v>3.4470000000000001E-2</v>
      </c>
      <c r="O85" s="260">
        <f>ROUND(E85*N85,2)</f>
        <v>0.03</v>
      </c>
      <c r="P85" s="260">
        <v>0</v>
      </c>
      <c r="Q85" s="260">
        <f>ROUND(E85*P85,2)</f>
        <v>0</v>
      </c>
      <c r="R85" s="262"/>
      <c r="S85" s="262" t="s">
        <v>274</v>
      </c>
      <c r="T85" s="263" t="s">
        <v>275</v>
      </c>
      <c r="U85" s="222">
        <v>0</v>
      </c>
      <c r="V85" s="222">
        <f>ROUND(E85*U85,2)</f>
        <v>0</v>
      </c>
      <c r="W85" s="222"/>
      <c r="X85" s="222" t="s">
        <v>228</v>
      </c>
      <c r="Y85" s="222" t="s">
        <v>229</v>
      </c>
      <c r="Z85" s="212"/>
      <c r="AA85" s="212"/>
      <c r="AB85" s="212"/>
      <c r="AC85" s="212"/>
      <c r="AD85" s="212"/>
      <c r="AE85" s="212"/>
      <c r="AF85" s="212"/>
      <c r="AG85" s="212" t="s">
        <v>1409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7">
        <v>65</v>
      </c>
      <c r="B86" s="258" t="s">
        <v>2044</v>
      </c>
      <c r="C86" s="267" t="s">
        <v>2045</v>
      </c>
      <c r="D86" s="259" t="s">
        <v>320</v>
      </c>
      <c r="E86" s="260">
        <v>1</v>
      </c>
      <c r="F86" s="261"/>
      <c r="G86" s="262">
        <f>ROUND(E86*F86,2)</f>
        <v>0</v>
      </c>
      <c r="H86" s="261"/>
      <c r="I86" s="262">
        <f>ROUND(E86*H86,2)</f>
        <v>0</v>
      </c>
      <c r="J86" s="261"/>
      <c r="K86" s="262">
        <f>ROUND(E86*J86,2)</f>
        <v>0</v>
      </c>
      <c r="L86" s="262">
        <v>21</v>
      </c>
      <c r="M86" s="262">
        <f>G86*(1+L86/100)</f>
        <v>0</v>
      </c>
      <c r="N86" s="260">
        <v>0.14429</v>
      </c>
      <c r="O86" s="260">
        <f>ROUND(E86*N86,2)</f>
        <v>0.14000000000000001</v>
      </c>
      <c r="P86" s="260">
        <v>0</v>
      </c>
      <c r="Q86" s="260">
        <f>ROUND(E86*P86,2)</f>
        <v>0</v>
      </c>
      <c r="R86" s="262"/>
      <c r="S86" s="262" t="s">
        <v>274</v>
      </c>
      <c r="T86" s="263" t="s">
        <v>275</v>
      </c>
      <c r="U86" s="222">
        <v>0</v>
      </c>
      <c r="V86" s="222">
        <f>ROUND(E86*U86,2)</f>
        <v>0</v>
      </c>
      <c r="W86" s="222"/>
      <c r="X86" s="222" t="s">
        <v>228</v>
      </c>
      <c r="Y86" s="222" t="s">
        <v>229</v>
      </c>
      <c r="Z86" s="212"/>
      <c r="AA86" s="212"/>
      <c r="AB86" s="212"/>
      <c r="AC86" s="212"/>
      <c r="AD86" s="212"/>
      <c r="AE86" s="212"/>
      <c r="AF86" s="212"/>
      <c r="AG86" s="212" t="s">
        <v>1409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7">
        <v>66</v>
      </c>
      <c r="B87" s="258" t="s">
        <v>2046</v>
      </c>
      <c r="C87" s="267" t="s">
        <v>2047</v>
      </c>
      <c r="D87" s="259" t="s">
        <v>326</v>
      </c>
      <c r="E87" s="260">
        <v>50</v>
      </c>
      <c r="F87" s="261"/>
      <c r="G87" s="262">
        <f>ROUND(E87*F87,2)</f>
        <v>0</v>
      </c>
      <c r="H87" s="261"/>
      <c r="I87" s="262">
        <f>ROUND(E87*H87,2)</f>
        <v>0</v>
      </c>
      <c r="J87" s="261"/>
      <c r="K87" s="262">
        <f>ROUND(E87*J87,2)</f>
        <v>0</v>
      </c>
      <c r="L87" s="262">
        <v>21</v>
      </c>
      <c r="M87" s="262">
        <f>G87*(1+L87/100)</f>
        <v>0</v>
      </c>
      <c r="N87" s="260">
        <v>1.1199999999999999E-3</v>
      </c>
      <c r="O87" s="260">
        <f>ROUND(E87*N87,2)</f>
        <v>0.06</v>
      </c>
      <c r="P87" s="260">
        <v>0</v>
      </c>
      <c r="Q87" s="260">
        <f>ROUND(E87*P87,2)</f>
        <v>0</v>
      </c>
      <c r="R87" s="262"/>
      <c r="S87" s="262" t="s">
        <v>274</v>
      </c>
      <c r="T87" s="263" t="s">
        <v>275</v>
      </c>
      <c r="U87" s="222">
        <v>0</v>
      </c>
      <c r="V87" s="222">
        <f>ROUND(E87*U87,2)</f>
        <v>0</v>
      </c>
      <c r="W87" s="222"/>
      <c r="X87" s="222" t="s">
        <v>228</v>
      </c>
      <c r="Y87" s="222" t="s">
        <v>229</v>
      </c>
      <c r="Z87" s="212"/>
      <c r="AA87" s="212"/>
      <c r="AB87" s="212"/>
      <c r="AC87" s="212"/>
      <c r="AD87" s="212"/>
      <c r="AE87" s="212"/>
      <c r="AF87" s="212"/>
      <c r="AG87" s="212" t="s">
        <v>1409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7">
        <v>67</v>
      </c>
      <c r="B88" s="258" t="s">
        <v>2048</v>
      </c>
      <c r="C88" s="267" t="s">
        <v>2049</v>
      </c>
      <c r="D88" s="259" t="s">
        <v>326</v>
      </c>
      <c r="E88" s="260">
        <v>2</v>
      </c>
      <c r="F88" s="261"/>
      <c r="G88" s="262">
        <f>ROUND(E88*F88,2)</f>
        <v>0</v>
      </c>
      <c r="H88" s="261"/>
      <c r="I88" s="262">
        <f>ROUND(E88*H88,2)</f>
        <v>0</v>
      </c>
      <c r="J88" s="261"/>
      <c r="K88" s="262">
        <f>ROUND(E88*J88,2)</f>
        <v>0</v>
      </c>
      <c r="L88" s="262">
        <v>21</v>
      </c>
      <c r="M88" s="262">
        <f>G88*(1+L88/100)</f>
        <v>0</v>
      </c>
      <c r="N88" s="260">
        <v>3.5400000000000002E-3</v>
      </c>
      <c r="O88" s="260">
        <f>ROUND(E88*N88,2)</f>
        <v>0.01</v>
      </c>
      <c r="P88" s="260">
        <v>0</v>
      </c>
      <c r="Q88" s="260">
        <f>ROUND(E88*P88,2)</f>
        <v>0</v>
      </c>
      <c r="R88" s="262"/>
      <c r="S88" s="262" t="s">
        <v>274</v>
      </c>
      <c r="T88" s="263" t="s">
        <v>275</v>
      </c>
      <c r="U88" s="222">
        <v>0</v>
      </c>
      <c r="V88" s="222">
        <f>ROUND(E88*U88,2)</f>
        <v>0</v>
      </c>
      <c r="W88" s="222"/>
      <c r="X88" s="222" t="s">
        <v>228</v>
      </c>
      <c r="Y88" s="222" t="s">
        <v>229</v>
      </c>
      <c r="Z88" s="212"/>
      <c r="AA88" s="212"/>
      <c r="AB88" s="212"/>
      <c r="AC88" s="212"/>
      <c r="AD88" s="212"/>
      <c r="AE88" s="212"/>
      <c r="AF88" s="212"/>
      <c r="AG88" s="212" t="s">
        <v>1409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7">
        <v>68</v>
      </c>
      <c r="B89" s="258" t="s">
        <v>2050</v>
      </c>
      <c r="C89" s="267" t="s">
        <v>2051</v>
      </c>
      <c r="D89" s="259" t="s">
        <v>326</v>
      </c>
      <c r="E89" s="260">
        <v>1</v>
      </c>
      <c r="F89" s="261"/>
      <c r="G89" s="262">
        <f>ROUND(E89*F89,2)</f>
        <v>0</v>
      </c>
      <c r="H89" s="261"/>
      <c r="I89" s="262">
        <f>ROUND(E89*H89,2)</f>
        <v>0</v>
      </c>
      <c r="J89" s="261"/>
      <c r="K89" s="262">
        <f>ROUND(E89*J89,2)</f>
        <v>0</v>
      </c>
      <c r="L89" s="262">
        <v>21</v>
      </c>
      <c r="M89" s="262">
        <f>G89*(1+L89/100)</f>
        <v>0</v>
      </c>
      <c r="N89" s="260">
        <v>3.7000000000000002E-3</v>
      </c>
      <c r="O89" s="260">
        <f>ROUND(E89*N89,2)</f>
        <v>0</v>
      </c>
      <c r="P89" s="260">
        <v>0</v>
      </c>
      <c r="Q89" s="260">
        <f>ROUND(E89*P89,2)</f>
        <v>0</v>
      </c>
      <c r="R89" s="262"/>
      <c r="S89" s="262" t="s">
        <v>274</v>
      </c>
      <c r="T89" s="263" t="s">
        <v>275</v>
      </c>
      <c r="U89" s="222">
        <v>0</v>
      </c>
      <c r="V89" s="222">
        <f>ROUND(E89*U89,2)</f>
        <v>0</v>
      </c>
      <c r="W89" s="222"/>
      <c r="X89" s="222" t="s">
        <v>228</v>
      </c>
      <c r="Y89" s="222" t="s">
        <v>229</v>
      </c>
      <c r="Z89" s="212"/>
      <c r="AA89" s="212"/>
      <c r="AB89" s="212"/>
      <c r="AC89" s="212"/>
      <c r="AD89" s="212"/>
      <c r="AE89" s="212"/>
      <c r="AF89" s="212"/>
      <c r="AG89" s="212" t="s">
        <v>1409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57">
        <v>69</v>
      </c>
      <c r="B90" s="258" t="s">
        <v>2052</v>
      </c>
      <c r="C90" s="267" t="s">
        <v>2053</v>
      </c>
      <c r="D90" s="259" t="s">
        <v>294</v>
      </c>
      <c r="E90" s="260">
        <v>0.27700000000000002</v>
      </c>
      <c r="F90" s="261"/>
      <c r="G90" s="262">
        <f>ROUND(E90*F90,2)</f>
        <v>0</v>
      </c>
      <c r="H90" s="261"/>
      <c r="I90" s="262">
        <f>ROUND(E90*H90,2)</f>
        <v>0</v>
      </c>
      <c r="J90" s="261"/>
      <c r="K90" s="262">
        <f>ROUND(E90*J90,2)</f>
        <v>0</v>
      </c>
      <c r="L90" s="262">
        <v>21</v>
      </c>
      <c r="M90" s="262">
        <f>G90*(1+L90/100)</f>
        <v>0</v>
      </c>
      <c r="N90" s="260">
        <v>0</v>
      </c>
      <c r="O90" s="260">
        <f>ROUND(E90*N90,2)</f>
        <v>0</v>
      </c>
      <c r="P90" s="260">
        <v>0</v>
      </c>
      <c r="Q90" s="260">
        <f>ROUND(E90*P90,2)</f>
        <v>0</v>
      </c>
      <c r="R90" s="262"/>
      <c r="S90" s="262" t="s">
        <v>274</v>
      </c>
      <c r="T90" s="263" t="s">
        <v>275</v>
      </c>
      <c r="U90" s="222">
        <v>0</v>
      </c>
      <c r="V90" s="222">
        <f>ROUND(E90*U90,2)</f>
        <v>0</v>
      </c>
      <c r="W90" s="222"/>
      <c r="X90" s="222" t="s">
        <v>228</v>
      </c>
      <c r="Y90" s="222" t="s">
        <v>229</v>
      </c>
      <c r="Z90" s="212"/>
      <c r="AA90" s="212"/>
      <c r="AB90" s="212"/>
      <c r="AC90" s="212"/>
      <c r="AD90" s="212"/>
      <c r="AE90" s="212"/>
      <c r="AF90" s="212"/>
      <c r="AG90" s="212" t="s">
        <v>1409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7">
        <v>70</v>
      </c>
      <c r="B91" s="258" t="s">
        <v>2054</v>
      </c>
      <c r="C91" s="267" t="s">
        <v>2055</v>
      </c>
      <c r="D91" s="259" t="s">
        <v>294</v>
      </c>
      <c r="E91" s="260">
        <v>0.27700000000000002</v>
      </c>
      <c r="F91" s="261"/>
      <c r="G91" s="262">
        <f>ROUND(E91*F91,2)</f>
        <v>0</v>
      </c>
      <c r="H91" s="261"/>
      <c r="I91" s="262">
        <f>ROUND(E91*H91,2)</f>
        <v>0</v>
      </c>
      <c r="J91" s="261"/>
      <c r="K91" s="262">
        <f>ROUND(E91*J91,2)</f>
        <v>0</v>
      </c>
      <c r="L91" s="262">
        <v>21</v>
      </c>
      <c r="M91" s="262">
        <f>G91*(1+L91/100)</f>
        <v>0</v>
      </c>
      <c r="N91" s="260">
        <v>0</v>
      </c>
      <c r="O91" s="260">
        <f>ROUND(E91*N91,2)</f>
        <v>0</v>
      </c>
      <c r="P91" s="260">
        <v>0</v>
      </c>
      <c r="Q91" s="260">
        <f>ROUND(E91*P91,2)</f>
        <v>0</v>
      </c>
      <c r="R91" s="262"/>
      <c r="S91" s="262" t="s">
        <v>274</v>
      </c>
      <c r="T91" s="263" t="s">
        <v>275</v>
      </c>
      <c r="U91" s="222">
        <v>0</v>
      </c>
      <c r="V91" s="222">
        <f>ROUND(E91*U91,2)</f>
        <v>0</v>
      </c>
      <c r="W91" s="222"/>
      <c r="X91" s="222" t="s">
        <v>228</v>
      </c>
      <c r="Y91" s="222" t="s">
        <v>229</v>
      </c>
      <c r="Z91" s="212"/>
      <c r="AA91" s="212"/>
      <c r="AB91" s="212"/>
      <c r="AC91" s="212"/>
      <c r="AD91" s="212"/>
      <c r="AE91" s="212"/>
      <c r="AF91" s="212"/>
      <c r="AG91" s="212" t="s">
        <v>1409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7">
        <v>71</v>
      </c>
      <c r="B92" s="258" t="s">
        <v>2056</v>
      </c>
      <c r="C92" s="267" t="s">
        <v>2057</v>
      </c>
      <c r="D92" s="259" t="s">
        <v>505</v>
      </c>
      <c r="E92" s="260">
        <v>1</v>
      </c>
      <c r="F92" s="261"/>
      <c r="G92" s="262">
        <f>ROUND(E92*F92,2)</f>
        <v>0</v>
      </c>
      <c r="H92" s="261"/>
      <c r="I92" s="262">
        <f>ROUND(E92*H92,2)</f>
        <v>0</v>
      </c>
      <c r="J92" s="261"/>
      <c r="K92" s="262">
        <f>ROUND(E92*J92,2)</f>
        <v>0</v>
      </c>
      <c r="L92" s="262">
        <v>21</v>
      </c>
      <c r="M92" s="262">
        <f>G92*(1+L92/100)</f>
        <v>0</v>
      </c>
      <c r="N92" s="260">
        <v>0</v>
      </c>
      <c r="O92" s="260">
        <f>ROUND(E92*N92,2)</f>
        <v>0</v>
      </c>
      <c r="P92" s="260">
        <v>0</v>
      </c>
      <c r="Q92" s="260">
        <f>ROUND(E92*P92,2)</f>
        <v>0</v>
      </c>
      <c r="R92" s="262"/>
      <c r="S92" s="262" t="s">
        <v>274</v>
      </c>
      <c r="T92" s="263" t="s">
        <v>275</v>
      </c>
      <c r="U92" s="222">
        <v>0</v>
      </c>
      <c r="V92" s="222">
        <f>ROUND(E92*U92,2)</f>
        <v>0</v>
      </c>
      <c r="W92" s="222"/>
      <c r="X92" s="222" t="s">
        <v>228</v>
      </c>
      <c r="Y92" s="222" t="s">
        <v>229</v>
      </c>
      <c r="Z92" s="212"/>
      <c r="AA92" s="212"/>
      <c r="AB92" s="212"/>
      <c r="AC92" s="212"/>
      <c r="AD92" s="212"/>
      <c r="AE92" s="212"/>
      <c r="AF92" s="212"/>
      <c r="AG92" s="212" t="s">
        <v>1409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7">
        <v>72</v>
      </c>
      <c r="B93" s="258" t="s">
        <v>2058</v>
      </c>
      <c r="C93" s="267" t="s">
        <v>2059</v>
      </c>
      <c r="D93" s="259" t="s">
        <v>505</v>
      </c>
      <c r="E93" s="260">
        <v>1</v>
      </c>
      <c r="F93" s="261"/>
      <c r="G93" s="262">
        <f>ROUND(E93*F93,2)</f>
        <v>0</v>
      </c>
      <c r="H93" s="261"/>
      <c r="I93" s="262">
        <f>ROUND(E93*H93,2)</f>
        <v>0</v>
      </c>
      <c r="J93" s="261"/>
      <c r="K93" s="262">
        <f>ROUND(E93*J93,2)</f>
        <v>0</v>
      </c>
      <c r="L93" s="262">
        <v>21</v>
      </c>
      <c r="M93" s="262">
        <f>G93*(1+L93/100)</f>
        <v>0</v>
      </c>
      <c r="N93" s="260">
        <v>0</v>
      </c>
      <c r="O93" s="260">
        <f>ROUND(E93*N93,2)</f>
        <v>0</v>
      </c>
      <c r="P93" s="260">
        <v>0</v>
      </c>
      <c r="Q93" s="260">
        <f>ROUND(E93*P93,2)</f>
        <v>0</v>
      </c>
      <c r="R93" s="262"/>
      <c r="S93" s="262" t="s">
        <v>274</v>
      </c>
      <c r="T93" s="263" t="s">
        <v>275</v>
      </c>
      <c r="U93" s="222">
        <v>0</v>
      </c>
      <c r="V93" s="222">
        <f>ROUND(E93*U93,2)</f>
        <v>0</v>
      </c>
      <c r="W93" s="222"/>
      <c r="X93" s="222" t="s">
        <v>905</v>
      </c>
      <c r="Y93" s="222" t="s">
        <v>229</v>
      </c>
      <c r="Z93" s="212"/>
      <c r="AA93" s="212"/>
      <c r="AB93" s="212"/>
      <c r="AC93" s="212"/>
      <c r="AD93" s="212"/>
      <c r="AE93" s="212"/>
      <c r="AF93" s="212"/>
      <c r="AG93" s="212" t="s">
        <v>1633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57">
        <v>73</v>
      </c>
      <c r="B94" s="258" t="s">
        <v>2060</v>
      </c>
      <c r="C94" s="267" t="s">
        <v>2061</v>
      </c>
      <c r="D94" s="259" t="s">
        <v>298</v>
      </c>
      <c r="E94" s="260">
        <v>6</v>
      </c>
      <c r="F94" s="261"/>
      <c r="G94" s="262">
        <f>ROUND(E94*F94,2)</f>
        <v>0</v>
      </c>
      <c r="H94" s="261"/>
      <c r="I94" s="262">
        <f>ROUND(E94*H94,2)</f>
        <v>0</v>
      </c>
      <c r="J94" s="261"/>
      <c r="K94" s="262">
        <f>ROUND(E94*J94,2)</f>
        <v>0</v>
      </c>
      <c r="L94" s="262">
        <v>21</v>
      </c>
      <c r="M94" s="262">
        <f>G94*(1+L94/100)</f>
        <v>0</v>
      </c>
      <c r="N94" s="260">
        <v>0</v>
      </c>
      <c r="O94" s="260">
        <f>ROUND(E94*N94,2)</f>
        <v>0</v>
      </c>
      <c r="P94" s="260">
        <v>9.3579999999999997E-2</v>
      </c>
      <c r="Q94" s="260">
        <f>ROUND(E94*P94,2)</f>
        <v>0.56000000000000005</v>
      </c>
      <c r="R94" s="262"/>
      <c r="S94" s="262" t="s">
        <v>274</v>
      </c>
      <c r="T94" s="263" t="s">
        <v>275</v>
      </c>
      <c r="U94" s="222">
        <v>0</v>
      </c>
      <c r="V94" s="222">
        <f>ROUND(E94*U94,2)</f>
        <v>0</v>
      </c>
      <c r="W94" s="222"/>
      <c r="X94" s="222" t="s">
        <v>228</v>
      </c>
      <c r="Y94" s="222" t="s">
        <v>229</v>
      </c>
      <c r="Z94" s="212"/>
      <c r="AA94" s="212"/>
      <c r="AB94" s="212"/>
      <c r="AC94" s="212"/>
      <c r="AD94" s="212"/>
      <c r="AE94" s="212"/>
      <c r="AF94" s="212"/>
      <c r="AG94" s="212" t="s">
        <v>1409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57">
        <v>74</v>
      </c>
      <c r="B95" s="258" t="s">
        <v>2062</v>
      </c>
      <c r="C95" s="267" t="s">
        <v>2063</v>
      </c>
      <c r="D95" s="259" t="s">
        <v>320</v>
      </c>
      <c r="E95" s="260">
        <v>2</v>
      </c>
      <c r="F95" s="261"/>
      <c r="G95" s="262">
        <f>ROUND(E95*F95,2)</f>
        <v>0</v>
      </c>
      <c r="H95" s="261"/>
      <c r="I95" s="262">
        <f>ROUND(E95*H95,2)</f>
        <v>0</v>
      </c>
      <c r="J95" s="261"/>
      <c r="K95" s="262">
        <f>ROUND(E95*J95,2)</f>
        <v>0</v>
      </c>
      <c r="L95" s="262">
        <v>21</v>
      </c>
      <c r="M95" s="262">
        <f>G95*(1+L95/100)</f>
        <v>0</v>
      </c>
      <c r="N95" s="260">
        <v>6.9999999999999994E-5</v>
      </c>
      <c r="O95" s="260">
        <f>ROUND(E95*N95,2)</f>
        <v>0</v>
      </c>
      <c r="P95" s="260">
        <v>2.1000000000000001E-2</v>
      </c>
      <c r="Q95" s="260">
        <f>ROUND(E95*P95,2)</f>
        <v>0.04</v>
      </c>
      <c r="R95" s="262"/>
      <c r="S95" s="262" t="s">
        <v>274</v>
      </c>
      <c r="T95" s="263" t="s">
        <v>275</v>
      </c>
      <c r="U95" s="222">
        <v>0</v>
      </c>
      <c r="V95" s="222">
        <f>ROUND(E95*U95,2)</f>
        <v>0</v>
      </c>
      <c r="W95" s="222"/>
      <c r="X95" s="222" t="s">
        <v>228</v>
      </c>
      <c r="Y95" s="222" t="s">
        <v>229</v>
      </c>
      <c r="Z95" s="212"/>
      <c r="AA95" s="212"/>
      <c r="AB95" s="212"/>
      <c r="AC95" s="212"/>
      <c r="AD95" s="212"/>
      <c r="AE95" s="212"/>
      <c r="AF95" s="212"/>
      <c r="AG95" s="212" t="s">
        <v>1409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57">
        <v>75</v>
      </c>
      <c r="B96" s="258" t="s">
        <v>2064</v>
      </c>
      <c r="C96" s="267" t="s">
        <v>2065</v>
      </c>
      <c r="D96" s="259" t="s">
        <v>320</v>
      </c>
      <c r="E96" s="260">
        <v>1</v>
      </c>
      <c r="F96" s="261"/>
      <c r="G96" s="262">
        <f>ROUND(E96*F96,2)</f>
        <v>0</v>
      </c>
      <c r="H96" s="261"/>
      <c r="I96" s="262">
        <f>ROUND(E96*H96,2)</f>
        <v>0</v>
      </c>
      <c r="J96" s="261"/>
      <c r="K96" s="262">
        <f>ROUND(E96*J96,2)</f>
        <v>0</v>
      </c>
      <c r="L96" s="262">
        <v>21</v>
      </c>
      <c r="M96" s="262">
        <f>G96*(1+L96/100)</f>
        <v>0</v>
      </c>
      <c r="N96" s="260">
        <v>6.9999999999999994E-5</v>
      </c>
      <c r="O96" s="260">
        <f>ROUND(E96*N96,2)</f>
        <v>0</v>
      </c>
      <c r="P96" s="260">
        <v>2.1999999999999999E-2</v>
      </c>
      <c r="Q96" s="260">
        <f>ROUND(E96*P96,2)</f>
        <v>0.02</v>
      </c>
      <c r="R96" s="262"/>
      <c r="S96" s="262" t="s">
        <v>274</v>
      </c>
      <c r="T96" s="263" t="s">
        <v>275</v>
      </c>
      <c r="U96" s="222">
        <v>0</v>
      </c>
      <c r="V96" s="222">
        <f>ROUND(E96*U96,2)</f>
        <v>0</v>
      </c>
      <c r="W96" s="222"/>
      <c r="X96" s="222" t="s">
        <v>228</v>
      </c>
      <c r="Y96" s="222" t="s">
        <v>229</v>
      </c>
      <c r="Z96" s="212"/>
      <c r="AA96" s="212"/>
      <c r="AB96" s="212"/>
      <c r="AC96" s="212"/>
      <c r="AD96" s="212"/>
      <c r="AE96" s="212"/>
      <c r="AF96" s="212"/>
      <c r="AG96" s="212" t="s">
        <v>1409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57">
        <v>76</v>
      </c>
      <c r="B97" s="258" t="s">
        <v>2066</v>
      </c>
      <c r="C97" s="267" t="s">
        <v>2067</v>
      </c>
      <c r="D97" s="259" t="s">
        <v>294</v>
      </c>
      <c r="E97" s="260">
        <v>0.1</v>
      </c>
      <c r="F97" s="261"/>
      <c r="G97" s="262">
        <f>ROUND(E97*F97,2)</f>
        <v>0</v>
      </c>
      <c r="H97" s="261"/>
      <c r="I97" s="262">
        <f>ROUND(E97*H97,2)</f>
        <v>0</v>
      </c>
      <c r="J97" s="261"/>
      <c r="K97" s="262">
        <f>ROUND(E97*J97,2)</f>
        <v>0</v>
      </c>
      <c r="L97" s="262">
        <v>21</v>
      </c>
      <c r="M97" s="262">
        <f>G97*(1+L97/100)</f>
        <v>0</v>
      </c>
      <c r="N97" s="260">
        <v>0</v>
      </c>
      <c r="O97" s="260">
        <f>ROUND(E97*N97,2)</f>
        <v>0</v>
      </c>
      <c r="P97" s="260">
        <v>0</v>
      </c>
      <c r="Q97" s="260">
        <f>ROUND(E97*P97,2)</f>
        <v>0</v>
      </c>
      <c r="R97" s="262"/>
      <c r="S97" s="262" t="s">
        <v>274</v>
      </c>
      <c r="T97" s="263" t="s">
        <v>275</v>
      </c>
      <c r="U97" s="222">
        <v>0</v>
      </c>
      <c r="V97" s="222">
        <f>ROUND(E97*U97,2)</f>
        <v>0</v>
      </c>
      <c r="W97" s="222"/>
      <c r="X97" s="222" t="s">
        <v>228</v>
      </c>
      <c r="Y97" s="222" t="s">
        <v>229</v>
      </c>
      <c r="Z97" s="212"/>
      <c r="AA97" s="212"/>
      <c r="AB97" s="212"/>
      <c r="AC97" s="212"/>
      <c r="AD97" s="212"/>
      <c r="AE97" s="212"/>
      <c r="AF97" s="212"/>
      <c r="AG97" s="212" t="s">
        <v>1409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26" t="s">
        <v>221</v>
      </c>
      <c r="B98" s="227" t="s">
        <v>166</v>
      </c>
      <c r="C98" s="244" t="s">
        <v>167</v>
      </c>
      <c r="D98" s="228"/>
      <c r="E98" s="229"/>
      <c r="F98" s="230"/>
      <c r="G98" s="230">
        <f>SUMIF(AG99:AG128,"&lt;&gt;NOR",G99:G128)</f>
        <v>0</v>
      </c>
      <c r="H98" s="230"/>
      <c r="I98" s="230">
        <f>SUM(I99:I128)</f>
        <v>0</v>
      </c>
      <c r="J98" s="230"/>
      <c r="K98" s="230">
        <f>SUM(K99:K128)</f>
        <v>0</v>
      </c>
      <c r="L98" s="230"/>
      <c r="M98" s="230">
        <f>SUM(M99:M128)</f>
        <v>0</v>
      </c>
      <c r="N98" s="229"/>
      <c r="O98" s="229">
        <f>SUM(O99:O128)</f>
        <v>3.8299999999999992</v>
      </c>
      <c r="P98" s="229"/>
      <c r="Q98" s="229">
        <f>SUM(Q99:Q128)</f>
        <v>7.4700000000000006</v>
      </c>
      <c r="R98" s="230"/>
      <c r="S98" s="230"/>
      <c r="T98" s="231"/>
      <c r="U98" s="225"/>
      <c r="V98" s="225">
        <f>SUM(V99:V128)</f>
        <v>0</v>
      </c>
      <c r="W98" s="225"/>
      <c r="X98" s="225"/>
      <c r="Y98" s="225"/>
      <c r="AG98" t="s">
        <v>222</v>
      </c>
    </row>
    <row r="99" spans="1:60" outlineLevel="1" x14ac:dyDescent="0.2">
      <c r="A99" s="257">
        <v>77</v>
      </c>
      <c r="B99" s="258" t="s">
        <v>2068</v>
      </c>
      <c r="C99" s="267" t="s">
        <v>2069</v>
      </c>
      <c r="D99" s="259" t="s">
        <v>298</v>
      </c>
      <c r="E99" s="260">
        <v>255</v>
      </c>
      <c r="F99" s="261"/>
      <c r="G99" s="262">
        <f>ROUND(E99*F99,2)</f>
        <v>0</v>
      </c>
      <c r="H99" s="261"/>
      <c r="I99" s="262">
        <f>ROUND(E99*H99,2)</f>
        <v>0</v>
      </c>
      <c r="J99" s="261"/>
      <c r="K99" s="262">
        <f>ROUND(E99*J99,2)</f>
        <v>0</v>
      </c>
      <c r="L99" s="262">
        <v>21</v>
      </c>
      <c r="M99" s="262">
        <f>G99*(1+L99/100)</f>
        <v>0</v>
      </c>
      <c r="N99" s="260">
        <v>1.3999999999999999E-4</v>
      </c>
      <c r="O99" s="260">
        <f>ROUND(E99*N99,2)</f>
        <v>0.04</v>
      </c>
      <c r="P99" s="260">
        <v>0</v>
      </c>
      <c r="Q99" s="260">
        <f>ROUND(E99*P99,2)</f>
        <v>0</v>
      </c>
      <c r="R99" s="262"/>
      <c r="S99" s="262" t="s">
        <v>274</v>
      </c>
      <c r="T99" s="263" t="s">
        <v>275</v>
      </c>
      <c r="U99" s="222">
        <v>0</v>
      </c>
      <c r="V99" s="222">
        <f>ROUND(E99*U99,2)</f>
        <v>0</v>
      </c>
      <c r="W99" s="222"/>
      <c r="X99" s="222" t="s">
        <v>228</v>
      </c>
      <c r="Y99" s="222" t="s">
        <v>229</v>
      </c>
      <c r="Z99" s="212"/>
      <c r="AA99" s="212"/>
      <c r="AB99" s="212"/>
      <c r="AC99" s="212"/>
      <c r="AD99" s="212"/>
      <c r="AE99" s="212"/>
      <c r="AF99" s="212"/>
      <c r="AG99" s="212" t="s">
        <v>1409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57">
        <v>78</v>
      </c>
      <c r="B100" s="258" t="s">
        <v>2070</v>
      </c>
      <c r="C100" s="267" t="s">
        <v>2071</v>
      </c>
      <c r="D100" s="259" t="s">
        <v>298</v>
      </c>
      <c r="E100" s="260">
        <v>93</v>
      </c>
      <c r="F100" s="261"/>
      <c r="G100" s="262">
        <f>ROUND(E100*F100,2)</f>
        <v>0</v>
      </c>
      <c r="H100" s="261"/>
      <c r="I100" s="262">
        <f>ROUND(E100*H100,2)</f>
        <v>0</v>
      </c>
      <c r="J100" s="261"/>
      <c r="K100" s="262">
        <f>ROUND(E100*J100,2)</f>
        <v>0</v>
      </c>
      <c r="L100" s="262">
        <v>21</v>
      </c>
      <c r="M100" s="262">
        <f>G100*(1+L100/100)</f>
        <v>0</v>
      </c>
      <c r="N100" s="260">
        <v>1.8000000000000001E-4</v>
      </c>
      <c r="O100" s="260">
        <f>ROUND(E100*N100,2)</f>
        <v>0.02</v>
      </c>
      <c r="P100" s="260">
        <v>0</v>
      </c>
      <c r="Q100" s="260">
        <f>ROUND(E100*P100,2)</f>
        <v>0</v>
      </c>
      <c r="R100" s="262"/>
      <c r="S100" s="262" t="s">
        <v>274</v>
      </c>
      <c r="T100" s="263" t="s">
        <v>275</v>
      </c>
      <c r="U100" s="222">
        <v>0</v>
      </c>
      <c r="V100" s="222">
        <f>ROUND(E100*U100,2)</f>
        <v>0</v>
      </c>
      <c r="W100" s="222"/>
      <c r="X100" s="222" t="s">
        <v>228</v>
      </c>
      <c r="Y100" s="222" t="s">
        <v>229</v>
      </c>
      <c r="Z100" s="212"/>
      <c r="AA100" s="212"/>
      <c r="AB100" s="212"/>
      <c r="AC100" s="212"/>
      <c r="AD100" s="212"/>
      <c r="AE100" s="212"/>
      <c r="AF100" s="212"/>
      <c r="AG100" s="212" t="s">
        <v>1409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57">
        <v>79</v>
      </c>
      <c r="B101" s="258" t="s">
        <v>2072</v>
      </c>
      <c r="C101" s="267" t="s">
        <v>2073</v>
      </c>
      <c r="D101" s="259" t="s">
        <v>298</v>
      </c>
      <c r="E101" s="260">
        <v>95</v>
      </c>
      <c r="F101" s="261"/>
      <c r="G101" s="262">
        <f>ROUND(E101*F101,2)</f>
        <v>0</v>
      </c>
      <c r="H101" s="261"/>
      <c r="I101" s="262">
        <f>ROUND(E101*H101,2)</f>
        <v>0</v>
      </c>
      <c r="J101" s="261"/>
      <c r="K101" s="262">
        <f>ROUND(E101*J101,2)</f>
        <v>0</v>
      </c>
      <c r="L101" s="262">
        <v>21</v>
      </c>
      <c r="M101" s="262">
        <f>G101*(1+L101/100)</f>
        <v>0</v>
      </c>
      <c r="N101" s="260">
        <v>2.4000000000000001E-4</v>
      </c>
      <c r="O101" s="260">
        <f>ROUND(E101*N101,2)</f>
        <v>0.02</v>
      </c>
      <c r="P101" s="260">
        <v>0</v>
      </c>
      <c r="Q101" s="260">
        <f>ROUND(E101*P101,2)</f>
        <v>0</v>
      </c>
      <c r="R101" s="262"/>
      <c r="S101" s="262" t="s">
        <v>274</v>
      </c>
      <c r="T101" s="263" t="s">
        <v>275</v>
      </c>
      <c r="U101" s="222">
        <v>0</v>
      </c>
      <c r="V101" s="222">
        <f>ROUND(E101*U101,2)</f>
        <v>0</v>
      </c>
      <c r="W101" s="222"/>
      <c r="X101" s="222" t="s">
        <v>228</v>
      </c>
      <c r="Y101" s="222" t="s">
        <v>229</v>
      </c>
      <c r="Z101" s="212"/>
      <c r="AA101" s="212"/>
      <c r="AB101" s="212"/>
      <c r="AC101" s="212"/>
      <c r="AD101" s="212"/>
      <c r="AE101" s="212"/>
      <c r="AF101" s="212"/>
      <c r="AG101" s="212" t="s">
        <v>1409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7">
        <v>80</v>
      </c>
      <c r="B102" s="258" t="s">
        <v>2074</v>
      </c>
      <c r="C102" s="267" t="s">
        <v>2075</v>
      </c>
      <c r="D102" s="259" t="s">
        <v>298</v>
      </c>
      <c r="E102" s="260">
        <v>230</v>
      </c>
      <c r="F102" s="261"/>
      <c r="G102" s="262">
        <f>ROUND(E102*F102,2)</f>
        <v>0</v>
      </c>
      <c r="H102" s="261"/>
      <c r="I102" s="262">
        <f>ROUND(E102*H102,2)</f>
        <v>0</v>
      </c>
      <c r="J102" s="261"/>
      <c r="K102" s="262">
        <f>ROUND(E102*J102,2)</f>
        <v>0</v>
      </c>
      <c r="L102" s="262">
        <v>21</v>
      </c>
      <c r="M102" s="262">
        <f>G102*(1+L102/100)</f>
        <v>0</v>
      </c>
      <c r="N102" s="260">
        <v>3.8999999999999999E-4</v>
      </c>
      <c r="O102" s="260">
        <f>ROUND(E102*N102,2)</f>
        <v>0.09</v>
      </c>
      <c r="P102" s="260">
        <v>0</v>
      </c>
      <c r="Q102" s="260">
        <f>ROUND(E102*P102,2)</f>
        <v>0</v>
      </c>
      <c r="R102" s="262"/>
      <c r="S102" s="262" t="s">
        <v>274</v>
      </c>
      <c r="T102" s="263" t="s">
        <v>275</v>
      </c>
      <c r="U102" s="222">
        <v>0</v>
      </c>
      <c r="V102" s="222">
        <f>ROUND(E102*U102,2)</f>
        <v>0</v>
      </c>
      <c r="W102" s="222"/>
      <c r="X102" s="222" t="s">
        <v>228</v>
      </c>
      <c r="Y102" s="222" t="s">
        <v>229</v>
      </c>
      <c r="Z102" s="212"/>
      <c r="AA102" s="212"/>
      <c r="AB102" s="212"/>
      <c r="AC102" s="212"/>
      <c r="AD102" s="212"/>
      <c r="AE102" s="212"/>
      <c r="AF102" s="212"/>
      <c r="AG102" s="212" t="s">
        <v>1409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57">
        <v>81</v>
      </c>
      <c r="B103" s="258" t="s">
        <v>2076</v>
      </c>
      <c r="C103" s="267" t="s">
        <v>2077</v>
      </c>
      <c r="D103" s="259" t="s">
        <v>298</v>
      </c>
      <c r="E103" s="260">
        <v>218</v>
      </c>
      <c r="F103" s="261"/>
      <c r="G103" s="262">
        <f>ROUND(E103*F103,2)</f>
        <v>0</v>
      </c>
      <c r="H103" s="261"/>
      <c r="I103" s="262">
        <f>ROUND(E103*H103,2)</f>
        <v>0</v>
      </c>
      <c r="J103" s="261"/>
      <c r="K103" s="262">
        <f>ROUND(E103*J103,2)</f>
        <v>0</v>
      </c>
      <c r="L103" s="262">
        <v>21</v>
      </c>
      <c r="M103" s="262">
        <f>G103*(1+L103/100)</f>
        <v>0</v>
      </c>
      <c r="N103" s="260">
        <v>3.8999999999999999E-4</v>
      </c>
      <c r="O103" s="260">
        <f>ROUND(E103*N103,2)</f>
        <v>0.09</v>
      </c>
      <c r="P103" s="260">
        <v>0</v>
      </c>
      <c r="Q103" s="260">
        <f>ROUND(E103*P103,2)</f>
        <v>0</v>
      </c>
      <c r="R103" s="262"/>
      <c r="S103" s="262" t="s">
        <v>274</v>
      </c>
      <c r="T103" s="263" t="s">
        <v>275</v>
      </c>
      <c r="U103" s="222">
        <v>0</v>
      </c>
      <c r="V103" s="222">
        <f>ROUND(E103*U103,2)</f>
        <v>0</v>
      </c>
      <c r="W103" s="222"/>
      <c r="X103" s="222" t="s">
        <v>228</v>
      </c>
      <c r="Y103" s="222" t="s">
        <v>229</v>
      </c>
      <c r="Z103" s="212"/>
      <c r="AA103" s="212"/>
      <c r="AB103" s="212"/>
      <c r="AC103" s="212"/>
      <c r="AD103" s="212"/>
      <c r="AE103" s="212"/>
      <c r="AF103" s="212"/>
      <c r="AG103" s="212" t="s">
        <v>1409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57">
        <v>82</v>
      </c>
      <c r="B104" s="258" t="s">
        <v>2078</v>
      </c>
      <c r="C104" s="267" t="s">
        <v>2079</v>
      </c>
      <c r="D104" s="259" t="s">
        <v>298</v>
      </c>
      <c r="E104" s="260">
        <v>50</v>
      </c>
      <c r="F104" s="261"/>
      <c r="G104" s="262">
        <f>ROUND(E104*F104,2)</f>
        <v>0</v>
      </c>
      <c r="H104" s="261"/>
      <c r="I104" s="262">
        <f>ROUND(E104*H104,2)</f>
        <v>0</v>
      </c>
      <c r="J104" s="261"/>
      <c r="K104" s="262">
        <f>ROUND(E104*J104,2)</f>
        <v>0</v>
      </c>
      <c r="L104" s="262">
        <v>21</v>
      </c>
      <c r="M104" s="262">
        <f>G104*(1+L104/100)</f>
        <v>0</v>
      </c>
      <c r="N104" s="260">
        <v>1.48E-3</v>
      </c>
      <c r="O104" s="260">
        <f>ROUND(E104*N104,2)</f>
        <v>7.0000000000000007E-2</v>
      </c>
      <c r="P104" s="260">
        <v>0</v>
      </c>
      <c r="Q104" s="260">
        <f>ROUND(E104*P104,2)</f>
        <v>0</v>
      </c>
      <c r="R104" s="262"/>
      <c r="S104" s="262" t="s">
        <v>274</v>
      </c>
      <c r="T104" s="263" t="s">
        <v>275</v>
      </c>
      <c r="U104" s="222">
        <v>0</v>
      </c>
      <c r="V104" s="222">
        <f>ROUND(E104*U104,2)</f>
        <v>0</v>
      </c>
      <c r="W104" s="222"/>
      <c r="X104" s="222" t="s">
        <v>228</v>
      </c>
      <c r="Y104" s="222" t="s">
        <v>229</v>
      </c>
      <c r="Z104" s="212"/>
      <c r="AA104" s="212"/>
      <c r="AB104" s="212"/>
      <c r="AC104" s="212"/>
      <c r="AD104" s="212"/>
      <c r="AE104" s="212"/>
      <c r="AF104" s="212"/>
      <c r="AG104" s="212" t="s">
        <v>1409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57">
        <v>83</v>
      </c>
      <c r="B105" s="258" t="s">
        <v>2080</v>
      </c>
      <c r="C105" s="267" t="s">
        <v>2081</v>
      </c>
      <c r="D105" s="259" t="s">
        <v>298</v>
      </c>
      <c r="E105" s="260">
        <v>100</v>
      </c>
      <c r="F105" s="261"/>
      <c r="G105" s="262">
        <f>ROUND(E105*F105,2)</f>
        <v>0</v>
      </c>
      <c r="H105" s="261"/>
      <c r="I105" s="262">
        <f>ROUND(E105*H105,2)</f>
        <v>0</v>
      </c>
      <c r="J105" s="261"/>
      <c r="K105" s="262">
        <f>ROUND(E105*J105,2)</f>
        <v>0</v>
      </c>
      <c r="L105" s="262">
        <v>21</v>
      </c>
      <c r="M105" s="262">
        <f>G105*(1+L105/100)</f>
        <v>0</v>
      </c>
      <c r="N105" s="260">
        <v>5.94E-3</v>
      </c>
      <c r="O105" s="260">
        <f>ROUND(E105*N105,2)</f>
        <v>0.59</v>
      </c>
      <c r="P105" s="260">
        <v>0</v>
      </c>
      <c r="Q105" s="260">
        <f>ROUND(E105*P105,2)</f>
        <v>0</v>
      </c>
      <c r="R105" s="262"/>
      <c r="S105" s="262" t="s">
        <v>274</v>
      </c>
      <c r="T105" s="263" t="s">
        <v>275</v>
      </c>
      <c r="U105" s="222">
        <v>0</v>
      </c>
      <c r="V105" s="222">
        <f>ROUND(E105*U105,2)</f>
        <v>0</v>
      </c>
      <c r="W105" s="222"/>
      <c r="X105" s="222" t="s">
        <v>228</v>
      </c>
      <c r="Y105" s="222" t="s">
        <v>229</v>
      </c>
      <c r="Z105" s="212"/>
      <c r="AA105" s="212"/>
      <c r="AB105" s="212"/>
      <c r="AC105" s="212"/>
      <c r="AD105" s="212"/>
      <c r="AE105" s="212"/>
      <c r="AF105" s="212"/>
      <c r="AG105" s="212" t="s">
        <v>1409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57">
        <v>84</v>
      </c>
      <c r="B106" s="258" t="s">
        <v>2082</v>
      </c>
      <c r="C106" s="267" t="s">
        <v>2083</v>
      </c>
      <c r="D106" s="259" t="s">
        <v>298</v>
      </c>
      <c r="E106" s="260">
        <v>221</v>
      </c>
      <c r="F106" s="261"/>
      <c r="G106" s="262">
        <f>ROUND(E106*F106,2)</f>
        <v>0</v>
      </c>
      <c r="H106" s="261"/>
      <c r="I106" s="262">
        <f>ROUND(E106*H106,2)</f>
        <v>0</v>
      </c>
      <c r="J106" s="261"/>
      <c r="K106" s="262">
        <f>ROUND(E106*J106,2)</f>
        <v>0</v>
      </c>
      <c r="L106" s="262">
        <v>21</v>
      </c>
      <c r="M106" s="262">
        <f>G106*(1+L106/100)</f>
        <v>0</v>
      </c>
      <c r="N106" s="260">
        <v>6.1799999999999997E-3</v>
      </c>
      <c r="O106" s="260">
        <f>ROUND(E106*N106,2)</f>
        <v>1.37</v>
      </c>
      <c r="P106" s="260">
        <v>0</v>
      </c>
      <c r="Q106" s="260">
        <f>ROUND(E106*P106,2)</f>
        <v>0</v>
      </c>
      <c r="R106" s="262"/>
      <c r="S106" s="262" t="s">
        <v>274</v>
      </c>
      <c r="T106" s="263" t="s">
        <v>275</v>
      </c>
      <c r="U106" s="222">
        <v>0</v>
      </c>
      <c r="V106" s="222">
        <f>ROUND(E106*U106,2)</f>
        <v>0</v>
      </c>
      <c r="W106" s="222"/>
      <c r="X106" s="222" t="s">
        <v>228</v>
      </c>
      <c r="Y106" s="222" t="s">
        <v>229</v>
      </c>
      <c r="Z106" s="212"/>
      <c r="AA106" s="212"/>
      <c r="AB106" s="212"/>
      <c r="AC106" s="212"/>
      <c r="AD106" s="212"/>
      <c r="AE106" s="212"/>
      <c r="AF106" s="212"/>
      <c r="AG106" s="212" t="s">
        <v>1409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57">
        <v>85</v>
      </c>
      <c r="B107" s="258" t="s">
        <v>2084</v>
      </c>
      <c r="C107" s="267" t="s">
        <v>2085</v>
      </c>
      <c r="D107" s="259" t="s">
        <v>298</v>
      </c>
      <c r="E107" s="260">
        <v>135</v>
      </c>
      <c r="F107" s="261"/>
      <c r="G107" s="262">
        <f>ROUND(E107*F107,2)</f>
        <v>0</v>
      </c>
      <c r="H107" s="261"/>
      <c r="I107" s="262">
        <f>ROUND(E107*H107,2)</f>
        <v>0</v>
      </c>
      <c r="J107" s="261"/>
      <c r="K107" s="262">
        <f>ROUND(E107*J107,2)</f>
        <v>0</v>
      </c>
      <c r="L107" s="262">
        <v>21</v>
      </c>
      <c r="M107" s="262">
        <f>G107*(1+L107/100)</f>
        <v>0</v>
      </c>
      <c r="N107" s="260">
        <v>9.8799999999999999E-3</v>
      </c>
      <c r="O107" s="260">
        <f>ROUND(E107*N107,2)</f>
        <v>1.33</v>
      </c>
      <c r="P107" s="260">
        <v>0</v>
      </c>
      <c r="Q107" s="260">
        <f>ROUND(E107*P107,2)</f>
        <v>0</v>
      </c>
      <c r="R107" s="262"/>
      <c r="S107" s="262" t="s">
        <v>274</v>
      </c>
      <c r="T107" s="263" t="s">
        <v>275</v>
      </c>
      <c r="U107" s="222">
        <v>0</v>
      </c>
      <c r="V107" s="222">
        <f>ROUND(E107*U107,2)</f>
        <v>0</v>
      </c>
      <c r="W107" s="222"/>
      <c r="X107" s="222" t="s">
        <v>228</v>
      </c>
      <c r="Y107" s="222" t="s">
        <v>229</v>
      </c>
      <c r="Z107" s="212"/>
      <c r="AA107" s="212"/>
      <c r="AB107" s="212"/>
      <c r="AC107" s="212"/>
      <c r="AD107" s="212"/>
      <c r="AE107" s="212"/>
      <c r="AF107" s="212"/>
      <c r="AG107" s="212" t="s">
        <v>1409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57">
        <v>86</v>
      </c>
      <c r="B108" s="258" t="s">
        <v>2086</v>
      </c>
      <c r="C108" s="267" t="s">
        <v>2087</v>
      </c>
      <c r="D108" s="259" t="s">
        <v>320</v>
      </c>
      <c r="E108" s="260">
        <v>126</v>
      </c>
      <c r="F108" s="261"/>
      <c r="G108" s="262">
        <f>ROUND(E108*F108,2)</f>
        <v>0</v>
      </c>
      <c r="H108" s="261"/>
      <c r="I108" s="262">
        <f>ROUND(E108*H108,2)</f>
        <v>0</v>
      </c>
      <c r="J108" s="261"/>
      <c r="K108" s="262">
        <f>ROUND(E108*J108,2)</f>
        <v>0</v>
      </c>
      <c r="L108" s="262">
        <v>21</v>
      </c>
      <c r="M108" s="262">
        <f>G108*(1+L108/100)</f>
        <v>0</v>
      </c>
      <c r="N108" s="260">
        <v>0</v>
      </c>
      <c r="O108" s="260">
        <f>ROUND(E108*N108,2)</f>
        <v>0</v>
      </c>
      <c r="P108" s="260">
        <v>0</v>
      </c>
      <c r="Q108" s="260">
        <f>ROUND(E108*P108,2)</f>
        <v>0</v>
      </c>
      <c r="R108" s="262"/>
      <c r="S108" s="262" t="s">
        <v>274</v>
      </c>
      <c r="T108" s="263" t="s">
        <v>275</v>
      </c>
      <c r="U108" s="222">
        <v>0</v>
      </c>
      <c r="V108" s="222">
        <f>ROUND(E108*U108,2)</f>
        <v>0</v>
      </c>
      <c r="W108" s="222"/>
      <c r="X108" s="222" t="s">
        <v>228</v>
      </c>
      <c r="Y108" s="222" t="s">
        <v>229</v>
      </c>
      <c r="Z108" s="212"/>
      <c r="AA108" s="212"/>
      <c r="AB108" s="212"/>
      <c r="AC108" s="212"/>
      <c r="AD108" s="212"/>
      <c r="AE108" s="212"/>
      <c r="AF108" s="212"/>
      <c r="AG108" s="212" t="s">
        <v>1409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57">
        <v>87</v>
      </c>
      <c r="B109" s="258" t="s">
        <v>2088</v>
      </c>
      <c r="C109" s="267" t="s">
        <v>2089</v>
      </c>
      <c r="D109" s="259" t="s">
        <v>320</v>
      </c>
      <c r="E109" s="260">
        <v>10</v>
      </c>
      <c r="F109" s="261"/>
      <c r="G109" s="262">
        <f>ROUND(E109*F109,2)</f>
        <v>0</v>
      </c>
      <c r="H109" s="261"/>
      <c r="I109" s="262">
        <f>ROUND(E109*H109,2)</f>
        <v>0</v>
      </c>
      <c r="J109" s="261"/>
      <c r="K109" s="262">
        <f>ROUND(E109*J109,2)</f>
        <v>0</v>
      </c>
      <c r="L109" s="262">
        <v>21</v>
      </c>
      <c r="M109" s="262">
        <f>G109*(1+L109/100)</f>
        <v>0</v>
      </c>
      <c r="N109" s="260">
        <v>1.6299999999999999E-3</v>
      </c>
      <c r="O109" s="260">
        <f>ROUND(E109*N109,2)</f>
        <v>0.02</v>
      </c>
      <c r="P109" s="260">
        <v>0</v>
      </c>
      <c r="Q109" s="260">
        <f>ROUND(E109*P109,2)</f>
        <v>0</v>
      </c>
      <c r="R109" s="262"/>
      <c r="S109" s="262" t="s">
        <v>274</v>
      </c>
      <c r="T109" s="263" t="s">
        <v>275</v>
      </c>
      <c r="U109" s="222">
        <v>0</v>
      </c>
      <c r="V109" s="222">
        <f>ROUND(E109*U109,2)</f>
        <v>0</v>
      </c>
      <c r="W109" s="222"/>
      <c r="X109" s="222" t="s">
        <v>228</v>
      </c>
      <c r="Y109" s="222" t="s">
        <v>229</v>
      </c>
      <c r="Z109" s="212"/>
      <c r="AA109" s="212"/>
      <c r="AB109" s="212"/>
      <c r="AC109" s="212"/>
      <c r="AD109" s="212"/>
      <c r="AE109" s="212"/>
      <c r="AF109" s="212"/>
      <c r="AG109" s="212" t="s">
        <v>1409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57">
        <v>88</v>
      </c>
      <c r="B110" s="258" t="s">
        <v>2090</v>
      </c>
      <c r="C110" s="267" t="s">
        <v>2091</v>
      </c>
      <c r="D110" s="259" t="s">
        <v>298</v>
      </c>
      <c r="E110" s="260">
        <v>50</v>
      </c>
      <c r="F110" s="261"/>
      <c r="G110" s="262">
        <f>ROUND(E110*F110,2)</f>
        <v>0</v>
      </c>
      <c r="H110" s="261"/>
      <c r="I110" s="262">
        <f>ROUND(E110*H110,2)</f>
        <v>0</v>
      </c>
      <c r="J110" s="261"/>
      <c r="K110" s="262">
        <f>ROUND(E110*J110,2)</f>
        <v>0</v>
      </c>
      <c r="L110" s="262">
        <v>21</v>
      </c>
      <c r="M110" s="262">
        <f>G110*(1+L110/100)</f>
        <v>0</v>
      </c>
      <c r="N110" s="260">
        <v>0</v>
      </c>
      <c r="O110" s="260">
        <f>ROUND(E110*N110,2)</f>
        <v>0</v>
      </c>
      <c r="P110" s="260">
        <v>0</v>
      </c>
      <c r="Q110" s="260">
        <f>ROUND(E110*P110,2)</f>
        <v>0</v>
      </c>
      <c r="R110" s="262"/>
      <c r="S110" s="262" t="s">
        <v>274</v>
      </c>
      <c r="T110" s="263" t="s">
        <v>275</v>
      </c>
      <c r="U110" s="222">
        <v>0</v>
      </c>
      <c r="V110" s="222">
        <f>ROUND(E110*U110,2)</f>
        <v>0</v>
      </c>
      <c r="W110" s="222"/>
      <c r="X110" s="222" t="s">
        <v>228</v>
      </c>
      <c r="Y110" s="222" t="s">
        <v>229</v>
      </c>
      <c r="Z110" s="212"/>
      <c r="AA110" s="212"/>
      <c r="AB110" s="212"/>
      <c r="AC110" s="212"/>
      <c r="AD110" s="212"/>
      <c r="AE110" s="212"/>
      <c r="AF110" s="212"/>
      <c r="AG110" s="212" t="s">
        <v>1409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57">
        <v>89</v>
      </c>
      <c r="B111" s="258" t="s">
        <v>2092</v>
      </c>
      <c r="C111" s="267" t="s">
        <v>2093</v>
      </c>
      <c r="D111" s="259" t="s">
        <v>298</v>
      </c>
      <c r="E111" s="260">
        <v>100</v>
      </c>
      <c r="F111" s="261"/>
      <c r="G111" s="262">
        <f>ROUND(E111*F111,2)</f>
        <v>0</v>
      </c>
      <c r="H111" s="261"/>
      <c r="I111" s="262">
        <f>ROUND(E111*H111,2)</f>
        <v>0</v>
      </c>
      <c r="J111" s="261"/>
      <c r="K111" s="262">
        <f>ROUND(E111*J111,2)</f>
        <v>0</v>
      </c>
      <c r="L111" s="262">
        <v>21</v>
      </c>
      <c r="M111" s="262">
        <f>G111*(1+L111/100)</f>
        <v>0</v>
      </c>
      <c r="N111" s="260">
        <v>0</v>
      </c>
      <c r="O111" s="260">
        <f>ROUND(E111*N111,2)</f>
        <v>0</v>
      </c>
      <c r="P111" s="260">
        <v>0</v>
      </c>
      <c r="Q111" s="260">
        <f>ROUND(E111*P111,2)</f>
        <v>0</v>
      </c>
      <c r="R111" s="262"/>
      <c r="S111" s="262" t="s">
        <v>274</v>
      </c>
      <c r="T111" s="263" t="s">
        <v>275</v>
      </c>
      <c r="U111" s="222">
        <v>0</v>
      </c>
      <c r="V111" s="222">
        <f>ROUND(E111*U111,2)</f>
        <v>0</v>
      </c>
      <c r="W111" s="222"/>
      <c r="X111" s="222" t="s">
        <v>228</v>
      </c>
      <c r="Y111" s="222" t="s">
        <v>229</v>
      </c>
      <c r="Z111" s="212"/>
      <c r="AA111" s="212"/>
      <c r="AB111" s="212"/>
      <c r="AC111" s="212"/>
      <c r="AD111" s="212"/>
      <c r="AE111" s="212"/>
      <c r="AF111" s="212"/>
      <c r="AG111" s="212" t="s">
        <v>1409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57">
        <v>90</v>
      </c>
      <c r="B112" s="258" t="s">
        <v>2094</v>
      </c>
      <c r="C112" s="267" t="s">
        <v>2095</v>
      </c>
      <c r="D112" s="259" t="s">
        <v>298</v>
      </c>
      <c r="E112" s="260">
        <v>221</v>
      </c>
      <c r="F112" s="261"/>
      <c r="G112" s="262">
        <f>ROUND(E112*F112,2)</f>
        <v>0</v>
      </c>
      <c r="H112" s="261"/>
      <c r="I112" s="262">
        <f>ROUND(E112*H112,2)</f>
        <v>0</v>
      </c>
      <c r="J112" s="261"/>
      <c r="K112" s="262">
        <f>ROUND(E112*J112,2)</f>
        <v>0</v>
      </c>
      <c r="L112" s="262">
        <v>21</v>
      </c>
      <c r="M112" s="262">
        <f>G112*(1+L112/100)</f>
        <v>0</v>
      </c>
      <c r="N112" s="260">
        <v>0</v>
      </c>
      <c r="O112" s="260">
        <f>ROUND(E112*N112,2)</f>
        <v>0</v>
      </c>
      <c r="P112" s="260">
        <v>0</v>
      </c>
      <c r="Q112" s="260">
        <f>ROUND(E112*P112,2)</f>
        <v>0</v>
      </c>
      <c r="R112" s="262"/>
      <c r="S112" s="262" t="s">
        <v>274</v>
      </c>
      <c r="T112" s="263" t="s">
        <v>275</v>
      </c>
      <c r="U112" s="222">
        <v>0</v>
      </c>
      <c r="V112" s="222">
        <f>ROUND(E112*U112,2)</f>
        <v>0</v>
      </c>
      <c r="W112" s="222"/>
      <c r="X112" s="222" t="s">
        <v>228</v>
      </c>
      <c r="Y112" s="222" t="s">
        <v>229</v>
      </c>
      <c r="Z112" s="212"/>
      <c r="AA112" s="212"/>
      <c r="AB112" s="212"/>
      <c r="AC112" s="212"/>
      <c r="AD112" s="212"/>
      <c r="AE112" s="212"/>
      <c r="AF112" s="212"/>
      <c r="AG112" s="212" t="s">
        <v>1409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7">
        <v>91</v>
      </c>
      <c r="B113" s="258" t="s">
        <v>2096</v>
      </c>
      <c r="C113" s="267" t="s">
        <v>2097</v>
      </c>
      <c r="D113" s="259" t="s">
        <v>298</v>
      </c>
      <c r="E113" s="260">
        <v>135</v>
      </c>
      <c r="F113" s="261"/>
      <c r="G113" s="262">
        <f>ROUND(E113*F113,2)</f>
        <v>0</v>
      </c>
      <c r="H113" s="261"/>
      <c r="I113" s="262">
        <f>ROUND(E113*H113,2)</f>
        <v>0</v>
      </c>
      <c r="J113" s="261"/>
      <c r="K113" s="262">
        <f>ROUND(E113*J113,2)</f>
        <v>0</v>
      </c>
      <c r="L113" s="262">
        <v>21</v>
      </c>
      <c r="M113" s="262">
        <f>G113*(1+L113/100)</f>
        <v>0</v>
      </c>
      <c r="N113" s="260">
        <v>0</v>
      </c>
      <c r="O113" s="260">
        <f>ROUND(E113*N113,2)</f>
        <v>0</v>
      </c>
      <c r="P113" s="260">
        <v>0</v>
      </c>
      <c r="Q113" s="260">
        <f>ROUND(E113*P113,2)</f>
        <v>0</v>
      </c>
      <c r="R113" s="262"/>
      <c r="S113" s="262" t="s">
        <v>274</v>
      </c>
      <c r="T113" s="263" t="s">
        <v>275</v>
      </c>
      <c r="U113" s="222">
        <v>0</v>
      </c>
      <c r="V113" s="222">
        <f>ROUND(E113*U113,2)</f>
        <v>0</v>
      </c>
      <c r="W113" s="222"/>
      <c r="X113" s="222" t="s">
        <v>228</v>
      </c>
      <c r="Y113" s="222" t="s">
        <v>229</v>
      </c>
      <c r="Z113" s="212"/>
      <c r="AA113" s="212"/>
      <c r="AB113" s="212"/>
      <c r="AC113" s="212"/>
      <c r="AD113" s="212"/>
      <c r="AE113" s="212"/>
      <c r="AF113" s="212"/>
      <c r="AG113" s="212" t="s">
        <v>1409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7">
        <v>92</v>
      </c>
      <c r="B114" s="258" t="s">
        <v>2098</v>
      </c>
      <c r="C114" s="267" t="s">
        <v>2099</v>
      </c>
      <c r="D114" s="259" t="s">
        <v>298</v>
      </c>
      <c r="E114" s="260">
        <v>891</v>
      </c>
      <c r="F114" s="261"/>
      <c r="G114" s="262">
        <f>ROUND(E114*F114,2)</f>
        <v>0</v>
      </c>
      <c r="H114" s="261"/>
      <c r="I114" s="262">
        <f>ROUND(E114*H114,2)</f>
        <v>0</v>
      </c>
      <c r="J114" s="261"/>
      <c r="K114" s="262">
        <f>ROUND(E114*J114,2)</f>
        <v>0</v>
      </c>
      <c r="L114" s="262">
        <v>21</v>
      </c>
      <c r="M114" s="262">
        <f>G114*(1+L114/100)</f>
        <v>0</v>
      </c>
      <c r="N114" s="260">
        <v>0</v>
      </c>
      <c r="O114" s="260">
        <f>ROUND(E114*N114,2)</f>
        <v>0</v>
      </c>
      <c r="P114" s="260">
        <v>0</v>
      </c>
      <c r="Q114" s="260">
        <f>ROUND(E114*P114,2)</f>
        <v>0</v>
      </c>
      <c r="R114" s="262"/>
      <c r="S114" s="262" t="s">
        <v>274</v>
      </c>
      <c r="T114" s="263" t="s">
        <v>275</v>
      </c>
      <c r="U114" s="222">
        <v>0</v>
      </c>
      <c r="V114" s="222">
        <f>ROUND(E114*U114,2)</f>
        <v>0</v>
      </c>
      <c r="W114" s="222"/>
      <c r="X114" s="222" t="s">
        <v>228</v>
      </c>
      <c r="Y114" s="222" t="s">
        <v>229</v>
      </c>
      <c r="Z114" s="212"/>
      <c r="AA114" s="212"/>
      <c r="AB114" s="212"/>
      <c r="AC114" s="212"/>
      <c r="AD114" s="212"/>
      <c r="AE114" s="212"/>
      <c r="AF114" s="212"/>
      <c r="AG114" s="212" t="s">
        <v>1409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57">
        <v>93</v>
      </c>
      <c r="B115" s="258" t="s">
        <v>2100</v>
      </c>
      <c r="C115" s="267" t="s">
        <v>2101</v>
      </c>
      <c r="D115" s="259" t="s">
        <v>298</v>
      </c>
      <c r="E115" s="260">
        <v>443</v>
      </c>
      <c r="F115" s="261"/>
      <c r="G115" s="262">
        <f>ROUND(E115*F115,2)</f>
        <v>0</v>
      </c>
      <c r="H115" s="261"/>
      <c r="I115" s="262">
        <f>ROUND(E115*H115,2)</f>
        <v>0</v>
      </c>
      <c r="J115" s="261"/>
      <c r="K115" s="262">
        <f>ROUND(E115*J115,2)</f>
        <v>0</v>
      </c>
      <c r="L115" s="262">
        <v>21</v>
      </c>
      <c r="M115" s="262">
        <f>G115*(1+L115/100)</f>
        <v>0</v>
      </c>
      <c r="N115" s="260">
        <v>1.2E-4</v>
      </c>
      <c r="O115" s="260">
        <f>ROUND(E115*N115,2)</f>
        <v>0.05</v>
      </c>
      <c r="P115" s="260">
        <v>0</v>
      </c>
      <c r="Q115" s="260">
        <f>ROUND(E115*P115,2)</f>
        <v>0</v>
      </c>
      <c r="R115" s="262"/>
      <c r="S115" s="262" t="s">
        <v>274</v>
      </c>
      <c r="T115" s="263" t="s">
        <v>275</v>
      </c>
      <c r="U115" s="222">
        <v>0</v>
      </c>
      <c r="V115" s="222">
        <f>ROUND(E115*U115,2)</f>
        <v>0</v>
      </c>
      <c r="W115" s="222"/>
      <c r="X115" s="222" t="s">
        <v>228</v>
      </c>
      <c r="Y115" s="222" t="s">
        <v>229</v>
      </c>
      <c r="Z115" s="212"/>
      <c r="AA115" s="212"/>
      <c r="AB115" s="212"/>
      <c r="AC115" s="212"/>
      <c r="AD115" s="212"/>
      <c r="AE115" s="212"/>
      <c r="AF115" s="212"/>
      <c r="AG115" s="212" t="s">
        <v>1409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57">
        <v>94</v>
      </c>
      <c r="B116" s="258" t="s">
        <v>2102</v>
      </c>
      <c r="C116" s="267" t="s">
        <v>2103</v>
      </c>
      <c r="D116" s="259" t="s">
        <v>298</v>
      </c>
      <c r="E116" s="260">
        <v>230</v>
      </c>
      <c r="F116" s="261"/>
      <c r="G116" s="262">
        <f>ROUND(E116*F116,2)</f>
        <v>0</v>
      </c>
      <c r="H116" s="261"/>
      <c r="I116" s="262">
        <f>ROUND(E116*H116,2)</f>
        <v>0</v>
      </c>
      <c r="J116" s="261"/>
      <c r="K116" s="262">
        <f>ROUND(E116*J116,2)</f>
        <v>0</v>
      </c>
      <c r="L116" s="262">
        <v>21</v>
      </c>
      <c r="M116" s="262">
        <f>G116*(1+L116/100)</f>
        <v>0</v>
      </c>
      <c r="N116" s="260">
        <v>1.6000000000000001E-4</v>
      </c>
      <c r="O116" s="260">
        <f>ROUND(E116*N116,2)</f>
        <v>0.04</v>
      </c>
      <c r="P116" s="260">
        <v>0</v>
      </c>
      <c r="Q116" s="260">
        <f>ROUND(E116*P116,2)</f>
        <v>0</v>
      </c>
      <c r="R116" s="262"/>
      <c r="S116" s="262" t="s">
        <v>274</v>
      </c>
      <c r="T116" s="263" t="s">
        <v>275</v>
      </c>
      <c r="U116" s="222">
        <v>0</v>
      </c>
      <c r="V116" s="222">
        <f>ROUND(E116*U116,2)</f>
        <v>0</v>
      </c>
      <c r="W116" s="222"/>
      <c r="X116" s="222" t="s">
        <v>228</v>
      </c>
      <c r="Y116" s="222" t="s">
        <v>229</v>
      </c>
      <c r="Z116" s="212"/>
      <c r="AA116" s="212"/>
      <c r="AB116" s="212"/>
      <c r="AC116" s="212"/>
      <c r="AD116" s="212"/>
      <c r="AE116" s="212"/>
      <c r="AF116" s="212"/>
      <c r="AG116" s="212" t="s">
        <v>1409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57">
        <v>95</v>
      </c>
      <c r="B117" s="258" t="s">
        <v>2104</v>
      </c>
      <c r="C117" s="267" t="s">
        <v>2105</v>
      </c>
      <c r="D117" s="259" t="s">
        <v>298</v>
      </c>
      <c r="E117" s="260">
        <v>218</v>
      </c>
      <c r="F117" s="261"/>
      <c r="G117" s="262">
        <f>ROUND(E117*F117,2)</f>
        <v>0</v>
      </c>
      <c r="H117" s="261"/>
      <c r="I117" s="262">
        <f>ROUND(E117*H117,2)</f>
        <v>0</v>
      </c>
      <c r="J117" s="261"/>
      <c r="K117" s="262">
        <f>ROUND(E117*J117,2)</f>
        <v>0</v>
      </c>
      <c r="L117" s="262">
        <v>21</v>
      </c>
      <c r="M117" s="262">
        <f>G117*(1+L117/100)</f>
        <v>0</v>
      </c>
      <c r="N117" s="260">
        <v>2.4000000000000001E-4</v>
      </c>
      <c r="O117" s="260">
        <f>ROUND(E117*N117,2)</f>
        <v>0.05</v>
      </c>
      <c r="P117" s="260">
        <v>0</v>
      </c>
      <c r="Q117" s="260">
        <f>ROUND(E117*P117,2)</f>
        <v>0</v>
      </c>
      <c r="R117" s="262"/>
      <c r="S117" s="262" t="s">
        <v>274</v>
      </c>
      <c r="T117" s="263" t="s">
        <v>275</v>
      </c>
      <c r="U117" s="222">
        <v>0</v>
      </c>
      <c r="V117" s="222">
        <f>ROUND(E117*U117,2)</f>
        <v>0</v>
      </c>
      <c r="W117" s="222"/>
      <c r="X117" s="222" t="s">
        <v>228</v>
      </c>
      <c r="Y117" s="222" t="s">
        <v>229</v>
      </c>
      <c r="Z117" s="212"/>
      <c r="AA117" s="212"/>
      <c r="AB117" s="212"/>
      <c r="AC117" s="212"/>
      <c r="AD117" s="212"/>
      <c r="AE117" s="212"/>
      <c r="AF117" s="212"/>
      <c r="AG117" s="212" t="s">
        <v>1409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7">
        <v>96</v>
      </c>
      <c r="B118" s="258" t="s">
        <v>2106</v>
      </c>
      <c r="C118" s="267" t="s">
        <v>2107</v>
      </c>
      <c r="D118" s="259" t="s">
        <v>294</v>
      </c>
      <c r="E118" s="260">
        <v>3.8290000000000002</v>
      </c>
      <c r="F118" s="261"/>
      <c r="G118" s="262">
        <f>ROUND(E118*F118,2)</f>
        <v>0</v>
      </c>
      <c r="H118" s="261"/>
      <c r="I118" s="262">
        <f>ROUND(E118*H118,2)</f>
        <v>0</v>
      </c>
      <c r="J118" s="261"/>
      <c r="K118" s="262">
        <f>ROUND(E118*J118,2)</f>
        <v>0</v>
      </c>
      <c r="L118" s="262">
        <v>21</v>
      </c>
      <c r="M118" s="262">
        <f>G118*(1+L118/100)</f>
        <v>0</v>
      </c>
      <c r="N118" s="260">
        <v>0</v>
      </c>
      <c r="O118" s="260">
        <f>ROUND(E118*N118,2)</f>
        <v>0</v>
      </c>
      <c r="P118" s="260">
        <v>0</v>
      </c>
      <c r="Q118" s="260">
        <f>ROUND(E118*P118,2)</f>
        <v>0</v>
      </c>
      <c r="R118" s="262"/>
      <c r="S118" s="262" t="s">
        <v>274</v>
      </c>
      <c r="T118" s="263" t="s">
        <v>275</v>
      </c>
      <c r="U118" s="222">
        <v>0</v>
      </c>
      <c r="V118" s="222">
        <f>ROUND(E118*U118,2)</f>
        <v>0</v>
      </c>
      <c r="W118" s="222"/>
      <c r="X118" s="222" t="s">
        <v>228</v>
      </c>
      <c r="Y118" s="222" t="s">
        <v>229</v>
      </c>
      <c r="Z118" s="212"/>
      <c r="AA118" s="212"/>
      <c r="AB118" s="212"/>
      <c r="AC118" s="212"/>
      <c r="AD118" s="212"/>
      <c r="AE118" s="212"/>
      <c r="AF118" s="212"/>
      <c r="AG118" s="212" t="s">
        <v>1409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7">
        <v>97</v>
      </c>
      <c r="B119" s="258" t="s">
        <v>2108</v>
      </c>
      <c r="C119" s="267" t="s">
        <v>2109</v>
      </c>
      <c r="D119" s="259" t="s">
        <v>294</v>
      </c>
      <c r="E119" s="260">
        <v>3.8290000000000002</v>
      </c>
      <c r="F119" s="261"/>
      <c r="G119" s="262">
        <f>ROUND(E119*F119,2)</f>
        <v>0</v>
      </c>
      <c r="H119" s="261"/>
      <c r="I119" s="262">
        <f>ROUND(E119*H119,2)</f>
        <v>0</v>
      </c>
      <c r="J119" s="261"/>
      <c r="K119" s="262">
        <f>ROUND(E119*J119,2)</f>
        <v>0</v>
      </c>
      <c r="L119" s="262">
        <v>21</v>
      </c>
      <c r="M119" s="262">
        <f>G119*(1+L119/100)</f>
        <v>0</v>
      </c>
      <c r="N119" s="260">
        <v>0</v>
      </c>
      <c r="O119" s="260">
        <f>ROUND(E119*N119,2)</f>
        <v>0</v>
      </c>
      <c r="P119" s="260">
        <v>0</v>
      </c>
      <c r="Q119" s="260">
        <f>ROUND(E119*P119,2)</f>
        <v>0</v>
      </c>
      <c r="R119" s="262"/>
      <c r="S119" s="262" t="s">
        <v>274</v>
      </c>
      <c r="T119" s="263" t="s">
        <v>275</v>
      </c>
      <c r="U119" s="222">
        <v>0</v>
      </c>
      <c r="V119" s="222">
        <f>ROUND(E119*U119,2)</f>
        <v>0</v>
      </c>
      <c r="W119" s="222"/>
      <c r="X119" s="222" t="s">
        <v>228</v>
      </c>
      <c r="Y119" s="222" t="s">
        <v>229</v>
      </c>
      <c r="Z119" s="212"/>
      <c r="AA119" s="212"/>
      <c r="AB119" s="212"/>
      <c r="AC119" s="212"/>
      <c r="AD119" s="212"/>
      <c r="AE119" s="212"/>
      <c r="AF119" s="212"/>
      <c r="AG119" s="212" t="s">
        <v>1409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7">
        <v>98</v>
      </c>
      <c r="B120" s="258" t="s">
        <v>2110</v>
      </c>
      <c r="C120" s="267" t="s">
        <v>2111</v>
      </c>
      <c r="D120" s="259" t="s">
        <v>298</v>
      </c>
      <c r="E120" s="260">
        <v>550</v>
      </c>
      <c r="F120" s="261"/>
      <c r="G120" s="262">
        <f>ROUND(E120*F120,2)</f>
        <v>0</v>
      </c>
      <c r="H120" s="261"/>
      <c r="I120" s="262">
        <f>ROUND(E120*H120,2)</f>
        <v>0</v>
      </c>
      <c r="J120" s="261"/>
      <c r="K120" s="262">
        <f>ROUND(E120*J120,2)</f>
        <v>0</v>
      </c>
      <c r="L120" s="262">
        <v>21</v>
      </c>
      <c r="M120" s="262">
        <f>G120*(1+L120/100)</f>
        <v>0</v>
      </c>
      <c r="N120" s="260">
        <v>2.0000000000000002E-5</v>
      </c>
      <c r="O120" s="260">
        <f>ROUND(E120*N120,2)</f>
        <v>0.01</v>
      </c>
      <c r="P120" s="260">
        <v>3.2000000000000002E-3</v>
      </c>
      <c r="Q120" s="260">
        <f>ROUND(E120*P120,2)</f>
        <v>1.76</v>
      </c>
      <c r="R120" s="262"/>
      <c r="S120" s="262" t="s">
        <v>274</v>
      </c>
      <c r="T120" s="263" t="s">
        <v>275</v>
      </c>
      <c r="U120" s="222">
        <v>0</v>
      </c>
      <c r="V120" s="222">
        <f>ROUND(E120*U120,2)</f>
        <v>0</v>
      </c>
      <c r="W120" s="222"/>
      <c r="X120" s="222" t="s">
        <v>228</v>
      </c>
      <c r="Y120" s="222" t="s">
        <v>229</v>
      </c>
      <c r="Z120" s="212"/>
      <c r="AA120" s="212"/>
      <c r="AB120" s="212"/>
      <c r="AC120" s="212"/>
      <c r="AD120" s="212"/>
      <c r="AE120" s="212"/>
      <c r="AF120" s="212"/>
      <c r="AG120" s="212" t="s">
        <v>1409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7">
        <v>99</v>
      </c>
      <c r="B121" s="258" t="s">
        <v>2112</v>
      </c>
      <c r="C121" s="267" t="s">
        <v>2113</v>
      </c>
      <c r="D121" s="259" t="s">
        <v>298</v>
      </c>
      <c r="E121" s="260">
        <v>345</v>
      </c>
      <c r="F121" s="261"/>
      <c r="G121" s="262">
        <f>ROUND(E121*F121,2)</f>
        <v>0</v>
      </c>
      <c r="H121" s="261"/>
      <c r="I121" s="262">
        <f>ROUND(E121*H121,2)</f>
        <v>0</v>
      </c>
      <c r="J121" s="261"/>
      <c r="K121" s="262">
        <f>ROUND(E121*J121,2)</f>
        <v>0</v>
      </c>
      <c r="L121" s="262">
        <v>21</v>
      </c>
      <c r="M121" s="262">
        <f>G121*(1+L121/100)</f>
        <v>0</v>
      </c>
      <c r="N121" s="260">
        <v>5.0000000000000002E-5</v>
      </c>
      <c r="O121" s="260">
        <f>ROUND(E121*N121,2)</f>
        <v>0.02</v>
      </c>
      <c r="P121" s="260">
        <v>5.3200000000000001E-3</v>
      </c>
      <c r="Q121" s="260">
        <f>ROUND(E121*P121,2)</f>
        <v>1.84</v>
      </c>
      <c r="R121" s="262"/>
      <c r="S121" s="262" t="s">
        <v>274</v>
      </c>
      <c r="T121" s="263" t="s">
        <v>275</v>
      </c>
      <c r="U121" s="222">
        <v>0</v>
      </c>
      <c r="V121" s="222">
        <f>ROUND(E121*U121,2)</f>
        <v>0</v>
      </c>
      <c r="W121" s="222"/>
      <c r="X121" s="222" t="s">
        <v>228</v>
      </c>
      <c r="Y121" s="222" t="s">
        <v>229</v>
      </c>
      <c r="Z121" s="212"/>
      <c r="AA121" s="212"/>
      <c r="AB121" s="212"/>
      <c r="AC121" s="212"/>
      <c r="AD121" s="212"/>
      <c r="AE121" s="212"/>
      <c r="AF121" s="212"/>
      <c r="AG121" s="212" t="s">
        <v>1409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57">
        <v>100</v>
      </c>
      <c r="B122" s="258" t="s">
        <v>2114</v>
      </c>
      <c r="C122" s="267" t="s">
        <v>2115</v>
      </c>
      <c r="D122" s="259" t="s">
        <v>298</v>
      </c>
      <c r="E122" s="260">
        <v>150</v>
      </c>
      <c r="F122" s="261"/>
      <c r="G122" s="262">
        <f>ROUND(E122*F122,2)</f>
        <v>0</v>
      </c>
      <c r="H122" s="261"/>
      <c r="I122" s="262">
        <f>ROUND(E122*H122,2)</f>
        <v>0</v>
      </c>
      <c r="J122" s="261"/>
      <c r="K122" s="262">
        <f>ROUND(E122*J122,2)</f>
        <v>0</v>
      </c>
      <c r="L122" s="262">
        <v>21</v>
      </c>
      <c r="M122" s="262">
        <f>G122*(1+L122/100)</f>
        <v>0</v>
      </c>
      <c r="N122" s="260">
        <v>6.0000000000000002E-5</v>
      </c>
      <c r="O122" s="260">
        <f>ROUND(E122*N122,2)</f>
        <v>0.01</v>
      </c>
      <c r="P122" s="260">
        <v>8.4100000000000008E-3</v>
      </c>
      <c r="Q122" s="260">
        <f>ROUND(E122*P122,2)</f>
        <v>1.26</v>
      </c>
      <c r="R122" s="262"/>
      <c r="S122" s="262" t="s">
        <v>274</v>
      </c>
      <c r="T122" s="263" t="s">
        <v>275</v>
      </c>
      <c r="U122" s="222">
        <v>0</v>
      </c>
      <c r="V122" s="222">
        <f>ROUND(E122*U122,2)</f>
        <v>0</v>
      </c>
      <c r="W122" s="222"/>
      <c r="X122" s="222" t="s">
        <v>228</v>
      </c>
      <c r="Y122" s="222" t="s">
        <v>229</v>
      </c>
      <c r="Z122" s="212"/>
      <c r="AA122" s="212"/>
      <c r="AB122" s="212"/>
      <c r="AC122" s="212"/>
      <c r="AD122" s="212"/>
      <c r="AE122" s="212"/>
      <c r="AF122" s="212"/>
      <c r="AG122" s="212" t="s">
        <v>1409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57">
        <v>101</v>
      </c>
      <c r="B123" s="258" t="s">
        <v>2116</v>
      </c>
      <c r="C123" s="267" t="s">
        <v>2117</v>
      </c>
      <c r="D123" s="259" t="s">
        <v>298</v>
      </c>
      <c r="E123" s="260">
        <v>110</v>
      </c>
      <c r="F123" s="261"/>
      <c r="G123" s="262">
        <f>ROUND(E123*F123,2)</f>
        <v>0</v>
      </c>
      <c r="H123" s="261"/>
      <c r="I123" s="262">
        <f>ROUND(E123*H123,2)</f>
        <v>0</v>
      </c>
      <c r="J123" s="261"/>
      <c r="K123" s="262">
        <f>ROUND(E123*J123,2)</f>
        <v>0</v>
      </c>
      <c r="L123" s="262">
        <v>21</v>
      </c>
      <c r="M123" s="262">
        <f>G123*(1+L123/100)</f>
        <v>0</v>
      </c>
      <c r="N123" s="260">
        <v>1E-4</v>
      </c>
      <c r="O123" s="260">
        <f>ROUND(E123*N123,2)</f>
        <v>0.01</v>
      </c>
      <c r="P123" s="260">
        <v>1.384E-2</v>
      </c>
      <c r="Q123" s="260">
        <f>ROUND(E123*P123,2)</f>
        <v>1.52</v>
      </c>
      <c r="R123" s="262"/>
      <c r="S123" s="262" t="s">
        <v>274</v>
      </c>
      <c r="T123" s="263" t="s">
        <v>275</v>
      </c>
      <c r="U123" s="222">
        <v>0</v>
      </c>
      <c r="V123" s="222">
        <f>ROUND(E123*U123,2)</f>
        <v>0</v>
      </c>
      <c r="W123" s="222"/>
      <c r="X123" s="222" t="s">
        <v>228</v>
      </c>
      <c r="Y123" s="222" t="s">
        <v>229</v>
      </c>
      <c r="Z123" s="212"/>
      <c r="AA123" s="212"/>
      <c r="AB123" s="212"/>
      <c r="AC123" s="212"/>
      <c r="AD123" s="212"/>
      <c r="AE123" s="212"/>
      <c r="AF123" s="212"/>
      <c r="AG123" s="212" t="s">
        <v>1409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7">
        <v>102</v>
      </c>
      <c r="B124" s="258" t="s">
        <v>2118</v>
      </c>
      <c r="C124" s="267" t="s">
        <v>2119</v>
      </c>
      <c r="D124" s="259" t="s">
        <v>320</v>
      </c>
      <c r="E124" s="260">
        <v>20</v>
      </c>
      <c r="F124" s="261"/>
      <c r="G124" s="262">
        <f>ROUND(E124*F124,2)</f>
        <v>0</v>
      </c>
      <c r="H124" s="261"/>
      <c r="I124" s="262">
        <f>ROUND(E124*H124,2)</f>
        <v>0</v>
      </c>
      <c r="J124" s="261"/>
      <c r="K124" s="262">
        <f>ROUND(E124*J124,2)</f>
        <v>0</v>
      </c>
      <c r="L124" s="262">
        <v>21</v>
      </c>
      <c r="M124" s="262">
        <f>G124*(1+L124/100)</f>
        <v>0</v>
      </c>
      <c r="N124" s="260">
        <v>4.0000000000000003E-5</v>
      </c>
      <c r="O124" s="260">
        <f>ROUND(E124*N124,2)</f>
        <v>0</v>
      </c>
      <c r="P124" s="260">
        <v>7.0499999999999998E-3</v>
      </c>
      <c r="Q124" s="260">
        <f>ROUND(E124*P124,2)</f>
        <v>0.14000000000000001</v>
      </c>
      <c r="R124" s="262"/>
      <c r="S124" s="262" t="s">
        <v>274</v>
      </c>
      <c r="T124" s="263" t="s">
        <v>275</v>
      </c>
      <c r="U124" s="222">
        <v>0</v>
      </c>
      <c r="V124" s="222">
        <f>ROUND(E124*U124,2)</f>
        <v>0</v>
      </c>
      <c r="W124" s="222"/>
      <c r="X124" s="222" t="s">
        <v>228</v>
      </c>
      <c r="Y124" s="222" t="s">
        <v>229</v>
      </c>
      <c r="Z124" s="212"/>
      <c r="AA124" s="212"/>
      <c r="AB124" s="212"/>
      <c r="AC124" s="212"/>
      <c r="AD124" s="212"/>
      <c r="AE124" s="212"/>
      <c r="AF124" s="212"/>
      <c r="AG124" s="212" t="s">
        <v>1409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57">
        <v>103</v>
      </c>
      <c r="B125" s="258" t="s">
        <v>2120</v>
      </c>
      <c r="C125" s="267" t="s">
        <v>2121</v>
      </c>
      <c r="D125" s="259" t="s">
        <v>320</v>
      </c>
      <c r="E125" s="260">
        <v>60</v>
      </c>
      <c r="F125" s="261"/>
      <c r="G125" s="262">
        <f>ROUND(E125*F125,2)</f>
        <v>0</v>
      </c>
      <c r="H125" s="261"/>
      <c r="I125" s="262">
        <f>ROUND(E125*H125,2)</f>
        <v>0</v>
      </c>
      <c r="J125" s="261"/>
      <c r="K125" s="262">
        <f>ROUND(E125*J125,2)</f>
        <v>0</v>
      </c>
      <c r="L125" s="262">
        <v>21</v>
      </c>
      <c r="M125" s="262">
        <f>G125*(1+L125/100)</f>
        <v>0</v>
      </c>
      <c r="N125" s="260">
        <v>0</v>
      </c>
      <c r="O125" s="260">
        <f>ROUND(E125*N125,2)</f>
        <v>0</v>
      </c>
      <c r="P125" s="260">
        <v>3.1E-4</v>
      </c>
      <c r="Q125" s="260">
        <f>ROUND(E125*P125,2)</f>
        <v>0.02</v>
      </c>
      <c r="R125" s="262"/>
      <c r="S125" s="262" t="s">
        <v>274</v>
      </c>
      <c r="T125" s="263" t="s">
        <v>275</v>
      </c>
      <c r="U125" s="222">
        <v>0</v>
      </c>
      <c r="V125" s="222">
        <f>ROUND(E125*U125,2)</f>
        <v>0</v>
      </c>
      <c r="W125" s="222"/>
      <c r="X125" s="222" t="s">
        <v>228</v>
      </c>
      <c r="Y125" s="222" t="s">
        <v>229</v>
      </c>
      <c r="Z125" s="212"/>
      <c r="AA125" s="212"/>
      <c r="AB125" s="212"/>
      <c r="AC125" s="212"/>
      <c r="AD125" s="212"/>
      <c r="AE125" s="212"/>
      <c r="AF125" s="212"/>
      <c r="AG125" s="212" t="s">
        <v>1409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57">
        <v>104</v>
      </c>
      <c r="B126" s="258" t="s">
        <v>2122</v>
      </c>
      <c r="C126" s="267" t="s">
        <v>2123</v>
      </c>
      <c r="D126" s="259" t="s">
        <v>320</v>
      </c>
      <c r="E126" s="260">
        <v>44</v>
      </c>
      <c r="F126" s="261"/>
      <c r="G126" s="262">
        <f>ROUND(E126*F126,2)</f>
        <v>0</v>
      </c>
      <c r="H126" s="261"/>
      <c r="I126" s="262">
        <f>ROUND(E126*H126,2)</f>
        <v>0</v>
      </c>
      <c r="J126" s="261"/>
      <c r="K126" s="262">
        <f>ROUND(E126*J126,2)</f>
        <v>0</v>
      </c>
      <c r="L126" s="262">
        <v>21</v>
      </c>
      <c r="M126" s="262">
        <f>G126*(1+L126/100)</f>
        <v>0</v>
      </c>
      <c r="N126" s="260">
        <v>0</v>
      </c>
      <c r="O126" s="260">
        <f>ROUND(E126*N126,2)</f>
        <v>0</v>
      </c>
      <c r="P126" s="260">
        <v>6.8000000000000005E-4</v>
      </c>
      <c r="Q126" s="260">
        <f>ROUND(E126*P126,2)</f>
        <v>0.03</v>
      </c>
      <c r="R126" s="262"/>
      <c r="S126" s="262" t="s">
        <v>274</v>
      </c>
      <c r="T126" s="263" t="s">
        <v>275</v>
      </c>
      <c r="U126" s="222">
        <v>0</v>
      </c>
      <c r="V126" s="222">
        <f>ROUND(E126*U126,2)</f>
        <v>0</v>
      </c>
      <c r="W126" s="222"/>
      <c r="X126" s="222" t="s">
        <v>228</v>
      </c>
      <c r="Y126" s="222" t="s">
        <v>229</v>
      </c>
      <c r="Z126" s="212"/>
      <c r="AA126" s="212"/>
      <c r="AB126" s="212"/>
      <c r="AC126" s="212"/>
      <c r="AD126" s="212"/>
      <c r="AE126" s="212"/>
      <c r="AF126" s="212"/>
      <c r="AG126" s="212" t="s">
        <v>1409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57">
        <v>105</v>
      </c>
      <c r="B127" s="258" t="s">
        <v>2124</v>
      </c>
      <c r="C127" s="267" t="s">
        <v>2125</v>
      </c>
      <c r="D127" s="259" t="s">
        <v>320</v>
      </c>
      <c r="E127" s="260">
        <v>120</v>
      </c>
      <c r="F127" s="261"/>
      <c r="G127" s="262">
        <f>ROUND(E127*F127,2)</f>
        <v>0</v>
      </c>
      <c r="H127" s="261"/>
      <c r="I127" s="262">
        <f>ROUND(E127*H127,2)</f>
        <v>0</v>
      </c>
      <c r="J127" s="261"/>
      <c r="K127" s="262">
        <f>ROUND(E127*J127,2)</f>
        <v>0</v>
      </c>
      <c r="L127" s="262">
        <v>21</v>
      </c>
      <c r="M127" s="262">
        <f>G127*(1+L127/100)</f>
        <v>0</v>
      </c>
      <c r="N127" s="260">
        <v>3.0000000000000001E-5</v>
      </c>
      <c r="O127" s="260">
        <f>ROUND(E127*N127,2)</f>
        <v>0</v>
      </c>
      <c r="P127" s="260">
        <v>7.4700000000000001E-3</v>
      </c>
      <c r="Q127" s="260">
        <f>ROUND(E127*P127,2)</f>
        <v>0.9</v>
      </c>
      <c r="R127" s="262"/>
      <c r="S127" s="262" t="s">
        <v>274</v>
      </c>
      <c r="T127" s="263" t="s">
        <v>275</v>
      </c>
      <c r="U127" s="222">
        <v>0</v>
      </c>
      <c r="V127" s="222">
        <f>ROUND(E127*U127,2)</f>
        <v>0</v>
      </c>
      <c r="W127" s="222"/>
      <c r="X127" s="222" t="s">
        <v>228</v>
      </c>
      <c r="Y127" s="222" t="s">
        <v>229</v>
      </c>
      <c r="Z127" s="212"/>
      <c r="AA127" s="212"/>
      <c r="AB127" s="212"/>
      <c r="AC127" s="212"/>
      <c r="AD127" s="212"/>
      <c r="AE127" s="212"/>
      <c r="AF127" s="212"/>
      <c r="AG127" s="212" t="s">
        <v>1409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57">
        <v>106</v>
      </c>
      <c r="B128" s="258" t="s">
        <v>2126</v>
      </c>
      <c r="C128" s="267" t="s">
        <v>2127</v>
      </c>
      <c r="D128" s="259" t="s">
        <v>294</v>
      </c>
      <c r="E128" s="260">
        <v>4</v>
      </c>
      <c r="F128" s="261"/>
      <c r="G128" s="262">
        <f>ROUND(E128*F128,2)</f>
        <v>0</v>
      </c>
      <c r="H128" s="261"/>
      <c r="I128" s="262">
        <f>ROUND(E128*H128,2)</f>
        <v>0</v>
      </c>
      <c r="J128" s="261"/>
      <c r="K128" s="262">
        <f>ROUND(E128*J128,2)</f>
        <v>0</v>
      </c>
      <c r="L128" s="262">
        <v>21</v>
      </c>
      <c r="M128" s="262">
        <f>G128*(1+L128/100)</f>
        <v>0</v>
      </c>
      <c r="N128" s="260">
        <v>0</v>
      </c>
      <c r="O128" s="260">
        <f>ROUND(E128*N128,2)</f>
        <v>0</v>
      </c>
      <c r="P128" s="260">
        <v>0</v>
      </c>
      <c r="Q128" s="260">
        <f>ROUND(E128*P128,2)</f>
        <v>0</v>
      </c>
      <c r="R128" s="262"/>
      <c r="S128" s="262" t="s">
        <v>274</v>
      </c>
      <c r="T128" s="263" t="s">
        <v>275</v>
      </c>
      <c r="U128" s="222">
        <v>0</v>
      </c>
      <c r="V128" s="222">
        <f>ROUND(E128*U128,2)</f>
        <v>0</v>
      </c>
      <c r="W128" s="222"/>
      <c r="X128" s="222" t="s">
        <v>228</v>
      </c>
      <c r="Y128" s="222" t="s">
        <v>229</v>
      </c>
      <c r="Z128" s="212"/>
      <c r="AA128" s="212"/>
      <c r="AB128" s="212"/>
      <c r="AC128" s="212"/>
      <c r="AD128" s="212"/>
      <c r="AE128" s="212"/>
      <c r="AF128" s="212"/>
      <c r="AG128" s="212" t="s">
        <v>1409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26" t="s">
        <v>221</v>
      </c>
      <c r="B129" s="227" t="s">
        <v>168</v>
      </c>
      <c r="C129" s="244" t="s">
        <v>169</v>
      </c>
      <c r="D129" s="228"/>
      <c r="E129" s="229"/>
      <c r="F129" s="230"/>
      <c r="G129" s="230">
        <f>SUMIF(AG130:AG168,"&lt;&gt;NOR",G130:G168)</f>
        <v>0</v>
      </c>
      <c r="H129" s="230"/>
      <c r="I129" s="230">
        <f>SUM(I130:I168)</f>
        <v>0</v>
      </c>
      <c r="J129" s="230"/>
      <c r="K129" s="230">
        <f>SUM(K130:K168)</f>
        <v>0</v>
      </c>
      <c r="L129" s="230"/>
      <c r="M129" s="230">
        <f>SUM(M130:M168)</f>
        <v>0</v>
      </c>
      <c r="N129" s="229"/>
      <c r="O129" s="229">
        <f>SUM(O130:O168)</f>
        <v>0.59000000000000008</v>
      </c>
      <c r="P129" s="229"/>
      <c r="Q129" s="229">
        <f>SUM(Q130:Q168)</f>
        <v>0.4</v>
      </c>
      <c r="R129" s="230"/>
      <c r="S129" s="230"/>
      <c r="T129" s="231"/>
      <c r="U129" s="225"/>
      <c r="V129" s="225">
        <f>SUM(V130:V168)</f>
        <v>0</v>
      </c>
      <c r="W129" s="225"/>
      <c r="X129" s="225"/>
      <c r="Y129" s="225"/>
      <c r="AG129" t="s">
        <v>222</v>
      </c>
    </row>
    <row r="130" spans="1:60" outlineLevel="1" x14ac:dyDescent="0.2">
      <c r="A130" s="257">
        <v>107</v>
      </c>
      <c r="B130" s="258" t="s">
        <v>2128</v>
      </c>
      <c r="C130" s="267" t="s">
        <v>2129</v>
      </c>
      <c r="D130" s="259" t="s">
        <v>326</v>
      </c>
      <c r="E130" s="260">
        <v>2</v>
      </c>
      <c r="F130" s="261"/>
      <c r="G130" s="262">
        <f>ROUND(E130*F130,2)</f>
        <v>0</v>
      </c>
      <c r="H130" s="261"/>
      <c r="I130" s="262">
        <f>ROUND(E130*H130,2)</f>
        <v>0</v>
      </c>
      <c r="J130" s="261"/>
      <c r="K130" s="262">
        <f>ROUND(E130*J130,2)</f>
        <v>0</v>
      </c>
      <c r="L130" s="262">
        <v>21</v>
      </c>
      <c r="M130" s="262">
        <f>G130*(1+L130/100)</f>
        <v>0</v>
      </c>
      <c r="N130" s="260">
        <v>1.073E-2</v>
      </c>
      <c r="O130" s="260">
        <f>ROUND(E130*N130,2)</f>
        <v>0.02</v>
      </c>
      <c r="P130" s="260">
        <v>0</v>
      </c>
      <c r="Q130" s="260">
        <f>ROUND(E130*P130,2)</f>
        <v>0</v>
      </c>
      <c r="R130" s="262"/>
      <c r="S130" s="262" t="s">
        <v>274</v>
      </c>
      <c r="T130" s="263" t="s">
        <v>275</v>
      </c>
      <c r="U130" s="222">
        <v>0</v>
      </c>
      <c r="V130" s="222">
        <f>ROUND(E130*U130,2)</f>
        <v>0</v>
      </c>
      <c r="W130" s="222"/>
      <c r="X130" s="222" t="s">
        <v>228</v>
      </c>
      <c r="Y130" s="222" t="s">
        <v>229</v>
      </c>
      <c r="Z130" s="212"/>
      <c r="AA130" s="212"/>
      <c r="AB130" s="212"/>
      <c r="AC130" s="212"/>
      <c r="AD130" s="212"/>
      <c r="AE130" s="212"/>
      <c r="AF130" s="212"/>
      <c r="AG130" s="212" t="s">
        <v>1409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7">
        <v>108</v>
      </c>
      <c r="B131" s="258" t="s">
        <v>2130</v>
      </c>
      <c r="C131" s="267" t="s">
        <v>2131</v>
      </c>
      <c r="D131" s="259" t="s">
        <v>326</v>
      </c>
      <c r="E131" s="260">
        <v>2</v>
      </c>
      <c r="F131" s="261"/>
      <c r="G131" s="262">
        <f>ROUND(E131*F131,2)</f>
        <v>0</v>
      </c>
      <c r="H131" s="261"/>
      <c r="I131" s="262">
        <f>ROUND(E131*H131,2)</f>
        <v>0</v>
      </c>
      <c r="J131" s="261"/>
      <c r="K131" s="262">
        <f>ROUND(E131*J131,2)</f>
        <v>0</v>
      </c>
      <c r="L131" s="262">
        <v>21</v>
      </c>
      <c r="M131" s="262">
        <f>G131*(1+L131/100)</f>
        <v>0</v>
      </c>
      <c r="N131" s="260">
        <v>1.9290000000000002E-2</v>
      </c>
      <c r="O131" s="260">
        <f>ROUND(E131*N131,2)</f>
        <v>0.04</v>
      </c>
      <c r="P131" s="260">
        <v>0</v>
      </c>
      <c r="Q131" s="260">
        <f>ROUND(E131*P131,2)</f>
        <v>0</v>
      </c>
      <c r="R131" s="262"/>
      <c r="S131" s="262" t="s">
        <v>274</v>
      </c>
      <c r="T131" s="263" t="s">
        <v>275</v>
      </c>
      <c r="U131" s="222">
        <v>0</v>
      </c>
      <c r="V131" s="222">
        <f>ROUND(E131*U131,2)</f>
        <v>0</v>
      </c>
      <c r="W131" s="222"/>
      <c r="X131" s="222" t="s">
        <v>228</v>
      </c>
      <c r="Y131" s="222" t="s">
        <v>229</v>
      </c>
      <c r="Z131" s="212"/>
      <c r="AA131" s="212"/>
      <c r="AB131" s="212"/>
      <c r="AC131" s="212"/>
      <c r="AD131" s="212"/>
      <c r="AE131" s="212"/>
      <c r="AF131" s="212"/>
      <c r="AG131" s="212" t="s">
        <v>1409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57">
        <v>109</v>
      </c>
      <c r="B132" s="258" t="s">
        <v>2132</v>
      </c>
      <c r="C132" s="267" t="s">
        <v>2133</v>
      </c>
      <c r="D132" s="259" t="s">
        <v>505</v>
      </c>
      <c r="E132" s="260">
        <v>2</v>
      </c>
      <c r="F132" s="261"/>
      <c r="G132" s="262">
        <f>ROUND(E132*F132,2)</f>
        <v>0</v>
      </c>
      <c r="H132" s="261"/>
      <c r="I132" s="262">
        <f>ROUND(E132*H132,2)</f>
        <v>0</v>
      </c>
      <c r="J132" s="261"/>
      <c r="K132" s="262">
        <f>ROUND(E132*J132,2)</f>
        <v>0</v>
      </c>
      <c r="L132" s="262">
        <v>21</v>
      </c>
      <c r="M132" s="262">
        <f>G132*(1+L132/100)</f>
        <v>0</v>
      </c>
      <c r="N132" s="260">
        <v>0</v>
      </c>
      <c r="O132" s="260">
        <f>ROUND(E132*N132,2)</f>
        <v>0</v>
      </c>
      <c r="P132" s="260">
        <v>0</v>
      </c>
      <c r="Q132" s="260">
        <f>ROUND(E132*P132,2)</f>
        <v>0</v>
      </c>
      <c r="R132" s="262"/>
      <c r="S132" s="262" t="s">
        <v>274</v>
      </c>
      <c r="T132" s="263" t="s">
        <v>275</v>
      </c>
      <c r="U132" s="222">
        <v>0</v>
      </c>
      <c r="V132" s="222">
        <f>ROUND(E132*U132,2)</f>
        <v>0</v>
      </c>
      <c r="W132" s="222"/>
      <c r="X132" s="222" t="s">
        <v>905</v>
      </c>
      <c r="Y132" s="222" t="s">
        <v>229</v>
      </c>
      <c r="Z132" s="212"/>
      <c r="AA132" s="212"/>
      <c r="AB132" s="212"/>
      <c r="AC132" s="212"/>
      <c r="AD132" s="212"/>
      <c r="AE132" s="212"/>
      <c r="AF132" s="212"/>
      <c r="AG132" s="212" t="s">
        <v>1633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57">
        <v>110</v>
      </c>
      <c r="B133" s="258" t="s">
        <v>2134</v>
      </c>
      <c r="C133" s="267" t="s">
        <v>2135</v>
      </c>
      <c r="D133" s="259" t="s">
        <v>505</v>
      </c>
      <c r="E133" s="260">
        <v>2</v>
      </c>
      <c r="F133" s="261"/>
      <c r="G133" s="262">
        <f>ROUND(E133*F133,2)</f>
        <v>0</v>
      </c>
      <c r="H133" s="261"/>
      <c r="I133" s="262">
        <f>ROUND(E133*H133,2)</f>
        <v>0</v>
      </c>
      <c r="J133" s="261"/>
      <c r="K133" s="262">
        <f>ROUND(E133*J133,2)</f>
        <v>0</v>
      </c>
      <c r="L133" s="262">
        <v>21</v>
      </c>
      <c r="M133" s="262">
        <f>G133*(1+L133/100)</f>
        <v>0</v>
      </c>
      <c r="N133" s="260">
        <v>0</v>
      </c>
      <c r="O133" s="260">
        <f>ROUND(E133*N133,2)</f>
        <v>0</v>
      </c>
      <c r="P133" s="260">
        <v>0</v>
      </c>
      <c r="Q133" s="260">
        <f>ROUND(E133*P133,2)</f>
        <v>0</v>
      </c>
      <c r="R133" s="262"/>
      <c r="S133" s="262" t="s">
        <v>274</v>
      </c>
      <c r="T133" s="263" t="s">
        <v>275</v>
      </c>
      <c r="U133" s="222">
        <v>0</v>
      </c>
      <c r="V133" s="222">
        <f>ROUND(E133*U133,2)</f>
        <v>0</v>
      </c>
      <c r="W133" s="222"/>
      <c r="X133" s="222" t="s">
        <v>905</v>
      </c>
      <c r="Y133" s="222" t="s">
        <v>229</v>
      </c>
      <c r="Z133" s="212"/>
      <c r="AA133" s="212"/>
      <c r="AB133" s="212"/>
      <c r="AC133" s="212"/>
      <c r="AD133" s="212"/>
      <c r="AE133" s="212"/>
      <c r="AF133" s="212"/>
      <c r="AG133" s="212" t="s">
        <v>1633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57">
        <v>111</v>
      </c>
      <c r="B134" s="258" t="s">
        <v>2136</v>
      </c>
      <c r="C134" s="267" t="s">
        <v>2137</v>
      </c>
      <c r="D134" s="259" t="s">
        <v>326</v>
      </c>
      <c r="E134" s="260">
        <v>12</v>
      </c>
      <c r="F134" s="261"/>
      <c r="G134" s="262">
        <f>ROUND(E134*F134,2)</f>
        <v>0</v>
      </c>
      <c r="H134" s="261"/>
      <c r="I134" s="262">
        <f>ROUND(E134*H134,2)</f>
        <v>0</v>
      </c>
      <c r="J134" s="261"/>
      <c r="K134" s="262">
        <f>ROUND(E134*J134,2)</f>
        <v>0</v>
      </c>
      <c r="L134" s="262">
        <v>21</v>
      </c>
      <c r="M134" s="262">
        <f>G134*(1+L134/100)</f>
        <v>0</v>
      </c>
      <c r="N134" s="260">
        <v>9.3900000000000008E-3</v>
      </c>
      <c r="O134" s="260">
        <f>ROUND(E134*N134,2)</f>
        <v>0.11</v>
      </c>
      <c r="P134" s="260">
        <v>0</v>
      </c>
      <c r="Q134" s="260">
        <f>ROUND(E134*P134,2)</f>
        <v>0</v>
      </c>
      <c r="R134" s="262"/>
      <c r="S134" s="262" t="s">
        <v>274</v>
      </c>
      <c r="T134" s="263" t="s">
        <v>275</v>
      </c>
      <c r="U134" s="222">
        <v>0</v>
      </c>
      <c r="V134" s="222">
        <f>ROUND(E134*U134,2)</f>
        <v>0</v>
      </c>
      <c r="W134" s="222"/>
      <c r="X134" s="222" t="s">
        <v>228</v>
      </c>
      <c r="Y134" s="222" t="s">
        <v>229</v>
      </c>
      <c r="Z134" s="212"/>
      <c r="AA134" s="212"/>
      <c r="AB134" s="212"/>
      <c r="AC134" s="212"/>
      <c r="AD134" s="212"/>
      <c r="AE134" s="212"/>
      <c r="AF134" s="212"/>
      <c r="AG134" s="212" t="s">
        <v>1409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7">
        <v>112</v>
      </c>
      <c r="B135" s="258" t="s">
        <v>2138</v>
      </c>
      <c r="C135" s="267" t="s">
        <v>2139</v>
      </c>
      <c r="D135" s="259" t="s">
        <v>326</v>
      </c>
      <c r="E135" s="260">
        <v>4</v>
      </c>
      <c r="F135" s="261"/>
      <c r="G135" s="262">
        <f>ROUND(E135*F135,2)</f>
        <v>0</v>
      </c>
      <c r="H135" s="261"/>
      <c r="I135" s="262">
        <f>ROUND(E135*H135,2)</f>
        <v>0</v>
      </c>
      <c r="J135" s="261"/>
      <c r="K135" s="262">
        <f>ROUND(E135*J135,2)</f>
        <v>0</v>
      </c>
      <c r="L135" s="262">
        <v>21</v>
      </c>
      <c r="M135" s="262">
        <f>G135*(1+L135/100)</f>
        <v>0</v>
      </c>
      <c r="N135" s="260">
        <v>1.362E-2</v>
      </c>
      <c r="O135" s="260">
        <f>ROUND(E135*N135,2)</f>
        <v>0.05</v>
      </c>
      <c r="P135" s="260">
        <v>0</v>
      </c>
      <c r="Q135" s="260">
        <f>ROUND(E135*P135,2)</f>
        <v>0</v>
      </c>
      <c r="R135" s="262"/>
      <c r="S135" s="262" t="s">
        <v>274</v>
      </c>
      <c r="T135" s="263" t="s">
        <v>275</v>
      </c>
      <c r="U135" s="222">
        <v>0</v>
      </c>
      <c r="V135" s="222">
        <f>ROUND(E135*U135,2)</f>
        <v>0</v>
      </c>
      <c r="W135" s="222"/>
      <c r="X135" s="222" t="s">
        <v>228</v>
      </c>
      <c r="Y135" s="222" t="s">
        <v>229</v>
      </c>
      <c r="Z135" s="212"/>
      <c r="AA135" s="212"/>
      <c r="AB135" s="212"/>
      <c r="AC135" s="212"/>
      <c r="AD135" s="212"/>
      <c r="AE135" s="212"/>
      <c r="AF135" s="212"/>
      <c r="AG135" s="212" t="s">
        <v>1409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7">
        <v>113</v>
      </c>
      <c r="B136" s="258" t="s">
        <v>2140</v>
      </c>
      <c r="C136" s="267" t="s">
        <v>2141</v>
      </c>
      <c r="D136" s="259" t="s">
        <v>326</v>
      </c>
      <c r="E136" s="260">
        <v>1</v>
      </c>
      <c r="F136" s="261"/>
      <c r="G136" s="262">
        <f>ROUND(E136*F136,2)</f>
        <v>0</v>
      </c>
      <c r="H136" s="261"/>
      <c r="I136" s="262">
        <f>ROUND(E136*H136,2)</f>
        <v>0</v>
      </c>
      <c r="J136" s="261"/>
      <c r="K136" s="262">
        <f>ROUND(E136*J136,2)</f>
        <v>0</v>
      </c>
      <c r="L136" s="262">
        <v>21</v>
      </c>
      <c r="M136" s="262">
        <f>G136*(1+L136/100)</f>
        <v>0</v>
      </c>
      <c r="N136" s="260">
        <v>2.5250000000000002E-2</v>
      </c>
      <c r="O136" s="260">
        <f>ROUND(E136*N136,2)</f>
        <v>0.03</v>
      </c>
      <c r="P136" s="260">
        <v>0</v>
      </c>
      <c r="Q136" s="260">
        <f>ROUND(E136*P136,2)</f>
        <v>0</v>
      </c>
      <c r="R136" s="262"/>
      <c r="S136" s="262" t="s">
        <v>274</v>
      </c>
      <c r="T136" s="263" t="s">
        <v>275</v>
      </c>
      <c r="U136" s="222">
        <v>0</v>
      </c>
      <c r="V136" s="222">
        <f>ROUND(E136*U136,2)</f>
        <v>0</v>
      </c>
      <c r="W136" s="222"/>
      <c r="X136" s="222" t="s">
        <v>228</v>
      </c>
      <c r="Y136" s="222" t="s">
        <v>229</v>
      </c>
      <c r="Z136" s="212"/>
      <c r="AA136" s="212"/>
      <c r="AB136" s="212"/>
      <c r="AC136" s="212"/>
      <c r="AD136" s="212"/>
      <c r="AE136" s="212"/>
      <c r="AF136" s="212"/>
      <c r="AG136" s="212" t="s">
        <v>1409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57">
        <v>114</v>
      </c>
      <c r="B137" s="258" t="s">
        <v>2142</v>
      </c>
      <c r="C137" s="267" t="s">
        <v>2143</v>
      </c>
      <c r="D137" s="259" t="s">
        <v>326</v>
      </c>
      <c r="E137" s="260">
        <v>1</v>
      </c>
      <c r="F137" s="261"/>
      <c r="G137" s="262">
        <f>ROUND(E137*F137,2)</f>
        <v>0</v>
      </c>
      <c r="H137" s="261"/>
      <c r="I137" s="262">
        <f>ROUND(E137*H137,2)</f>
        <v>0</v>
      </c>
      <c r="J137" s="261"/>
      <c r="K137" s="262">
        <f>ROUND(E137*J137,2)</f>
        <v>0</v>
      </c>
      <c r="L137" s="262">
        <v>21</v>
      </c>
      <c r="M137" s="262">
        <f>G137*(1+L137/100)</f>
        <v>0</v>
      </c>
      <c r="N137" s="260">
        <v>1.6930000000000001E-2</v>
      </c>
      <c r="O137" s="260">
        <f>ROUND(E137*N137,2)</f>
        <v>0.02</v>
      </c>
      <c r="P137" s="260">
        <v>0</v>
      </c>
      <c r="Q137" s="260">
        <f>ROUND(E137*P137,2)</f>
        <v>0</v>
      </c>
      <c r="R137" s="262"/>
      <c r="S137" s="262" t="s">
        <v>274</v>
      </c>
      <c r="T137" s="263" t="s">
        <v>275</v>
      </c>
      <c r="U137" s="222">
        <v>0</v>
      </c>
      <c r="V137" s="222">
        <f>ROUND(E137*U137,2)</f>
        <v>0</v>
      </c>
      <c r="W137" s="222"/>
      <c r="X137" s="222" t="s">
        <v>228</v>
      </c>
      <c r="Y137" s="222" t="s">
        <v>229</v>
      </c>
      <c r="Z137" s="212"/>
      <c r="AA137" s="212"/>
      <c r="AB137" s="212"/>
      <c r="AC137" s="212"/>
      <c r="AD137" s="212"/>
      <c r="AE137" s="212"/>
      <c r="AF137" s="212"/>
      <c r="AG137" s="212" t="s">
        <v>1409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7">
        <v>115</v>
      </c>
      <c r="B138" s="258" t="s">
        <v>1851</v>
      </c>
      <c r="C138" s="267" t="s">
        <v>1852</v>
      </c>
      <c r="D138" s="259" t="s">
        <v>326</v>
      </c>
      <c r="E138" s="260">
        <v>10</v>
      </c>
      <c r="F138" s="261"/>
      <c r="G138" s="262">
        <f>ROUND(E138*F138,2)</f>
        <v>0</v>
      </c>
      <c r="H138" s="261"/>
      <c r="I138" s="262">
        <f>ROUND(E138*H138,2)</f>
        <v>0</v>
      </c>
      <c r="J138" s="261"/>
      <c r="K138" s="262">
        <f>ROUND(E138*J138,2)</f>
        <v>0</v>
      </c>
      <c r="L138" s="262">
        <v>21</v>
      </c>
      <c r="M138" s="262">
        <f>G138*(1+L138/100)</f>
        <v>0</v>
      </c>
      <c r="N138" s="260">
        <v>1.191E-2</v>
      </c>
      <c r="O138" s="260">
        <f>ROUND(E138*N138,2)</f>
        <v>0.12</v>
      </c>
      <c r="P138" s="260">
        <v>0</v>
      </c>
      <c r="Q138" s="260">
        <f>ROUND(E138*P138,2)</f>
        <v>0</v>
      </c>
      <c r="R138" s="262"/>
      <c r="S138" s="262" t="s">
        <v>274</v>
      </c>
      <c r="T138" s="263" t="s">
        <v>275</v>
      </c>
      <c r="U138" s="222">
        <v>0</v>
      </c>
      <c r="V138" s="222">
        <f>ROUND(E138*U138,2)</f>
        <v>0</v>
      </c>
      <c r="W138" s="222"/>
      <c r="X138" s="222" t="s">
        <v>228</v>
      </c>
      <c r="Y138" s="222" t="s">
        <v>229</v>
      </c>
      <c r="Z138" s="212"/>
      <c r="AA138" s="212"/>
      <c r="AB138" s="212"/>
      <c r="AC138" s="212"/>
      <c r="AD138" s="212"/>
      <c r="AE138" s="212"/>
      <c r="AF138" s="212"/>
      <c r="AG138" s="212" t="s">
        <v>1409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7">
        <v>116</v>
      </c>
      <c r="B139" s="258" t="s">
        <v>2144</v>
      </c>
      <c r="C139" s="267" t="s">
        <v>2145</v>
      </c>
      <c r="D139" s="259" t="s">
        <v>326</v>
      </c>
      <c r="E139" s="260">
        <v>4</v>
      </c>
      <c r="F139" s="261"/>
      <c r="G139" s="262">
        <f>ROUND(E139*F139,2)</f>
        <v>0</v>
      </c>
      <c r="H139" s="261"/>
      <c r="I139" s="262">
        <f>ROUND(E139*H139,2)</f>
        <v>0</v>
      </c>
      <c r="J139" s="261"/>
      <c r="K139" s="262">
        <f>ROUND(E139*J139,2)</f>
        <v>0</v>
      </c>
      <c r="L139" s="262">
        <v>21</v>
      </c>
      <c r="M139" s="262">
        <f>G139*(1+L139/100)</f>
        <v>0</v>
      </c>
      <c r="N139" s="260">
        <v>1.7489999999999999E-2</v>
      </c>
      <c r="O139" s="260">
        <f>ROUND(E139*N139,2)</f>
        <v>7.0000000000000007E-2</v>
      </c>
      <c r="P139" s="260">
        <v>0</v>
      </c>
      <c r="Q139" s="260">
        <f>ROUND(E139*P139,2)</f>
        <v>0</v>
      </c>
      <c r="R139" s="262"/>
      <c r="S139" s="262" t="s">
        <v>274</v>
      </c>
      <c r="T139" s="263" t="s">
        <v>275</v>
      </c>
      <c r="U139" s="222">
        <v>0</v>
      </c>
      <c r="V139" s="222">
        <f>ROUND(E139*U139,2)</f>
        <v>0</v>
      </c>
      <c r="W139" s="222"/>
      <c r="X139" s="222" t="s">
        <v>228</v>
      </c>
      <c r="Y139" s="222" t="s">
        <v>229</v>
      </c>
      <c r="Z139" s="212"/>
      <c r="AA139" s="212"/>
      <c r="AB139" s="212"/>
      <c r="AC139" s="212"/>
      <c r="AD139" s="212"/>
      <c r="AE139" s="212"/>
      <c r="AF139" s="212"/>
      <c r="AG139" s="212" t="s">
        <v>1409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7">
        <v>117</v>
      </c>
      <c r="B140" s="258" t="s">
        <v>2146</v>
      </c>
      <c r="C140" s="267" t="s">
        <v>2147</v>
      </c>
      <c r="D140" s="259" t="s">
        <v>320</v>
      </c>
      <c r="E140" s="260">
        <v>10</v>
      </c>
      <c r="F140" s="261"/>
      <c r="G140" s="262">
        <f>ROUND(E140*F140,2)</f>
        <v>0</v>
      </c>
      <c r="H140" s="261"/>
      <c r="I140" s="262">
        <f>ROUND(E140*H140,2)</f>
        <v>0</v>
      </c>
      <c r="J140" s="261"/>
      <c r="K140" s="262">
        <f>ROUND(E140*J140,2)</f>
        <v>0</v>
      </c>
      <c r="L140" s="262">
        <v>21</v>
      </c>
      <c r="M140" s="262">
        <f>G140*(1+L140/100)</f>
        <v>0</v>
      </c>
      <c r="N140" s="260">
        <v>9.0000000000000006E-5</v>
      </c>
      <c r="O140" s="260">
        <f>ROUND(E140*N140,2)</f>
        <v>0</v>
      </c>
      <c r="P140" s="260">
        <v>0</v>
      </c>
      <c r="Q140" s="260">
        <f>ROUND(E140*P140,2)</f>
        <v>0</v>
      </c>
      <c r="R140" s="262"/>
      <c r="S140" s="262" t="s">
        <v>274</v>
      </c>
      <c r="T140" s="263" t="s">
        <v>275</v>
      </c>
      <c r="U140" s="222">
        <v>0</v>
      </c>
      <c r="V140" s="222">
        <f>ROUND(E140*U140,2)</f>
        <v>0</v>
      </c>
      <c r="W140" s="222"/>
      <c r="X140" s="222" t="s">
        <v>228</v>
      </c>
      <c r="Y140" s="222" t="s">
        <v>229</v>
      </c>
      <c r="Z140" s="212"/>
      <c r="AA140" s="212"/>
      <c r="AB140" s="212"/>
      <c r="AC140" s="212"/>
      <c r="AD140" s="212"/>
      <c r="AE140" s="212"/>
      <c r="AF140" s="212"/>
      <c r="AG140" s="212" t="s">
        <v>1409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57">
        <v>118</v>
      </c>
      <c r="B141" s="258" t="s">
        <v>2148</v>
      </c>
      <c r="C141" s="267" t="s">
        <v>2149</v>
      </c>
      <c r="D141" s="259" t="s">
        <v>320</v>
      </c>
      <c r="E141" s="260">
        <v>20</v>
      </c>
      <c r="F141" s="261"/>
      <c r="G141" s="262">
        <f>ROUND(E141*F141,2)</f>
        <v>0</v>
      </c>
      <c r="H141" s="261"/>
      <c r="I141" s="262">
        <f>ROUND(E141*H141,2)</f>
        <v>0</v>
      </c>
      <c r="J141" s="261"/>
      <c r="K141" s="262">
        <f>ROUND(E141*J141,2)</f>
        <v>0</v>
      </c>
      <c r="L141" s="262">
        <v>21</v>
      </c>
      <c r="M141" s="262">
        <f>G141*(1+L141/100)</f>
        <v>0</v>
      </c>
      <c r="N141" s="260">
        <v>2.7E-4</v>
      </c>
      <c r="O141" s="260">
        <f>ROUND(E141*N141,2)</f>
        <v>0.01</v>
      </c>
      <c r="P141" s="260">
        <v>0</v>
      </c>
      <c r="Q141" s="260">
        <f>ROUND(E141*P141,2)</f>
        <v>0</v>
      </c>
      <c r="R141" s="262"/>
      <c r="S141" s="262" t="s">
        <v>274</v>
      </c>
      <c r="T141" s="263" t="s">
        <v>275</v>
      </c>
      <c r="U141" s="222">
        <v>0</v>
      </c>
      <c r="V141" s="222">
        <f>ROUND(E141*U141,2)</f>
        <v>0</v>
      </c>
      <c r="W141" s="222"/>
      <c r="X141" s="222" t="s">
        <v>228</v>
      </c>
      <c r="Y141" s="222" t="s">
        <v>229</v>
      </c>
      <c r="Z141" s="212"/>
      <c r="AA141" s="212"/>
      <c r="AB141" s="212"/>
      <c r="AC141" s="212"/>
      <c r="AD141" s="212"/>
      <c r="AE141" s="212"/>
      <c r="AF141" s="212"/>
      <c r="AG141" s="212" t="s">
        <v>1409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57">
        <v>119</v>
      </c>
      <c r="B142" s="258" t="s">
        <v>2150</v>
      </c>
      <c r="C142" s="267" t="s">
        <v>2151</v>
      </c>
      <c r="D142" s="259" t="s">
        <v>320</v>
      </c>
      <c r="E142" s="260">
        <v>63</v>
      </c>
      <c r="F142" s="261"/>
      <c r="G142" s="262">
        <f>ROUND(E142*F142,2)</f>
        <v>0</v>
      </c>
      <c r="H142" s="261"/>
      <c r="I142" s="262">
        <f>ROUND(E142*H142,2)</f>
        <v>0</v>
      </c>
      <c r="J142" s="261"/>
      <c r="K142" s="262">
        <f>ROUND(E142*J142,2)</f>
        <v>0</v>
      </c>
      <c r="L142" s="262">
        <v>21</v>
      </c>
      <c r="M142" s="262">
        <f>G142*(1+L142/100)</f>
        <v>0</v>
      </c>
      <c r="N142" s="260">
        <v>1.3999999999999999E-4</v>
      </c>
      <c r="O142" s="260">
        <f>ROUND(E142*N142,2)</f>
        <v>0.01</v>
      </c>
      <c r="P142" s="260">
        <v>0</v>
      </c>
      <c r="Q142" s="260">
        <f>ROUND(E142*P142,2)</f>
        <v>0</v>
      </c>
      <c r="R142" s="262"/>
      <c r="S142" s="262" t="s">
        <v>274</v>
      </c>
      <c r="T142" s="263" t="s">
        <v>275</v>
      </c>
      <c r="U142" s="222">
        <v>0</v>
      </c>
      <c r="V142" s="222">
        <f>ROUND(E142*U142,2)</f>
        <v>0</v>
      </c>
      <c r="W142" s="222"/>
      <c r="X142" s="222" t="s">
        <v>228</v>
      </c>
      <c r="Y142" s="222" t="s">
        <v>229</v>
      </c>
      <c r="Z142" s="212"/>
      <c r="AA142" s="212"/>
      <c r="AB142" s="212"/>
      <c r="AC142" s="212"/>
      <c r="AD142" s="212"/>
      <c r="AE142" s="212"/>
      <c r="AF142" s="212"/>
      <c r="AG142" s="212" t="s">
        <v>1409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7">
        <v>120</v>
      </c>
      <c r="B143" s="258" t="s">
        <v>2152</v>
      </c>
      <c r="C143" s="267" t="s">
        <v>2153</v>
      </c>
      <c r="D143" s="259" t="s">
        <v>320</v>
      </c>
      <c r="E143" s="260">
        <v>2</v>
      </c>
      <c r="F143" s="261"/>
      <c r="G143" s="262">
        <f>ROUND(E143*F143,2)</f>
        <v>0</v>
      </c>
      <c r="H143" s="261"/>
      <c r="I143" s="262">
        <f>ROUND(E143*H143,2)</f>
        <v>0</v>
      </c>
      <c r="J143" s="261"/>
      <c r="K143" s="262">
        <f>ROUND(E143*J143,2)</f>
        <v>0</v>
      </c>
      <c r="L143" s="262">
        <v>21</v>
      </c>
      <c r="M143" s="262">
        <f>G143*(1+L143/100)</f>
        <v>0</v>
      </c>
      <c r="N143" s="260">
        <v>7.7999999999999999E-4</v>
      </c>
      <c r="O143" s="260">
        <f>ROUND(E143*N143,2)</f>
        <v>0</v>
      </c>
      <c r="P143" s="260">
        <v>0</v>
      </c>
      <c r="Q143" s="260">
        <f>ROUND(E143*P143,2)</f>
        <v>0</v>
      </c>
      <c r="R143" s="262"/>
      <c r="S143" s="262" t="s">
        <v>274</v>
      </c>
      <c r="T143" s="263" t="s">
        <v>275</v>
      </c>
      <c r="U143" s="222">
        <v>0</v>
      </c>
      <c r="V143" s="222">
        <f>ROUND(E143*U143,2)</f>
        <v>0</v>
      </c>
      <c r="W143" s="222"/>
      <c r="X143" s="222" t="s">
        <v>228</v>
      </c>
      <c r="Y143" s="222" t="s">
        <v>229</v>
      </c>
      <c r="Z143" s="212"/>
      <c r="AA143" s="212"/>
      <c r="AB143" s="212"/>
      <c r="AC143" s="212"/>
      <c r="AD143" s="212"/>
      <c r="AE143" s="212"/>
      <c r="AF143" s="212"/>
      <c r="AG143" s="212" t="s">
        <v>1409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7">
        <v>121</v>
      </c>
      <c r="B144" s="258" t="s">
        <v>2154</v>
      </c>
      <c r="C144" s="267" t="s">
        <v>2155</v>
      </c>
      <c r="D144" s="259" t="s">
        <v>320</v>
      </c>
      <c r="E144" s="260">
        <v>62</v>
      </c>
      <c r="F144" s="261"/>
      <c r="G144" s="262">
        <f>ROUND(E144*F144,2)</f>
        <v>0</v>
      </c>
      <c r="H144" s="261"/>
      <c r="I144" s="262">
        <f>ROUND(E144*H144,2)</f>
        <v>0</v>
      </c>
      <c r="J144" s="261"/>
      <c r="K144" s="262">
        <f>ROUND(E144*J144,2)</f>
        <v>0</v>
      </c>
      <c r="L144" s="262">
        <v>21</v>
      </c>
      <c r="M144" s="262">
        <f>G144*(1+L144/100)</f>
        <v>0</v>
      </c>
      <c r="N144" s="260">
        <v>6.9999999999999999E-4</v>
      </c>
      <c r="O144" s="260">
        <f>ROUND(E144*N144,2)</f>
        <v>0.04</v>
      </c>
      <c r="P144" s="260">
        <v>0</v>
      </c>
      <c r="Q144" s="260">
        <f>ROUND(E144*P144,2)</f>
        <v>0</v>
      </c>
      <c r="R144" s="262"/>
      <c r="S144" s="262" t="s">
        <v>274</v>
      </c>
      <c r="T144" s="263" t="s">
        <v>275</v>
      </c>
      <c r="U144" s="222">
        <v>0</v>
      </c>
      <c r="V144" s="222">
        <f>ROUND(E144*U144,2)</f>
        <v>0</v>
      </c>
      <c r="W144" s="222"/>
      <c r="X144" s="222" t="s">
        <v>228</v>
      </c>
      <c r="Y144" s="222" t="s">
        <v>229</v>
      </c>
      <c r="Z144" s="212"/>
      <c r="AA144" s="212"/>
      <c r="AB144" s="212"/>
      <c r="AC144" s="212"/>
      <c r="AD144" s="212"/>
      <c r="AE144" s="212"/>
      <c r="AF144" s="212"/>
      <c r="AG144" s="212" t="s">
        <v>1409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7">
        <v>122</v>
      </c>
      <c r="B145" s="258" t="s">
        <v>2156</v>
      </c>
      <c r="C145" s="267" t="s">
        <v>2157</v>
      </c>
      <c r="D145" s="259" t="s">
        <v>320</v>
      </c>
      <c r="E145" s="260">
        <v>1</v>
      </c>
      <c r="F145" s="261"/>
      <c r="G145" s="262">
        <f>ROUND(E145*F145,2)</f>
        <v>0</v>
      </c>
      <c r="H145" s="261"/>
      <c r="I145" s="262">
        <f>ROUND(E145*H145,2)</f>
        <v>0</v>
      </c>
      <c r="J145" s="261"/>
      <c r="K145" s="262">
        <f>ROUND(E145*J145,2)</f>
        <v>0</v>
      </c>
      <c r="L145" s="262">
        <v>21</v>
      </c>
      <c r="M145" s="262">
        <f>G145*(1+L145/100)</f>
        <v>0</v>
      </c>
      <c r="N145" s="260">
        <v>6.9999999999999999E-4</v>
      </c>
      <c r="O145" s="260">
        <f>ROUND(E145*N145,2)</f>
        <v>0</v>
      </c>
      <c r="P145" s="260">
        <v>0</v>
      </c>
      <c r="Q145" s="260">
        <f>ROUND(E145*P145,2)</f>
        <v>0</v>
      </c>
      <c r="R145" s="262"/>
      <c r="S145" s="262" t="s">
        <v>274</v>
      </c>
      <c r="T145" s="263" t="s">
        <v>275</v>
      </c>
      <c r="U145" s="222">
        <v>0</v>
      </c>
      <c r="V145" s="222">
        <f>ROUND(E145*U145,2)</f>
        <v>0</v>
      </c>
      <c r="W145" s="222"/>
      <c r="X145" s="222" t="s">
        <v>228</v>
      </c>
      <c r="Y145" s="222" t="s">
        <v>229</v>
      </c>
      <c r="Z145" s="212"/>
      <c r="AA145" s="212"/>
      <c r="AB145" s="212"/>
      <c r="AC145" s="212"/>
      <c r="AD145" s="212"/>
      <c r="AE145" s="212"/>
      <c r="AF145" s="212"/>
      <c r="AG145" s="212" t="s">
        <v>1409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7">
        <v>123</v>
      </c>
      <c r="B146" s="258" t="s">
        <v>2158</v>
      </c>
      <c r="C146" s="267" t="s">
        <v>2159</v>
      </c>
      <c r="D146" s="259" t="s">
        <v>320</v>
      </c>
      <c r="E146" s="260">
        <v>20</v>
      </c>
      <c r="F146" s="261"/>
      <c r="G146" s="262">
        <f>ROUND(E146*F146,2)</f>
        <v>0</v>
      </c>
      <c r="H146" s="261"/>
      <c r="I146" s="262">
        <f>ROUND(E146*H146,2)</f>
        <v>0</v>
      </c>
      <c r="J146" s="261"/>
      <c r="K146" s="262">
        <f>ROUND(E146*J146,2)</f>
        <v>0</v>
      </c>
      <c r="L146" s="262">
        <v>21</v>
      </c>
      <c r="M146" s="262">
        <f>G146*(1+L146/100)</f>
        <v>0</v>
      </c>
      <c r="N146" s="260">
        <v>2.2000000000000001E-4</v>
      </c>
      <c r="O146" s="260">
        <f>ROUND(E146*N146,2)</f>
        <v>0</v>
      </c>
      <c r="P146" s="260">
        <v>0</v>
      </c>
      <c r="Q146" s="260">
        <f>ROUND(E146*P146,2)</f>
        <v>0</v>
      </c>
      <c r="R146" s="262"/>
      <c r="S146" s="262" t="s">
        <v>274</v>
      </c>
      <c r="T146" s="263" t="s">
        <v>275</v>
      </c>
      <c r="U146" s="222">
        <v>0</v>
      </c>
      <c r="V146" s="222">
        <f>ROUND(E146*U146,2)</f>
        <v>0</v>
      </c>
      <c r="W146" s="222"/>
      <c r="X146" s="222" t="s">
        <v>228</v>
      </c>
      <c r="Y146" s="222" t="s">
        <v>229</v>
      </c>
      <c r="Z146" s="212"/>
      <c r="AA146" s="212"/>
      <c r="AB146" s="212"/>
      <c r="AC146" s="212"/>
      <c r="AD146" s="212"/>
      <c r="AE146" s="212"/>
      <c r="AF146" s="212"/>
      <c r="AG146" s="212" t="s">
        <v>1409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7">
        <v>124</v>
      </c>
      <c r="B147" s="258" t="s">
        <v>2160</v>
      </c>
      <c r="C147" s="267" t="s">
        <v>2161</v>
      </c>
      <c r="D147" s="259" t="s">
        <v>320</v>
      </c>
      <c r="E147" s="260">
        <v>2</v>
      </c>
      <c r="F147" s="261"/>
      <c r="G147" s="262">
        <f>ROUND(E147*F147,2)</f>
        <v>0</v>
      </c>
      <c r="H147" s="261"/>
      <c r="I147" s="262">
        <f>ROUND(E147*H147,2)</f>
        <v>0</v>
      </c>
      <c r="J147" s="261"/>
      <c r="K147" s="262">
        <f>ROUND(E147*J147,2)</f>
        <v>0</v>
      </c>
      <c r="L147" s="262">
        <v>21</v>
      </c>
      <c r="M147" s="262">
        <f>G147*(1+L147/100)</f>
        <v>0</v>
      </c>
      <c r="N147" s="260">
        <v>1.73E-3</v>
      </c>
      <c r="O147" s="260">
        <f>ROUND(E147*N147,2)</f>
        <v>0</v>
      </c>
      <c r="P147" s="260">
        <v>0</v>
      </c>
      <c r="Q147" s="260">
        <f>ROUND(E147*P147,2)</f>
        <v>0</v>
      </c>
      <c r="R147" s="262"/>
      <c r="S147" s="262" t="s">
        <v>274</v>
      </c>
      <c r="T147" s="263" t="s">
        <v>275</v>
      </c>
      <c r="U147" s="222">
        <v>0</v>
      </c>
      <c r="V147" s="222">
        <f>ROUND(E147*U147,2)</f>
        <v>0</v>
      </c>
      <c r="W147" s="222"/>
      <c r="X147" s="222" t="s">
        <v>228</v>
      </c>
      <c r="Y147" s="222" t="s">
        <v>229</v>
      </c>
      <c r="Z147" s="212"/>
      <c r="AA147" s="212"/>
      <c r="AB147" s="212"/>
      <c r="AC147" s="212"/>
      <c r="AD147" s="212"/>
      <c r="AE147" s="212"/>
      <c r="AF147" s="212"/>
      <c r="AG147" s="212" t="s">
        <v>1409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7">
        <v>125</v>
      </c>
      <c r="B148" s="258" t="s">
        <v>2162</v>
      </c>
      <c r="C148" s="267" t="s">
        <v>1860</v>
      </c>
      <c r="D148" s="259" t="s">
        <v>320</v>
      </c>
      <c r="E148" s="260">
        <v>8</v>
      </c>
      <c r="F148" s="261"/>
      <c r="G148" s="262">
        <f>ROUND(E148*F148,2)</f>
        <v>0</v>
      </c>
      <c r="H148" s="261"/>
      <c r="I148" s="262">
        <f>ROUND(E148*H148,2)</f>
        <v>0</v>
      </c>
      <c r="J148" s="261"/>
      <c r="K148" s="262">
        <f>ROUND(E148*J148,2)</f>
        <v>0</v>
      </c>
      <c r="L148" s="262">
        <v>21</v>
      </c>
      <c r="M148" s="262">
        <f>G148*(1+L148/100)</f>
        <v>0</v>
      </c>
      <c r="N148" s="260">
        <v>5.0000000000000001E-4</v>
      </c>
      <c r="O148" s="260">
        <f>ROUND(E148*N148,2)</f>
        <v>0</v>
      </c>
      <c r="P148" s="260">
        <v>0</v>
      </c>
      <c r="Q148" s="260">
        <f>ROUND(E148*P148,2)</f>
        <v>0</v>
      </c>
      <c r="R148" s="262"/>
      <c r="S148" s="262" t="s">
        <v>274</v>
      </c>
      <c r="T148" s="263" t="s">
        <v>275</v>
      </c>
      <c r="U148" s="222">
        <v>0</v>
      </c>
      <c r="V148" s="222">
        <f>ROUND(E148*U148,2)</f>
        <v>0</v>
      </c>
      <c r="W148" s="222"/>
      <c r="X148" s="222" t="s">
        <v>228</v>
      </c>
      <c r="Y148" s="222" t="s">
        <v>229</v>
      </c>
      <c r="Z148" s="212"/>
      <c r="AA148" s="212"/>
      <c r="AB148" s="212"/>
      <c r="AC148" s="212"/>
      <c r="AD148" s="212"/>
      <c r="AE148" s="212"/>
      <c r="AF148" s="212"/>
      <c r="AG148" s="212" t="s">
        <v>1409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7">
        <v>126</v>
      </c>
      <c r="B149" s="258" t="s">
        <v>2163</v>
      </c>
      <c r="C149" s="267" t="s">
        <v>1864</v>
      </c>
      <c r="D149" s="259" t="s">
        <v>320</v>
      </c>
      <c r="E149" s="260">
        <v>12</v>
      </c>
      <c r="F149" s="261"/>
      <c r="G149" s="262">
        <f>ROUND(E149*F149,2)</f>
        <v>0</v>
      </c>
      <c r="H149" s="261"/>
      <c r="I149" s="262">
        <f>ROUND(E149*H149,2)</f>
        <v>0</v>
      </c>
      <c r="J149" s="261"/>
      <c r="K149" s="262">
        <f>ROUND(E149*J149,2)</f>
        <v>0</v>
      </c>
      <c r="L149" s="262">
        <v>21</v>
      </c>
      <c r="M149" s="262">
        <f>G149*(1+L149/100)</f>
        <v>0</v>
      </c>
      <c r="N149" s="260">
        <v>1.6800000000000001E-3</v>
      </c>
      <c r="O149" s="260">
        <f>ROUND(E149*N149,2)</f>
        <v>0.02</v>
      </c>
      <c r="P149" s="260">
        <v>0</v>
      </c>
      <c r="Q149" s="260">
        <f>ROUND(E149*P149,2)</f>
        <v>0</v>
      </c>
      <c r="R149" s="262"/>
      <c r="S149" s="262" t="s">
        <v>274</v>
      </c>
      <c r="T149" s="263" t="s">
        <v>275</v>
      </c>
      <c r="U149" s="222">
        <v>0</v>
      </c>
      <c r="V149" s="222">
        <f>ROUND(E149*U149,2)</f>
        <v>0</v>
      </c>
      <c r="W149" s="222"/>
      <c r="X149" s="222" t="s">
        <v>228</v>
      </c>
      <c r="Y149" s="222" t="s">
        <v>229</v>
      </c>
      <c r="Z149" s="212"/>
      <c r="AA149" s="212"/>
      <c r="AB149" s="212"/>
      <c r="AC149" s="212"/>
      <c r="AD149" s="212"/>
      <c r="AE149" s="212"/>
      <c r="AF149" s="212"/>
      <c r="AG149" s="212" t="s">
        <v>1409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7">
        <v>127</v>
      </c>
      <c r="B150" s="258" t="s">
        <v>2164</v>
      </c>
      <c r="C150" s="267" t="s">
        <v>2165</v>
      </c>
      <c r="D150" s="259" t="s">
        <v>320</v>
      </c>
      <c r="E150" s="260">
        <v>40</v>
      </c>
      <c r="F150" s="261"/>
      <c r="G150" s="262">
        <f>ROUND(E150*F150,2)</f>
        <v>0</v>
      </c>
      <c r="H150" s="261"/>
      <c r="I150" s="262">
        <f>ROUND(E150*H150,2)</f>
        <v>0</v>
      </c>
      <c r="J150" s="261"/>
      <c r="K150" s="262">
        <f>ROUND(E150*J150,2)</f>
        <v>0</v>
      </c>
      <c r="L150" s="262">
        <v>21</v>
      </c>
      <c r="M150" s="262">
        <f>G150*(1+L150/100)</f>
        <v>0</v>
      </c>
      <c r="N150" s="260">
        <v>3.0000000000000001E-5</v>
      </c>
      <c r="O150" s="260">
        <f>ROUND(E150*N150,2)</f>
        <v>0</v>
      </c>
      <c r="P150" s="260">
        <v>0</v>
      </c>
      <c r="Q150" s="260">
        <f>ROUND(E150*P150,2)</f>
        <v>0</v>
      </c>
      <c r="R150" s="262"/>
      <c r="S150" s="262" t="s">
        <v>274</v>
      </c>
      <c r="T150" s="263" t="s">
        <v>275</v>
      </c>
      <c r="U150" s="222">
        <v>0</v>
      </c>
      <c r="V150" s="222">
        <f>ROUND(E150*U150,2)</f>
        <v>0</v>
      </c>
      <c r="W150" s="222"/>
      <c r="X150" s="222" t="s">
        <v>228</v>
      </c>
      <c r="Y150" s="222" t="s">
        <v>229</v>
      </c>
      <c r="Z150" s="212"/>
      <c r="AA150" s="212"/>
      <c r="AB150" s="212"/>
      <c r="AC150" s="212"/>
      <c r="AD150" s="212"/>
      <c r="AE150" s="212"/>
      <c r="AF150" s="212"/>
      <c r="AG150" s="212" t="s">
        <v>1409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57">
        <v>128</v>
      </c>
      <c r="B151" s="258" t="s">
        <v>2166</v>
      </c>
      <c r="C151" s="267" t="s">
        <v>2167</v>
      </c>
      <c r="D151" s="259" t="s">
        <v>320</v>
      </c>
      <c r="E151" s="260">
        <v>128</v>
      </c>
      <c r="F151" s="261"/>
      <c r="G151" s="262">
        <f>ROUND(E151*F151,2)</f>
        <v>0</v>
      </c>
      <c r="H151" s="261"/>
      <c r="I151" s="262">
        <f>ROUND(E151*H151,2)</f>
        <v>0</v>
      </c>
      <c r="J151" s="261"/>
      <c r="K151" s="262">
        <f>ROUND(E151*J151,2)</f>
        <v>0</v>
      </c>
      <c r="L151" s="262">
        <v>21</v>
      </c>
      <c r="M151" s="262">
        <f>G151*(1+L151/100)</f>
        <v>0</v>
      </c>
      <c r="N151" s="260">
        <v>8.0000000000000007E-5</v>
      </c>
      <c r="O151" s="260">
        <f>ROUND(E151*N151,2)</f>
        <v>0.01</v>
      </c>
      <c r="P151" s="260">
        <v>0</v>
      </c>
      <c r="Q151" s="260">
        <f>ROUND(E151*P151,2)</f>
        <v>0</v>
      </c>
      <c r="R151" s="262"/>
      <c r="S151" s="262" t="s">
        <v>274</v>
      </c>
      <c r="T151" s="263" t="s">
        <v>275</v>
      </c>
      <c r="U151" s="222">
        <v>0</v>
      </c>
      <c r="V151" s="222">
        <f>ROUND(E151*U151,2)</f>
        <v>0</v>
      </c>
      <c r="W151" s="222"/>
      <c r="X151" s="222" t="s">
        <v>228</v>
      </c>
      <c r="Y151" s="222" t="s">
        <v>229</v>
      </c>
      <c r="Z151" s="212"/>
      <c r="AA151" s="212"/>
      <c r="AB151" s="212"/>
      <c r="AC151" s="212"/>
      <c r="AD151" s="212"/>
      <c r="AE151" s="212"/>
      <c r="AF151" s="212"/>
      <c r="AG151" s="212" t="s">
        <v>1409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57">
        <v>129</v>
      </c>
      <c r="B152" s="258" t="s">
        <v>2168</v>
      </c>
      <c r="C152" s="267" t="s">
        <v>2169</v>
      </c>
      <c r="D152" s="259" t="s">
        <v>320</v>
      </c>
      <c r="E152" s="260">
        <v>17</v>
      </c>
      <c r="F152" s="261"/>
      <c r="G152" s="262">
        <f>ROUND(E152*F152,2)</f>
        <v>0</v>
      </c>
      <c r="H152" s="261"/>
      <c r="I152" s="262">
        <f>ROUND(E152*H152,2)</f>
        <v>0</v>
      </c>
      <c r="J152" s="261"/>
      <c r="K152" s="262">
        <f>ROUND(E152*J152,2)</f>
        <v>0</v>
      </c>
      <c r="L152" s="262">
        <v>21</v>
      </c>
      <c r="M152" s="262">
        <f>G152*(1+L152/100)</f>
        <v>0</v>
      </c>
      <c r="N152" s="260">
        <v>3.3E-4</v>
      </c>
      <c r="O152" s="260">
        <f>ROUND(E152*N152,2)</f>
        <v>0.01</v>
      </c>
      <c r="P152" s="260">
        <v>0</v>
      </c>
      <c r="Q152" s="260">
        <f>ROUND(E152*P152,2)</f>
        <v>0</v>
      </c>
      <c r="R152" s="262"/>
      <c r="S152" s="262" t="s">
        <v>274</v>
      </c>
      <c r="T152" s="263" t="s">
        <v>275</v>
      </c>
      <c r="U152" s="222">
        <v>0</v>
      </c>
      <c r="V152" s="222">
        <f>ROUND(E152*U152,2)</f>
        <v>0</v>
      </c>
      <c r="W152" s="222"/>
      <c r="X152" s="222" t="s">
        <v>228</v>
      </c>
      <c r="Y152" s="222" t="s">
        <v>229</v>
      </c>
      <c r="Z152" s="212"/>
      <c r="AA152" s="212"/>
      <c r="AB152" s="212"/>
      <c r="AC152" s="212"/>
      <c r="AD152" s="212"/>
      <c r="AE152" s="212"/>
      <c r="AF152" s="212"/>
      <c r="AG152" s="212" t="s">
        <v>1409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57">
        <v>130</v>
      </c>
      <c r="B153" s="258" t="s">
        <v>2170</v>
      </c>
      <c r="C153" s="267" t="s">
        <v>2171</v>
      </c>
      <c r="D153" s="259" t="s">
        <v>320</v>
      </c>
      <c r="E153" s="260">
        <v>12</v>
      </c>
      <c r="F153" s="261"/>
      <c r="G153" s="262">
        <f>ROUND(E153*F153,2)</f>
        <v>0</v>
      </c>
      <c r="H153" s="261"/>
      <c r="I153" s="262">
        <f>ROUND(E153*H153,2)</f>
        <v>0</v>
      </c>
      <c r="J153" s="261"/>
      <c r="K153" s="262">
        <f>ROUND(E153*J153,2)</f>
        <v>0</v>
      </c>
      <c r="L153" s="262">
        <v>21</v>
      </c>
      <c r="M153" s="262">
        <f>G153*(1+L153/100)</f>
        <v>0</v>
      </c>
      <c r="N153" s="260">
        <v>5.1999999999999995E-4</v>
      </c>
      <c r="O153" s="260">
        <f>ROUND(E153*N153,2)</f>
        <v>0.01</v>
      </c>
      <c r="P153" s="260">
        <v>0</v>
      </c>
      <c r="Q153" s="260">
        <f>ROUND(E153*P153,2)</f>
        <v>0</v>
      </c>
      <c r="R153" s="262"/>
      <c r="S153" s="262" t="s">
        <v>274</v>
      </c>
      <c r="T153" s="263" t="s">
        <v>275</v>
      </c>
      <c r="U153" s="222">
        <v>0</v>
      </c>
      <c r="V153" s="222">
        <f>ROUND(E153*U153,2)</f>
        <v>0</v>
      </c>
      <c r="W153" s="222"/>
      <c r="X153" s="222" t="s">
        <v>228</v>
      </c>
      <c r="Y153" s="222" t="s">
        <v>229</v>
      </c>
      <c r="Z153" s="212"/>
      <c r="AA153" s="212"/>
      <c r="AB153" s="212"/>
      <c r="AC153" s="212"/>
      <c r="AD153" s="212"/>
      <c r="AE153" s="212"/>
      <c r="AF153" s="212"/>
      <c r="AG153" s="212" t="s">
        <v>1409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57">
        <v>131</v>
      </c>
      <c r="B154" s="258" t="s">
        <v>2172</v>
      </c>
      <c r="C154" s="267" t="s">
        <v>2173</v>
      </c>
      <c r="D154" s="259" t="s">
        <v>320</v>
      </c>
      <c r="E154" s="260">
        <v>4</v>
      </c>
      <c r="F154" s="261"/>
      <c r="G154" s="262">
        <f>ROUND(E154*F154,2)</f>
        <v>0</v>
      </c>
      <c r="H154" s="261"/>
      <c r="I154" s="262">
        <f>ROUND(E154*H154,2)</f>
        <v>0</v>
      </c>
      <c r="J154" s="261"/>
      <c r="K154" s="262">
        <f>ROUND(E154*J154,2)</f>
        <v>0</v>
      </c>
      <c r="L154" s="262">
        <v>21</v>
      </c>
      <c r="M154" s="262">
        <f>G154*(1+L154/100)</f>
        <v>0</v>
      </c>
      <c r="N154" s="260">
        <v>1.47E-3</v>
      </c>
      <c r="O154" s="260">
        <f>ROUND(E154*N154,2)</f>
        <v>0.01</v>
      </c>
      <c r="P154" s="260">
        <v>0</v>
      </c>
      <c r="Q154" s="260">
        <f>ROUND(E154*P154,2)</f>
        <v>0</v>
      </c>
      <c r="R154" s="262"/>
      <c r="S154" s="262" t="s">
        <v>274</v>
      </c>
      <c r="T154" s="263" t="s">
        <v>275</v>
      </c>
      <c r="U154" s="222">
        <v>0</v>
      </c>
      <c r="V154" s="222">
        <f>ROUND(E154*U154,2)</f>
        <v>0</v>
      </c>
      <c r="W154" s="222"/>
      <c r="X154" s="222" t="s">
        <v>228</v>
      </c>
      <c r="Y154" s="222" t="s">
        <v>229</v>
      </c>
      <c r="Z154" s="212"/>
      <c r="AA154" s="212"/>
      <c r="AB154" s="212"/>
      <c r="AC154" s="212"/>
      <c r="AD154" s="212"/>
      <c r="AE154" s="212"/>
      <c r="AF154" s="212"/>
      <c r="AG154" s="212" t="s">
        <v>1409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57">
        <v>132</v>
      </c>
      <c r="B155" s="258" t="s">
        <v>2174</v>
      </c>
      <c r="C155" s="267" t="s">
        <v>2175</v>
      </c>
      <c r="D155" s="259" t="s">
        <v>320</v>
      </c>
      <c r="E155" s="260">
        <v>4</v>
      </c>
      <c r="F155" s="261"/>
      <c r="G155" s="262">
        <f>ROUND(E155*F155,2)</f>
        <v>0</v>
      </c>
      <c r="H155" s="261"/>
      <c r="I155" s="262">
        <f>ROUND(E155*H155,2)</f>
        <v>0</v>
      </c>
      <c r="J155" s="261"/>
      <c r="K155" s="262">
        <f>ROUND(E155*J155,2)</f>
        <v>0</v>
      </c>
      <c r="L155" s="262">
        <v>21</v>
      </c>
      <c r="M155" s="262">
        <f>G155*(1+L155/100)</f>
        <v>0</v>
      </c>
      <c r="N155" s="260">
        <v>7.5000000000000002E-4</v>
      </c>
      <c r="O155" s="260">
        <f>ROUND(E155*N155,2)</f>
        <v>0</v>
      </c>
      <c r="P155" s="260">
        <v>0</v>
      </c>
      <c r="Q155" s="260">
        <f>ROUND(E155*P155,2)</f>
        <v>0</v>
      </c>
      <c r="R155" s="262"/>
      <c r="S155" s="262" t="s">
        <v>274</v>
      </c>
      <c r="T155" s="263" t="s">
        <v>275</v>
      </c>
      <c r="U155" s="222">
        <v>0</v>
      </c>
      <c r="V155" s="222">
        <f>ROUND(E155*U155,2)</f>
        <v>0</v>
      </c>
      <c r="W155" s="222"/>
      <c r="X155" s="222" t="s">
        <v>228</v>
      </c>
      <c r="Y155" s="222" t="s">
        <v>229</v>
      </c>
      <c r="Z155" s="212"/>
      <c r="AA155" s="212"/>
      <c r="AB155" s="212"/>
      <c r="AC155" s="212"/>
      <c r="AD155" s="212"/>
      <c r="AE155" s="212"/>
      <c r="AF155" s="212"/>
      <c r="AG155" s="212" t="s">
        <v>1409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57">
        <v>133</v>
      </c>
      <c r="B156" s="258" t="s">
        <v>2176</v>
      </c>
      <c r="C156" s="267" t="s">
        <v>2177</v>
      </c>
      <c r="D156" s="259" t="s">
        <v>320</v>
      </c>
      <c r="E156" s="260">
        <v>4</v>
      </c>
      <c r="F156" s="261"/>
      <c r="G156" s="262">
        <f>ROUND(E156*F156,2)</f>
        <v>0</v>
      </c>
      <c r="H156" s="261"/>
      <c r="I156" s="262">
        <f>ROUND(E156*H156,2)</f>
        <v>0</v>
      </c>
      <c r="J156" s="261"/>
      <c r="K156" s="262">
        <f>ROUND(E156*J156,2)</f>
        <v>0</v>
      </c>
      <c r="L156" s="262">
        <v>21</v>
      </c>
      <c r="M156" s="262">
        <f>G156*(1+L156/100)</f>
        <v>0</v>
      </c>
      <c r="N156" s="260">
        <v>1.4999999999999999E-4</v>
      </c>
      <c r="O156" s="260">
        <f>ROUND(E156*N156,2)</f>
        <v>0</v>
      </c>
      <c r="P156" s="260">
        <v>0</v>
      </c>
      <c r="Q156" s="260">
        <f>ROUND(E156*P156,2)</f>
        <v>0</v>
      </c>
      <c r="R156" s="262"/>
      <c r="S156" s="262" t="s">
        <v>274</v>
      </c>
      <c r="T156" s="263" t="s">
        <v>275</v>
      </c>
      <c r="U156" s="222">
        <v>0</v>
      </c>
      <c r="V156" s="222">
        <f>ROUND(E156*U156,2)</f>
        <v>0</v>
      </c>
      <c r="W156" s="222"/>
      <c r="X156" s="222" t="s">
        <v>228</v>
      </c>
      <c r="Y156" s="222" t="s">
        <v>229</v>
      </c>
      <c r="Z156" s="212"/>
      <c r="AA156" s="212"/>
      <c r="AB156" s="212"/>
      <c r="AC156" s="212"/>
      <c r="AD156" s="212"/>
      <c r="AE156" s="212"/>
      <c r="AF156" s="212"/>
      <c r="AG156" s="212" t="s">
        <v>1409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57">
        <v>134</v>
      </c>
      <c r="B157" s="258" t="s">
        <v>2178</v>
      </c>
      <c r="C157" s="267" t="s">
        <v>2179</v>
      </c>
      <c r="D157" s="259" t="s">
        <v>294</v>
      </c>
      <c r="E157" s="260">
        <v>0.60199999999999998</v>
      </c>
      <c r="F157" s="261"/>
      <c r="G157" s="262">
        <f>ROUND(E157*F157,2)</f>
        <v>0</v>
      </c>
      <c r="H157" s="261"/>
      <c r="I157" s="262">
        <f>ROUND(E157*H157,2)</f>
        <v>0</v>
      </c>
      <c r="J157" s="261"/>
      <c r="K157" s="262">
        <f>ROUND(E157*J157,2)</f>
        <v>0</v>
      </c>
      <c r="L157" s="262">
        <v>21</v>
      </c>
      <c r="M157" s="262">
        <f>G157*(1+L157/100)</f>
        <v>0</v>
      </c>
      <c r="N157" s="260">
        <v>0</v>
      </c>
      <c r="O157" s="260">
        <f>ROUND(E157*N157,2)</f>
        <v>0</v>
      </c>
      <c r="P157" s="260">
        <v>0</v>
      </c>
      <c r="Q157" s="260">
        <f>ROUND(E157*P157,2)</f>
        <v>0</v>
      </c>
      <c r="R157" s="262"/>
      <c r="S157" s="262" t="s">
        <v>274</v>
      </c>
      <c r="T157" s="263" t="s">
        <v>275</v>
      </c>
      <c r="U157" s="222">
        <v>0</v>
      </c>
      <c r="V157" s="222">
        <f>ROUND(E157*U157,2)</f>
        <v>0</v>
      </c>
      <c r="W157" s="222"/>
      <c r="X157" s="222" t="s">
        <v>228</v>
      </c>
      <c r="Y157" s="222" t="s">
        <v>229</v>
      </c>
      <c r="Z157" s="212"/>
      <c r="AA157" s="212"/>
      <c r="AB157" s="212"/>
      <c r="AC157" s="212"/>
      <c r="AD157" s="212"/>
      <c r="AE157" s="212"/>
      <c r="AF157" s="212"/>
      <c r="AG157" s="212" t="s">
        <v>1409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57">
        <v>135</v>
      </c>
      <c r="B158" s="258" t="s">
        <v>2180</v>
      </c>
      <c r="C158" s="267" t="s">
        <v>2181</v>
      </c>
      <c r="D158" s="259" t="s">
        <v>294</v>
      </c>
      <c r="E158" s="260">
        <v>0.60199999999999998</v>
      </c>
      <c r="F158" s="261"/>
      <c r="G158" s="262">
        <f>ROUND(E158*F158,2)</f>
        <v>0</v>
      </c>
      <c r="H158" s="261"/>
      <c r="I158" s="262">
        <f>ROUND(E158*H158,2)</f>
        <v>0</v>
      </c>
      <c r="J158" s="261"/>
      <c r="K158" s="262">
        <f>ROUND(E158*J158,2)</f>
        <v>0</v>
      </c>
      <c r="L158" s="262">
        <v>21</v>
      </c>
      <c r="M158" s="262">
        <f>G158*(1+L158/100)</f>
        <v>0</v>
      </c>
      <c r="N158" s="260">
        <v>0</v>
      </c>
      <c r="O158" s="260">
        <f>ROUND(E158*N158,2)</f>
        <v>0</v>
      </c>
      <c r="P158" s="260">
        <v>0</v>
      </c>
      <c r="Q158" s="260">
        <f>ROUND(E158*P158,2)</f>
        <v>0</v>
      </c>
      <c r="R158" s="262"/>
      <c r="S158" s="262" t="s">
        <v>274</v>
      </c>
      <c r="T158" s="263" t="s">
        <v>275</v>
      </c>
      <c r="U158" s="222">
        <v>0</v>
      </c>
      <c r="V158" s="222">
        <f>ROUND(E158*U158,2)</f>
        <v>0</v>
      </c>
      <c r="W158" s="222"/>
      <c r="X158" s="222" t="s">
        <v>228</v>
      </c>
      <c r="Y158" s="222" t="s">
        <v>229</v>
      </c>
      <c r="Z158" s="212"/>
      <c r="AA158" s="212"/>
      <c r="AB158" s="212"/>
      <c r="AC158" s="212"/>
      <c r="AD158" s="212"/>
      <c r="AE158" s="212"/>
      <c r="AF158" s="212"/>
      <c r="AG158" s="212" t="s">
        <v>1409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57">
        <v>136</v>
      </c>
      <c r="B159" s="258" t="s">
        <v>2182</v>
      </c>
      <c r="C159" s="267" t="s">
        <v>2183</v>
      </c>
      <c r="D159" s="259" t="s">
        <v>320</v>
      </c>
      <c r="E159" s="260">
        <v>6</v>
      </c>
      <c r="F159" s="261"/>
      <c r="G159" s="262">
        <f>ROUND(E159*F159,2)</f>
        <v>0</v>
      </c>
      <c r="H159" s="261"/>
      <c r="I159" s="262">
        <f>ROUND(E159*H159,2)</f>
        <v>0</v>
      </c>
      <c r="J159" s="261"/>
      <c r="K159" s="262">
        <f>ROUND(E159*J159,2)</f>
        <v>0</v>
      </c>
      <c r="L159" s="262">
        <v>21</v>
      </c>
      <c r="M159" s="262">
        <f>G159*(1+L159/100)</f>
        <v>0</v>
      </c>
      <c r="N159" s="260">
        <v>2.0000000000000002E-5</v>
      </c>
      <c r="O159" s="260">
        <f>ROUND(E159*N159,2)</f>
        <v>0</v>
      </c>
      <c r="P159" s="260">
        <v>3.9E-2</v>
      </c>
      <c r="Q159" s="260">
        <f>ROUND(E159*P159,2)</f>
        <v>0.23</v>
      </c>
      <c r="R159" s="262"/>
      <c r="S159" s="262" t="s">
        <v>274</v>
      </c>
      <c r="T159" s="263" t="s">
        <v>275</v>
      </c>
      <c r="U159" s="222">
        <v>0</v>
      </c>
      <c r="V159" s="222">
        <f>ROUND(E159*U159,2)</f>
        <v>0</v>
      </c>
      <c r="W159" s="222"/>
      <c r="X159" s="222" t="s">
        <v>228</v>
      </c>
      <c r="Y159" s="222" t="s">
        <v>229</v>
      </c>
      <c r="Z159" s="212"/>
      <c r="AA159" s="212"/>
      <c r="AB159" s="212"/>
      <c r="AC159" s="212"/>
      <c r="AD159" s="212"/>
      <c r="AE159" s="212"/>
      <c r="AF159" s="212"/>
      <c r="AG159" s="212" t="s">
        <v>1409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57">
        <v>137</v>
      </c>
      <c r="B160" s="258" t="s">
        <v>2184</v>
      </c>
      <c r="C160" s="267" t="s">
        <v>2185</v>
      </c>
      <c r="D160" s="259" t="s">
        <v>320</v>
      </c>
      <c r="E160" s="260">
        <v>2</v>
      </c>
      <c r="F160" s="261"/>
      <c r="G160" s="262">
        <f>ROUND(E160*F160,2)</f>
        <v>0</v>
      </c>
      <c r="H160" s="261"/>
      <c r="I160" s="262">
        <f>ROUND(E160*H160,2)</f>
        <v>0</v>
      </c>
      <c r="J160" s="261"/>
      <c r="K160" s="262">
        <f>ROUND(E160*J160,2)</f>
        <v>0</v>
      </c>
      <c r="L160" s="262">
        <v>21</v>
      </c>
      <c r="M160" s="262">
        <f>G160*(1+L160/100)</f>
        <v>0</v>
      </c>
      <c r="N160" s="260">
        <v>2.0000000000000002E-5</v>
      </c>
      <c r="O160" s="260">
        <f>ROUND(E160*N160,2)</f>
        <v>0</v>
      </c>
      <c r="P160" s="260">
        <v>1.4E-2</v>
      </c>
      <c r="Q160" s="260">
        <f>ROUND(E160*P160,2)</f>
        <v>0.03</v>
      </c>
      <c r="R160" s="262"/>
      <c r="S160" s="262" t="s">
        <v>274</v>
      </c>
      <c r="T160" s="263" t="s">
        <v>275</v>
      </c>
      <c r="U160" s="222">
        <v>0</v>
      </c>
      <c r="V160" s="222">
        <f>ROUND(E160*U160,2)</f>
        <v>0</v>
      </c>
      <c r="W160" s="222"/>
      <c r="X160" s="222" t="s">
        <v>228</v>
      </c>
      <c r="Y160" s="222" t="s">
        <v>229</v>
      </c>
      <c r="Z160" s="212"/>
      <c r="AA160" s="212"/>
      <c r="AB160" s="212"/>
      <c r="AC160" s="212"/>
      <c r="AD160" s="212"/>
      <c r="AE160" s="212"/>
      <c r="AF160" s="212"/>
      <c r="AG160" s="212" t="s">
        <v>1409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57">
        <v>138</v>
      </c>
      <c r="B161" s="258" t="s">
        <v>2186</v>
      </c>
      <c r="C161" s="267" t="s">
        <v>2187</v>
      </c>
      <c r="D161" s="259" t="s">
        <v>320</v>
      </c>
      <c r="E161" s="260">
        <v>20</v>
      </c>
      <c r="F161" s="261"/>
      <c r="G161" s="262">
        <f>ROUND(E161*F161,2)</f>
        <v>0</v>
      </c>
      <c r="H161" s="261"/>
      <c r="I161" s="262">
        <f>ROUND(E161*H161,2)</f>
        <v>0</v>
      </c>
      <c r="J161" s="261"/>
      <c r="K161" s="262">
        <f>ROUND(E161*J161,2)</f>
        <v>0</v>
      </c>
      <c r="L161" s="262">
        <v>21</v>
      </c>
      <c r="M161" s="262">
        <f>G161*(1+L161/100)</f>
        <v>0</v>
      </c>
      <c r="N161" s="260">
        <v>4.0000000000000003E-5</v>
      </c>
      <c r="O161" s="260">
        <f>ROUND(E161*N161,2)</f>
        <v>0</v>
      </c>
      <c r="P161" s="260">
        <v>4.4999999999999999E-4</v>
      </c>
      <c r="Q161" s="260">
        <f>ROUND(E161*P161,2)</f>
        <v>0.01</v>
      </c>
      <c r="R161" s="262"/>
      <c r="S161" s="262" t="s">
        <v>274</v>
      </c>
      <c r="T161" s="263" t="s">
        <v>275</v>
      </c>
      <c r="U161" s="222">
        <v>0</v>
      </c>
      <c r="V161" s="222">
        <f>ROUND(E161*U161,2)</f>
        <v>0</v>
      </c>
      <c r="W161" s="222"/>
      <c r="X161" s="222" t="s">
        <v>228</v>
      </c>
      <c r="Y161" s="222" t="s">
        <v>229</v>
      </c>
      <c r="Z161" s="212"/>
      <c r="AA161" s="212"/>
      <c r="AB161" s="212"/>
      <c r="AC161" s="212"/>
      <c r="AD161" s="212"/>
      <c r="AE161" s="212"/>
      <c r="AF161" s="212"/>
      <c r="AG161" s="212" t="s">
        <v>1409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57">
        <v>139</v>
      </c>
      <c r="B162" s="258" t="s">
        <v>2188</v>
      </c>
      <c r="C162" s="267" t="s">
        <v>2189</v>
      </c>
      <c r="D162" s="259" t="s">
        <v>320</v>
      </c>
      <c r="E162" s="260">
        <v>126</v>
      </c>
      <c r="F162" s="261"/>
      <c r="G162" s="262">
        <f>ROUND(E162*F162,2)</f>
        <v>0</v>
      </c>
      <c r="H162" s="261"/>
      <c r="I162" s="262">
        <f>ROUND(E162*H162,2)</f>
        <v>0</v>
      </c>
      <c r="J162" s="261"/>
      <c r="K162" s="262">
        <f>ROUND(E162*J162,2)</f>
        <v>0</v>
      </c>
      <c r="L162" s="262">
        <v>21</v>
      </c>
      <c r="M162" s="262">
        <f>G162*(1+L162/100)</f>
        <v>0</v>
      </c>
      <c r="N162" s="260">
        <v>9.0000000000000006E-5</v>
      </c>
      <c r="O162" s="260">
        <f>ROUND(E162*N162,2)</f>
        <v>0.01</v>
      </c>
      <c r="P162" s="260">
        <v>4.4999999999999999E-4</v>
      </c>
      <c r="Q162" s="260">
        <f>ROUND(E162*P162,2)</f>
        <v>0.06</v>
      </c>
      <c r="R162" s="262"/>
      <c r="S162" s="262" t="s">
        <v>274</v>
      </c>
      <c r="T162" s="263" t="s">
        <v>275</v>
      </c>
      <c r="U162" s="222">
        <v>0</v>
      </c>
      <c r="V162" s="222">
        <f>ROUND(E162*U162,2)</f>
        <v>0</v>
      </c>
      <c r="W162" s="222"/>
      <c r="X162" s="222" t="s">
        <v>228</v>
      </c>
      <c r="Y162" s="222" t="s">
        <v>229</v>
      </c>
      <c r="Z162" s="212"/>
      <c r="AA162" s="212"/>
      <c r="AB162" s="212"/>
      <c r="AC162" s="212"/>
      <c r="AD162" s="212"/>
      <c r="AE162" s="212"/>
      <c r="AF162" s="212"/>
      <c r="AG162" s="212" t="s">
        <v>1409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57">
        <v>140</v>
      </c>
      <c r="B163" s="258" t="s">
        <v>2190</v>
      </c>
      <c r="C163" s="267" t="s">
        <v>2191</v>
      </c>
      <c r="D163" s="259" t="s">
        <v>320</v>
      </c>
      <c r="E163" s="260">
        <v>18</v>
      </c>
      <c r="F163" s="261"/>
      <c r="G163" s="262">
        <f>ROUND(E163*F163,2)</f>
        <v>0</v>
      </c>
      <c r="H163" s="261"/>
      <c r="I163" s="262">
        <f>ROUND(E163*H163,2)</f>
        <v>0</v>
      </c>
      <c r="J163" s="261"/>
      <c r="K163" s="262">
        <f>ROUND(E163*J163,2)</f>
        <v>0</v>
      </c>
      <c r="L163" s="262">
        <v>21</v>
      </c>
      <c r="M163" s="262">
        <f>G163*(1+L163/100)</f>
        <v>0</v>
      </c>
      <c r="N163" s="260">
        <v>2.1000000000000001E-4</v>
      </c>
      <c r="O163" s="260">
        <f>ROUND(E163*N163,2)</f>
        <v>0</v>
      </c>
      <c r="P163" s="260">
        <v>3.5000000000000001E-3</v>
      </c>
      <c r="Q163" s="260">
        <f>ROUND(E163*P163,2)</f>
        <v>0.06</v>
      </c>
      <c r="R163" s="262"/>
      <c r="S163" s="262" t="s">
        <v>274</v>
      </c>
      <c r="T163" s="263" t="s">
        <v>275</v>
      </c>
      <c r="U163" s="222">
        <v>0</v>
      </c>
      <c r="V163" s="222">
        <f>ROUND(E163*U163,2)</f>
        <v>0</v>
      </c>
      <c r="W163" s="222"/>
      <c r="X163" s="222" t="s">
        <v>228</v>
      </c>
      <c r="Y163" s="222" t="s">
        <v>229</v>
      </c>
      <c r="Z163" s="212"/>
      <c r="AA163" s="212"/>
      <c r="AB163" s="212"/>
      <c r="AC163" s="212"/>
      <c r="AD163" s="212"/>
      <c r="AE163" s="212"/>
      <c r="AF163" s="212"/>
      <c r="AG163" s="212" t="s">
        <v>1409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57">
        <v>141</v>
      </c>
      <c r="B164" s="258" t="s">
        <v>2192</v>
      </c>
      <c r="C164" s="267" t="s">
        <v>2193</v>
      </c>
      <c r="D164" s="259" t="s">
        <v>320</v>
      </c>
      <c r="E164" s="260">
        <v>3</v>
      </c>
      <c r="F164" s="261"/>
      <c r="G164" s="262">
        <f>ROUND(E164*F164,2)</f>
        <v>0</v>
      </c>
      <c r="H164" s="261"/>
      <c r="I164" s="262">
        <f>ROUND(E164*H164,2)</f>
        <v>0</v>
      </c>
      <c r="J164" s="261"/>
      <c r="K164" s="262">
        <f>ROUND(E164*J164,2)</f>
        <v>0</v>
      </c>
      <c r="L164" s="262">
        <v>21</v>
      </c>
      <c r="M164" s="262">
        <f>G164*(1+L164/100)</f>
        <v>0</v>
      </c>
      <c r="N164" s="260">
        <v>1.2999999999999999E-4</v>
      </c>
      <c r="O164" s="260">
        <f>ROUND(E164*N164,2)</f>
        <v>0</v>
      </c>
      <c r="P164" s="260">
        <v>3.98E-3</v>
      </c>
      <c r="Q164" s="260">
        <f>ROUND(E164*P164,2)</f>
        <v>0.01</v>
      </c>
      <c r="R164" s="262"/>
      <c r="S164" s="262" t="s">
        <v>274</v>
      </c>
      <c r="T164" s="263" t="s">
        <v>275</v>
      </c>
      <c r="U164" s="222">
        <v>0</v>
      </c>
      <c r="V164" s="222">
        <f>ROUND(E164*U164,2)</f>
        <v>0</v>
      </c>
      <c r="W164" s="222"/>
      <c r="X164" s="222" t="s">
        <v>228</v>
      </c>
      <c r="Y164" s="222" t="s">
        <v>229</v>
      </c>
      <c r="Z164" s="212"/>
      <c r="AA164" s="212"/>
      <c r="AB164" s="212"/>
      <c r="AC164" s="212"/>
      <c r="AD164" s="212"/>
      <c r="AE164" s="212"/>
      <c r="AF164" s="212"/>
      <c r="AG164" s="212" t="s">
        <v>1409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57">
        <v>142</v>
      </c>
      <c r="B165" s="258" t="s">
        <v>2194</v>
      </c>
      <c r="C165" s="267" t="s">
        <v>2195</v>
      </c>
      <c r="D165" s="259" t="s">
        <v>294</v>
      </c>
      <c r="E165" s="260">
        <v>0.5</v>
      </c>
      <c r="F165" s="261"/>
      <c r="G165" s="262">
        <f>ROUND(E165*F165,2)</f>
        <v>0</v>
      </c>
      <c r="H165" s="261"/>
      <c r="I165" s="262">
        <f>ROUND(E165*H165,2)</f>
        <v>0</v>
      </c>
      <c r="J165" s="261"/>
      <c r="K165" s="262">
        <f>ROUND(E165*J165,2)</f>
        <v>0</v>
      </c>
      <c r="L165" s="262">
        <v>21</v>
      </c>
      <c r="M165" s="262">
        <f>G165*(1+L165/100)</f>
        <v>0</v>
      </c>
      <c r="N165" s="260">
        <v>0</v>
      </c>
      <c r="O165" s="260">
        <f>ROUND(E165*N165,2)</f>
        <v>0</v>
      </c>
      <c r="P165" s="260">
        <v>0</v>
      </c>
      <c r="Q165" s="260">
        <f>ROUND(E165*P165,2)</f>
        <v>0</v>
      </c>
      <c r="R165" s="262"/>
      <c r="S165" s="262" t="s">
        <v>274</v>
      </c>
      <c r="T165" s="263" t="s">
        <v>275</v>
      </c>
      <c r="U165" s="222">
        <v>0</v>
      </c>
      <c r="V165" s="222">
        <f>ROUND(E165*U165,2)</f>
        <v>0</v>
      </c>
      <c r="W165" s="222"/>
      <c r="X165" s="222" t="s">
        <v>228</v>
      </c>
      <c r="Y165" s="222" t="s">
        <v>229</v>
      </c>
      <c r="Z165" s="212"/>
      <c r="AA165" s="212"/>
      <c r="AB165" s="212"/>
      <c r="AC165" s="212"/>
      <c r="AD165" s="212"/>
      <c r="AE165" s="212"/>
      <c r="AF165" s="212"/>
      <c r="AG165" s="212" t="s">
        <v>1409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57">
        <v>143</v>
      </c>
      <c r="B166" s="258" t="s">
        <v>2196</v>
      </c>
      <c r="C166" s="267" t="s">
        <v>2197</v>
      </c>
      <c r="D166" s="259" t="s">
        <v>320</v>
      </c>
      <c r="E166" s="260">
        <v>2</v>
      </c>
      <c r="F166" s="261"/>
      <c r="G166" s="262">
        <f>ROUND(E166*F166,2)</f>
        <v>0</v>
      </c>
      <c r="H166" s="261"/>
      <c r="I166" s="262">
        <f>ROUND(E166*H166,2)</f>
        <v>0</v>
      </c>
      <c r="J166" s="261"/>
      <c r="K166" s="262">
        <f>ROUND(E166*J166,2)</f>
        <v>0</v>
      </c>
      <c r="L166" s="262">
        <v>21</v>
      </c>
      <c r="M166" s="262">
        <f>G166*(1+L166/100)</f>
        <v>0</v>
      </c>
      <c r="N166" s="260">
        <v>1.3999999999999999E-4</v>
      </c>
      <c r="O166" s="260">
        <f>ROUND(E166*N166,2)</f>
        <v>0</v>
      </c>
      <c r="P166" s="260">
        <v>0</v>
      </c>
      <c r="Q166" s="260">
        <f>ROUND(E166*P166,2)</f>
        <v>0</v>
      </c>
      <c r="R166" s="262"/>
      <c r="S166" s="262" t="s">
        <v>274</v>
      </c>
      <c r="T166" s="263" t="s">
        <v>275</v>
      </c>
      <c r="U166" s="222">
        <v>0</v>
      </c>
      <c r="V166" s="222">
        <f>ROUND(E166*U166,2)</f>
        <v>0</v>
      </c>
      <c r="W166" s="222"/>
      <c r="X166" s="222" t="s">
        <v>228</v>
      </c>
      <c r="Y166" s="222" t="s">
        <v>229</v>
      </c>
      <c r="Z166" s="212"/>
      <c r="AA166" s="212"/>
      <c r="AB166" s="212"/>
      <c r="AC166" s="212"/>
      <c r="AD166" s="212"/>
      <c r="AE166" s="212"/>
      <c r="AF166" s="212"/>
      <c r="AG166" s="212" t="s">
        <v>1409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57">
        <v>144</v>
      </c>
      <c r="B167" s="258" t="s">
        <v>2198</v>
      </c>
      <c r="C167" s="267" t="s">
        <v>2199</v>
      </c>
      <c r="D167" s="259" t="s">
        <v>320</v>
      </c>
      <c r="E167" s="260">
        <v>2</v>
      </c>
      <c r="F167" s="261"/>
      <c r="G167" s="262">
        <f>ROUND(E167*F167,2)</f>
        <v>0</v>
      </c>
      <c r="H167" s="261"/>
      <c r="I167" s="262">
        <f>ROUND(E167*H167,2)</f>
        <v>0</v>
      </c>
      <c r="J167" s="261"/>
      <c r="K167" s="262">
        <f>ROUND(E167*J167,2)</f>
        <v>0</v>
      </c>
      <c r="L167" s="262">
        <v>21</v>
      </c>
      <c r="M167" s="262">
        <f>G167*(1+L167/100)</f>
        <v>0</v>
      </c>
      <c r="N167" s="260">
        <v>2.4000000000000001E-4</v>
      </c>
      <c r="O167" s="260">
        <f>ROUND(E167*N167,2)</f>
        <v>0</v>
      </c>
      <c r="P167" s="260">
        <v>0</v>
      </c>
      <c r="Q167" s="260">
        <f>ROUND(E167*P167,2)</f>
        <v>0</v>
      </c>
      <c r="R167" s="262"/>
      <c r="S167" s="262" t="s">
        <v>274</v>
      </c>
      <c r="T167" s="263" t="s">
        <v>275</v>
      </c>
      <c r="U167" s="222">
        <v>0</v>
      </c>
      <c r="V167" s="222">
        <f>ROUND(E167*U167,2)</f>
        <v>0</v>
      </c>
      <c r="W167" s="222"/>
      <c r="X167" s="222" t="s">
        <v>228</v>
      </c>
      <c r="Y167" s="222" t="s">
        <v>229</v>
      </c>
      <c r="Z167" s="212"/>
      <c r="AA167" s="212"/>
      <c r="AB167" s="212"/>
      <c r="AC167" s="212"/>
      <c r="AD167" s="212"/>
      <c r="AE167" s="212"/>
      <c r="AF167" s="212"/>
      <c r="AG167" s="212" t="s">
        <v>1409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57">
        <v>145</v>
      </c>
      <c r="B168" s="258" t="s">
        <v>2200</v>
      </c>
      <c r="C168" s="267" t="s">
        <v>2201</v>
      </c>
      <c r="D168" s="259" t="s">
        <v>320</v>
      </c>
      <c r="E168" s="260">
        <v>2</v>
      </c>
      <c r="F168" s="261"/>
      <c r="G168" s="262">
        <f>ROUND(E168*F168,2)</f>
        <v>0</v>
      </c>
      <c r="H168" s="261"/>
      <c r="I168" s="262">
        <f>ROUND(E168*H168,2)</f>
        <v>0</v>
      </c>
      <c r="J168" s="261"/>
      <c r="K168" s="262">
        <f>ROUND(E168*J168,2)</f>
        <v>0</v>
      </c>
      <c r="L168" s="262">
        <v>21</v>
      </c>
      <c r="M168" s="262">
        <f>G168*(1+L168/100)</f>
        <v>0</v>
      </c>
      <c r="N168" s="260">
        <v>3.8000000000000002E-4</v>
      </c>
      <c r="O168" s="260">
        <f>ROUND(E168*N168,2)</f>
        <v>0</v>
      </c>
      <c r="P168" s="260">
        <v>0</v>
      </c>
      <c r="Q168" s="260">
        <f>ROUND(E168*P168,2)</f>
        <v>0</v>
      </c>
      <c r="R168" s="262"/>
      <c r="S168" s="262" t="s">
        <v>274</v>
      </c>
      <c r="T168" s="263" t="s">
        <v>275</v>
      </c>
      <c r="U168" s="222">
        <v>0</v>
      </c>
      <c r="V168" s="222">
        <f>ROUND(E168*U168,2)</f>
        <v>0</v>
      </c>
      <c r="W168" s="222"/>
      <c r="X168" s="222" t="s">
        <v>228</v>
      </c>
      <c r="Y168" s="222" t="s">
        <v>229</v>
      </c>
      <c r="Z168" s="212"/>
      <c r="AA168" s="212"/>
      <c r="AB168" s="212"/>
      <c r="AC168" s="212"/>
      <c r="AD168" s="212"/>
      <c r="AE168" s="212"/>
      <c r="AF168" s="212"/>
      <c r="AG168" s="212" t="s">
        <v>1409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26" t="s">
        <v>221</v>
      </c>
      <c r="B169" s="227" t="s">
        <v>170</v>
      </c>
      <c r="C169" s="244" t="s">
        <v>171</v>
      </c>
      <c r="D169" s="228"/>
      <c r="E169" s="229"/>
      <c r="F169" s="230"/>
      <c r="G169" s="230">
        <f>SUMIF(AG170:AG193,"&lt;&gt;NOR",G170:G193)</f>
        <v>0</v>
      </c>
      <c r="H169" s="230"/>
      <c r="I169" s="230">
        <f>SUM(I170:I193)</f>
        <v>0</v>
      </c>
      <c r="J169" s="230"/>
      <c r="K169" s="230">
        <f>SUM(K170:K193)</f>
        <v>0</v>
      </c>
      <c r="L169" s="230"/>
      <c r="M169" s="230">
        <f>SUM(M170:M193)</f>
        <v>0</v>
      </c>
      <c r="N169" s="229"/>
      <c r="O169" s="229">
        <f>SUM(O170:O193)</f>
        <v>2.48</v>
      </c>
      <c r="P169" s="229"/>
      <c r="Q169" s="229">
        <f>SUM(Q170:Q193)</f>
        <v>5.33</v>
      </c>
      <c r="R169" s="230"/>
      <c r="S169" s="230"/>
      <c r="T169" s="231"/>
      <c r="U169" s="225"/>
      <c r="V169" s="225">
        <f>SUM(V170:V193)</f>
        <v>0</v>
      </c>
      <c r="W169" s="225"/>
      <c r="X169" s="225"/>
      <c r="Y169" s="225"/>
      <c r="AG169" t="s">
        <v>222</v>
      </c>
    </row>
    <row r="170" spans="1:60" ht="22.5" outlineLevel="1" x14ac:dyDescent="0.2">
      <c r="A170" s="257">
        <v>146</v>
      </c>
      <c r="B170" s="258" t="s">
        <v>2202</v>
      </c>
      <c r="C170" s="267" t="s">
        <v>2203</v>
      </c>
      <c r="D170" s="259" t="s">
        <v>320</v>
      </c>
      <c r="E170" s="260">
        <v>12</v>
      </c>
      <c r="F170" s="261"/>
      <c r="G170" s="262">
        <f>ROUND(E170*F170,2)</f>
        <v>0</v>
      </c>
      <c r="H170" s="261"/>
      <c r="I170" s="262">
        <f>ROUND(E170*H170,2)</f>
        <v>0</v>
      </c>
      <c r="J170" s="261"/>
      <c r="K170" s="262">
        <f>ROUND(E170*J170,2)</f>
        <v>0</v>
      </c>
      <c r="L170" s="262">
        <v>21</v>
      </c>
      <c r="M170" s="262">
        <f>G170*(1+L170/100)</f>
        <v>0</v>
      </c>
      <c r="N170" s="260">
        <v>1.6549999999999999E-2</v>
      </c>
      <c r="O170" s="260">
        <f>ROUND(E170*N170,2)</f>
        <v>0.2</v>
      </c>
      <c r="P170" s="260">
        <v>0</v>
      </c>
      <c r="Q170" s="260">
        <f>ROUND(E170*P170,2)</f>
        <v>0</v>
      </c>
      <c r="R170" s="262"/>
      <c r="S170" s="262" t="s">
        <v>274</v>
      </c>
      <c r="T170" s="263" t="s">
        <v>275</v>
      </c>
      <c r="U170" s="222">
        <v>0</v>
      </c>
      <c r="V170" s="222">
        <f>ROUND(E170*U170,2)</f>
        <v>0</v>
      </c>
      <c r="W170" s="222"/>
      <c r="X170" s="222" t="s">
        <v>228</v>
      </c>
      <c r="Y170" s="222" t="s">
        <v>229</v>
      </c>
      <c r="Z170" s="212"/>
      <c r="AA170" s="212"/>
      <c r="AB170" s="212"/>
      <c r="AC170" s="212"/>
      <c r="AD170" s="212"/>
      <c r="AE170" s="212"/>
      <c r="AF170" s="212"/>
      <c r="AG170" s="212" t="s">
        <v>1409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57">
        <v>147</v>
      </c>
      <c r="B171" s="258" t="s">
        <v>2204</v>
      </c>
      <c r="C171" s="267" t="s">
        <v>2205</v>
      </c>
      <c r="D171" s="259" t="s">
        <v>320</v>
      </c>
      <c r="E171" s="260">
        <v>6</v>
      </c>
      <c r="F171" s="261"/>
      <c r="G171" s="262">
        <f>ROUND(E171*F171,2)</f>
        <v>0</v>
      </c>
      <c r="H171" s="261"/>
      <c r="I171" s="262">
        <f>ROUND(E171*H171,2)</f>
        <v>0</v>
      </c>
      <c r="J171" s="261"/>
      <c r="K171" s="262">
        <f>ROUND(E171*J171,2)</f>
        <v>0</v>
      </c>
      <c r="L171" s="262">
        <v>21</v>
      </c>
      <c r="M171" s="262">
        <f>G171*(1+L171/100)</f>
        <v>0</v>
      </c>
      <c r="N171" s="260">
        <v>2.2290000000000001E-2</v>
      </c>
      <c r="O171" s="260">
        <f>ROUND(E171*N171,2)</f>
        <v>0.13</v>
      </c>
      <c r="P171" s="260">
        <v>0</v>
      </c>
      <c r="Q171" s="260">
        <f>ROUND(E171*P171,2)</f>
        <v>0</v>
      </c>
      <c r="R171" s="262"/>
      <c r="S171" s="262" t="s">
        <v>274</v>
      </c>
      <c r="T171" s="263" t="s">
        <v>275</v>
      </c>
      <c r="U171" s="222">
        <v>0</v>
      </c>
      <c r="V171" s="222">
        <f>ROUND(E171*U171,2)</f>
        <v>0</v>
      </c>
      <c r="W171" s="222"/>
      <c r="X171" s="222" t="s">
        <v>228</v>
      </c>
      <c r="Y171" s="222" t="s">
        <v>229</v>
      </c>
      <c r="Z171" s="212"/>
      <c r="AA171" s="212"/>
      <c r="AB171" s="212"/>
      <c r="AC171" s="212"/>
      <c r="AD171" s="212"/>
      <c r="AE171" s="212"/>
      <c r="AF171" s="212"/>
      <c r="AG171" s="212" t="s">
        <v>1409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57">
        <v>148</v>
      </c>
      <c r="B172" s="258" t="s">
        <v>2206</v>
      </c>
      <c r="C172" s="267" t="s">
        <v>2207</v>
      </c>
      <c r="D172" s="259" t="s">
        <v>320</v>
      </c>
      <c r="E172" s="260">
        <v>2</v>
      </c>
      <c r="F172" s="261"/>
      <c r="G172" s="262">
        <f>ROUND(E172*F172,2)</f>
        <v>0</v>
      </c>
      <c r="H172" s="261"/>
      <c r="I172" s="262">
        <f>ROUND(E172*H172,2)</f>
        <v>0</v>
      </c>
      <c r="J172" s="261"/>
      <c r="K172" s="262">
        <f>ROUND(E172*J172,2)</f>
        <v>0</v>
      </c>
      <c r="L172" s="262">
        <v>21</v>
      </c>
      <c r="M172" s="262">
        <f>G172*(1+L172/100)</f>
        <v>0</v>
      </c>
      <c r="N172" s="260">
        <v>2.5159999999999998E-2</v>
      </c>
      <c r="O172" s="260">
        <f>ROUND(E172*N172,2)</f>
        <v>0.05</v>
      </c>
      <c r="P172" s="260">
        <v>0</v>
      </c>
      <c r="Q172" s="260">
        <f>ROUND(E172*P172,2)</f>
        <v>0</v>
      </c>
      <c r="R172" s="262"/>
      <c r="S172" s="262" t="s">
        <v>274</v>
      </c>
      <c r="T172" s="263" t="s">
        <v>275</v>
      </c>
      <c r="U172" s="222">
        <v>0</v>
      </c>
      <c r="V172" s="222">
        <f>ROUND(E172*U172,2)</f>
        <v>0</v>
      </c>
      <c r="W172" s="222"/>
      <c r="X172" s="222" t="s">
        <v>228</v>
      </c>
      <c r="Y172" s="222" t="s">
        <v>229</v>
      </c>
      <c r="Z172" s="212"/>
      <c r="AA172" s="212"/>
      <c r="AB172" s="212"/>
      <c r="AC172" s="212"/>
      <c r="AD172" s="212"/>
      <c r="AE172" s="212"/>
      <c r="AF172" s="212"/>
      <c r="AG172" s="212" t="s">
        <v>1409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57">
        <v>149</v>
      </c>
      <c r="B173" s="258" t="s">
        <v>2208</v>
      </c>
      <c r="C173" s="267" t="s">
        <v>2209</v>
      </c>
      <c r="D173" s="259" t="s">
        <v>320</v>
      </c>
      <c r="E173" s="260">
        <v>2</v>
      </c>
      <c r="F173" s="261"/>
      <c r="G173" s="262">
        <f>ROUND(E173*F173,2)</f>
        <v>0</v>
      </c>
      <c r="H173" s="261"/>
      <c r="I173" s="262">
        <f>ROUND(E173*H173,2)</f>
        <v>0</v>
      </c>
      <c r="J173" s="261"/>
      <c r="K173" s="262">
        <f>ROUND(E173*J173,2)</f>
        <v>0</v>
      </c>
      <c r="L173" s="262">
        <v>21</v>
      </c>
      <c r="M173" s="262">
        <f>G173*(1+L173/100)</f>
        <v>0</v>
      </c>
      <c r="N173" s="260">
        <v>3.9100000000000003E-2</v>
      </c>
      <c r="O173" s="260">
        <f>ROUND(E173*N173,2)</f>
        <v>0.08</v>
      </c>
      <c r="P173" s="260">
        <v>0</v>
      </c>
      <c r="Q173" s="260">
        <f>ROUND(E173*P173,2)</f>
        <v>0</v>
      </c>
      <c r="R173" s="262"/>
      <c r="S173" s="262" t="s">
        <v>274</v>
      </c>
      <c r="T173" s="263" t="s">
        <v>275</v>
      </c>
      <c r="U173" s="222">
        <v>0</v>
      </c>
      <c r="V173" s="222">
        <f>ROUND(E173*U173,2)</f>
        <v>0</v>
      </c>
      <c r="W173" s="222"/>
      <c r="X173" s="222" t="s">
        <v>228</v>
      </c>
      <c r="Y173" s="222" t="s">
        <v>229</v>
      </c>
      <c r="Z173" s="212"/>
      <c r="AA173" s="212"/>
      <c r="AB173" s="212"/>
      <c r="AC173" s="212"/>
      <c r="AD173" s="212"/>
      <c r="AE173" s="212"/>
      <c r="AF173" s="212"/>
      <c r="AG173" s="212" t="s">
        <v>1409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57">
        <v>150</v>
      </c>
      <c r="B174" s="258" t="s">
        <v>2210</v>
      </c>
      <c r="C174" s="267" t="s">
        <v>2211</v>
      </c>
      <c r="D174" s="259" t="s">
        <v>320</v>
      </c>
      <c r="E174" s="260">
        <v>33</v>
      </c>
      <c r="F174" s="261"/>
      <c r="G174" s="262">
        <f>ROUND(E174*F174,2)</f>
        <v>0</v>
      </c>
      <c r="H174" s="261"/>
      <c r="I174" s="262">
        <f>ROUND(E174*H174,2)</f>
        <v>0</v>
      </c>
      <c r="J174" s="261"/>
      <c r="K174" s="262">
        <f>ROUND(E174*J174,2)</f>
        <v>0</v>
      </c>
      <c r="L174" s="262">
        <v>21</v>
      </c>
      <c r="M174" s="262">
        <f>G174*(1+L174/100)</f>
        <v>0</v>
      </c>
      <c r="N174" s="260">
        <v>4.4470000000000003E-2</v>
      </c>
      <c r="O174" s="260">
        <f>ROUND(E174*N174,2)</f>
        <v>1.47</v>
      </c>
      <c r="P174" s="260">
        <v>0</v>
      </c>
      <c r="Q174" s="260">
        <f>ROUND(E174*P174,2)</f>
        <v>0</v>
      </c>
      <c r="R174" s="262"/>
      <c r="S174" s="262" t="s">
        <v>274</v>
      </c>
      <c r="T174" s="263" t="s">
        <v>275</v>
      </c>
      <c r="U174" s="222">
        <v>0</v>
      </c>
      <c r="V174" s="222">
        <f>ROUND(E174*U174,2)</f>
        <v>0</v>
      </c>
      <c r="W174" s="222"/>
      <c r="X174" s="222" t="s">
        <v>228</v>
      </c>
      <c r="Y174" s="222" t="s">
        <v>229</v>
      </c>
      <c r="Z174" s="212"/>
      <c r="AA174" s="212"/>
      <c r="AB174" s="212"/>
      <c r="AC174" s="212"/>
      <c r="AD174" s="212"/>
      <c r="AE174" s="212"/>
      <c r="AF174" s="212"/>
      <c r="AG174" s="212" t="s">
        <v>1409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57">
        <v>151</v>
      </c>
      <c r="B175" s="258" t="s">
        <v>2212</v>
      </c>
      <c r="C175" s="267" t="s">
        <v>2213</v>
      </c>
      <c r="D175" s="259" t="s">
        <v>320</v>
      </c>
      <c r="E175" s="260">
        <v>3</v>
      </c>
      <c r="F175" s="261"/>
      <c r="G175" s="262">
        <f>ROUND(E175*F175,2)</f>
        <v>0</v>
      </c>
      <c r="H175" s="261"/>
      <c r="I175" s="262">
        <f>ROUND(E175*H175,2)</f>
        <v>0</v>
      </c>
      <c r="J175" s="261"/>
      <c r="K175" s="262">
        <f>ROUND(E175*J175,2)</f>
        <v>0</v>
      </c>
      <c r="L175" s="262">
        <v>21</v>
      </c>
      <c r="M175" s="262">
        <f>G175*(1+L175/100)</f>
        <v>0</v>
      </c>
      <c r="N175" s="260">
        <v>8.8440000000000005E-2</v>
      </c>
      <c r="O175" s="260">
        <f>ROUND(E175*N175,2)</f>
        <v>0.27</v>
      </c>
      <c r="P175" s="260">
        <v>0</v>
      </c>
      <c r="Q175" s="260">
        <f>ROUND(E175*P175,2)</f>
        <v>0</v>
      </c>
      <c r="R175" s="262"/>
      <c r="S175" s="262" t="s">
        <v>274</v>
      </c>
      <c r="T175" s="263" t="s">
        <v>275</v>
      </c>
      <c r="U175" s="222">
        <v>0</v>
      </c>
      <c r="V175" s="222">
        <f>ROUND(E175*U175,2)</f>
        <v>0</v>
      </c>
      <c r="W175" s="222"/>
      <c r="X175" s="222" t="s">
        <v>228</v>
      </c>
      <c r="Y175" s="222" t="s">
        <v>229</v>
      </c>
      <c r="Z175" s="212"/>
      <c r="AA175" s="212"/>
      <c r="AB175" s="212"/>
      <c r="AC175" s="212"/>
      <c r="AD175" s="212"/>
      <c r="AE175" s="212"/>
      <c r="AF175" s="212"/>
      <c r="AG175" s="212" t="s">
        <v>1409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57">
        <v>152</v>
      </c>
      <c r="B176" s="258" t="s">
        <v>2214</v>
      </c>
      <c r="C176" s="267" t="s">
        <v>2215</v>
      </c>
      <c r="D176" s="259" t="s">
        <v>320</v>
      </c>
      <c r="E176" s="260">
        <v>2</v>
      </c>
      <c r="F176" s="261"/>
      <c r="G176" s="262">
        <f>ROUND(E176*F176,2)</f>
        <v>0</v>
      </c>
      <c r="H176" s="261"/>
      <c r="I176" s="262">
        <f>ROUND(E176*H176,2)</f>
        <v>0</v>
      </c>
      <c r="J176" s="261"/>
      <c r="K176" s="262">
        <f>ROUND(E176*J176,2)</f>
        <v>0</v>
      </c>
      <c r="L176" s="262">
        <v>21</v>
      </c>
      <c r="M176" s="262">
        <f>G176*(1+L176/100)</f>
        <v>0</v>
      </c>
      <c r="N176" s="260">
        <v>8.8440000000000005E-2</v>
      </c>
      <c r="O176" s="260">
        <f>ROUND(E176*N176,2)</f>
        <v>0.18</v>
      </c>
      <c r="P176" s="260">
        <v>0</v>
      </c>
      <c r="Q176" s="260">
        <f>ROUND(E176*P176,2)</f>
        <v>0</v>
      </c>
      <c r="R176" s="262"/>
      <c r="S176" s="262" t="s">
        <v>274</v>
      </c>
      <c r="T176" s="263" t="s">
        <v>275</v>
      </c>
      <c r="U176" s="222">
        <v>0</v>
      </c>
      <c r="V176" s="222">
        <f>ROUND(E176*U176,2)</f>
        <v>0</v>
      </c>
      <c r="W176" s="222"/>
      <c r="X176" s="222" t="s">
        <v>228</v>
      </c>
      <c r="Y176" s="222" t="s">
        <v>229</v>
      </c>
      <c r="Z176" s="212"/>
      <c r="AA176" s="212"/>
      <c r="AB176" s="212"/>
      <c r="AC176" s="212"/>
      <c r="AD176" s="212"/>
      <c r="AE176" s="212"/>
      <c r="AF176" s="212"/>
      <c r="AG176" s="212" t="s">
        <v>1409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57">
        <v>153</v>
      </c>
      <c r="B177" s="258" t="s">
        <v>2216</v>
      </c>
      <c r="C177" s="267" t="s">
        <v>2217</v>
      </c>
      <c r="D177" s="259" t="s">
        <v>320</v>
      </c>
      <c r="E177" s="260">
        <v>2</v>
      </c>
      <c r="F177" s="261"/>
      <c r="G177" s="262">
        <f>ROUND(E177*F177,2)</f>
        <v>0</v>
      </c>
      <c r="H177" s="261"/>
      <c r="I177" s="262">
        <f>ROUND(E177*H177,2)</f>
        <v>0</v>
      </c>
      <c r="J177" s="261"/>
      <c r="K177" s="262">
        <f>ROUND(E177*J177,2)</f>
        <v>0</v>
      </c>
      <c r="L177" s="262">
        <v>21</v>
      </c>
      <c r="M177" s="262">
        <f>G177*(1+L177/100)</f>
        <v>0</v>
      </c>
      <c r="N177" s="260">
        <v>3.1539999999999999E-2</v>
      </c>
      <c r="O177" s="260">
        <f>ROUND(E177*N177,2)</f>
        <v>0.06</v>
      </c>
      <c r="P177" s="260">
        <v>0</v>
      </c>
      <c r="Q177" s="260">
        <f>ROUND(E177*P177,2)</f>
        <v>0</v>
      </c>
      <c r="R177" s="262"/>
      <c r="S177" s="262" t="s">
        <v>274</v>
      </c>
      <c r="T177" s="263" t="s">
        <v>275</v>
      </c>
      <c r="U177" s="222">
        <v>0</v>
      </c>
      <c r="V177" s="222">
        <f>ROUND(E177*U177,2)</f>
        <v>0</v>
      </c>
      <c r="W177" s="222"/>
      <c r="X177" s="222" t="s">
        <v>228</v>
      </c>
      <c r="Y177" s="222" t="s">
        <v>229</v>
      </c>
      <c r="Z177" s="212"/>
      <c r="AA177" s="212"/>
      <c r="AB177" s="212"/>
      <c r="AC177" s="212"/>
      <c r="AD177" s="212"/>
      <c r="AE177" s="212"/>
      <c r="AF177" s="212"/>
      <c r="AG177" s="212" t="s">
        <v>1409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57">
        <v>154</v>
      </c>
      <c r="B178" s="258" t="s">
        <v>2218</v>
      </c>
      <c r="C178" s="267" t="s">
        <v>2219</v>
      </c>
      <c r="D178" s="259" t="s">
        <v>320</v>
      </c>
      <c r="E178" s="260">
        <v>22</v>
      </c>
      <c r="F178" s="261"/>
      <c r="G178" s="262">
        <f>ROUND(E178*F178,2)</f>
        <v>0</v>
      </c>
      <c r="H178" s="261"/>
      <c r="I178" s="262">
        <f>ROUND(E178*H178,2)</f>
        <v>0</v>
      </c>
      <c r="J178" s="261"/>
      <c r="K178" s="262">
        <f>ROUND(E178*J178,2)</f>
        <v>0</v>
      </c>
      <c r="L178" s="262">
        <v>21</v>
      </c>
      <c r="M178" s="262">
        <f>G178*(1+L178/100)</f>
        <v>0</v>
      </c>
      <c r="N178" s="260">
        <v>0</v>
      </c>
      <c r="O178" s="260">
        <f>ROUND(E178*N178,2)</f>
        <v>0</v>
      </c>
      <c r="P178" s="260">
        <v>0</v>
      </c>
      <c r="Q178" s="260">
        <f>ROUND(E178*P178,2)</f>
        <v>0</v>
      </c>
      <c r="R178" s="262"/>
      <c r="S178" s="262" t="s">
        <v>274</v>
      </c>
      <c r="T178" s="263" t="s">
        <v>275</v>
      </c>
      <c r="U178" s="222">
        <v>0</v>
      </c>
      <c r="V178" s="222">
        <f>ROUND(E178*U178,2)</f>
        <v>0</v>
      </c>
      <c r="W178" s="222"/>
      <c r="X178" s="222" t="s">
        <v>228</v>
      </c>
      <c r="Y178" s="222" t="s">
        <v>229</v>
      </c>
      <c r="Z178" s="212"/>
      <c r="AA178" s="212"/>
      <c r="AB178" s="212"/>
      <c r="AC178" s="212"/>
      <c r="AD178" s="212"/>
      <c r="AE178" s="212"/>
      <c r="AF178" s="212"/>
      <c r="AG178" s="212" t="s">
        <v>1409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57">
        <v>155</v>
      </c>
      <c r="B179" s="258" t="s">
        <v>2220</v>
      </c>
      <c r="C179" s="267" t="s">
        <v>2221</v>
      </c>
      <c r="D179" s="259" t="s">
        <v>320</v>
      </c>
      <c r="E179" s="260">
        <v>3</v>
      </c>
      <c r="F179" s="261"/>
      <c r="G179" s="262">
        <f>ROUND(E179*F179,2)</f>
        <v>0</v>
      </c>
      <c r="H179" s="261"/>
      <c r="I179" s="262">
        <f>ROUND(E179*H179,2)</f>
        <v>0</v>
      </c>
      <c r="J179" s="261"/>
      <c r="K179" s="262">
        <f>ROUND(E179*J179,2)</f>
        <v>0</v>
      </c>
      <c r="L179" s="262">
        <v>21</v>
      </c>
      <c r="M179" s="262">
        <f>G179*(1+L179/100)</f>
        <v>0</v>
      </c>
      <c r="N179" s="260">
        <v>0</v>
      </c>
      <c r="O179" s="260">
        <f>ROUND(E179*N179,2)</f>
        <v>0</v>
      </c>
      <c r="P179" s="260">
        <v>0</v>
      </c>
      <c r="Q179" s="260">
        <f>ROUND(E179*P179,2)</f>
        <v>0</v>
      </c>
      <c r="R179" s="262"/>
      <c r="S179" s="262" t="s">
        <v>274</v>
      </c>
      <c r="T179" s="263" t="s">
        <v>275</v>
      </c>
      <c r="U179" s="222">
        <v>0</v>
      </c>
      <c r="V179" s="222">
        <f>ROUND(E179*U179,2)</f>
        <v>0</v>
      </c>
      <c r="W179" s="222"/>
      <c r="X179" s="222" t="s">
        <v>228</v>
      </c>
      <c r="Y179" s="222" t="s">
        <v>229</v>
      </c>
      <c r="Z179" s="212"/>
      <c r="AA179" s="212"/>
      <c r="AB179" s="212"/>
      <c r="AC179" s="212"/>
      <c r="AD179" s="212"/>
      <c r="AE179" s="212"/>
      <c r="AF179" s="212"/>
      <c r="AG179" s="212" t="s">
        <v>1409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57">
        <v>156</v>
      </c>
      <c r="B180" s="258" t="s">
        <v>2222</v>
      </c>
      <c r="C180" s="267" t="s">
        <v>2223</v>
      </c>
      <c r="D180" s="259" t="s">
        <v>320</v>
      </c>
      <c r="E180" s="260">
        <v>27</v>
      </c>
      <c r="F180" s="261"/>
      <c r="G180" s="262">
        <f>ROUND(E180*F180,2)</f>
        <v>0</v>
      </c>
      <c r="H180" s="261"/>
      <c r="I180" s="262">
        <f>ROUND(E180*H180,2)</f>
        <v>0</v>
      </c>
      <c r="J180" s="261"/>
      <c r="K180" s="262">
        <f>ROUND(E180*J180,2)</f>
        <v>0</v>
      </c>
      <c r="L180" s="262">
        <v>21</v>
      </c>
      <c r="M180" s="262">
        <f>G180*(1+L180/100)</f>
        <v>0</v>
      </c>
      <c r="N180" s="260">
        <v>0</v>
      </c>
      <c r="O180" s="260">
        <f>ROUND(E180*N180,2)</f>
        <v>0</v>
      </c>
      <c r="P180" s="260">
        <v>0</v>
      </c>
      <c r="Q180" s="260">
        <f>ROUND(E180*P180,2)</f>
        <v>0</v>
      </c>
      <c r="R180" s="262"/>
      <c r="S180" s="262" t="s">
        <v>274</v>
      </c>
      <c r="T180" s="263" t="s">
        <v>275</v>
      </c>
      <c r="U180" s="222">
        <v>0</v>
      </c>
      <c r="V180" s="222">
        <f>ROUND(E180*U180,2)</f>
        <v>0</v>
      </c>
      <c r="W180" s="222"/>
      <c r="X180" s="222" t="s">
        <v>228</v>
      </c>
      <c r="Y180" s="222" t="s">
        <v>229</v>
      </c>
      <c r="Z180" s="212"/>
      <c r="AA180" s="212"/>
      <c r="AB180" s="212"/>
      <c r="AC180" s="212"/>
      <c r="AD180" s="212"/>
      <c r="AE180" s="212"/>
      <c r="AF180" s="212"/>
      <c r="AG180" s="212" t="s">
        <v>1409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57">
        <v>157</v>
      </c>
      <c r="B181" s="258" t="s">
        <v>2224</v>
      </c>
      <c r="C181" s="267" t="s">
        <v>2225</v>
      </c>
      <c r="D181" s="259" t="s">
        <v>320</v>
      </c>
      <c r="E181" s="260">
        <v>1</v>
      </c>
      <c r="F181" s="261"/>
      <c r="G181" s="262">
        <f>ROUND(E181*F181,2)</f>
        <v>0</v>
      </c>
      <c r="H181" s="261"/>
      <c r="I181" s="262">
        <f>ROUND(E181*H181,2)</f>
        <v>0</v>
      </c>
      <c r="J181" s="261"/>
      <c r="K181" s="262">
        <f>ROUND(E181*J181,2)</f>
        <v>0</v>
      </c>
      <c r="L181" s="262">
        <v>21</v>
      </c>
      <c r="M181" s="262">
        <f>G181*(1+L181/100)</f>
        <v>0</v>
      </c>
      <c r="N181" s="260">
        <v>2.58E-2</v>
      </c>
      <c r="O181" s="260">
        <f>ROUND(E181*N181,2)</f>
        <v>0.03</v>
      </c>
      <c r="P181" s="260">
        <v>0</v>
      </c>
      <c r="Q181" s="260">
        <f>ROUND(E181*P181,2)</f>
        <v>0</v>
      </c>
      <c r="R181" s="262"/>
      <c r="S181" s="262" t="s">
        <v>274</v>
      </c>
      <c r="T181" s="263" t="s">
        <v>275</v>
      </c>
      <c r="U181" s="222">
        <v>0</v>
      </c>
      <c r="V181" s="222">
        <f>ROUND(E181*U181,2)</f>
        <v>0</v>
      </c>
      <c r="W181" s="222"/>
      <c r="X181" s="222" t="s">
        <v>228</v>
      </c>
      <c r="Y181" s="222" t="s">
        <v>229</v>
      </c>
      <c r="Z181" s="212"/>
      <c r="AA181" s="212"/>
      <c r="AB181" s="212"/>
      <c r="AC181" s="212"/>
      <c r="AD181" s="212"/>
      <c r="AE181" s="212"/>
      <c r="AF181" s="212"/>
      <c r="AG181" s="212" t="s">
        <v>1409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57">
        <v>158</v>
      </c>
      <c r="B182" s="258" t="s">
        <v>2226</v>
      </c>
      <c r="C182" s="267" t="s">
        <v>2227</v>
      </c>
      <c r="D182" s="259" t="s">
        <v>320</v>
      </c>
      <c r="E182" s="260">
        <v>1</v>
      </c>
      <c r="F182" s="261"/>
      <c r="G182" s="262">
        <f>ROUND(E182*F182,2)</f>
        <v>0</v>
      </c>
      <c r="H182" s="261"/>
      <c r="I182" s="262">
        <f>ROUND(E182*H182,2)</f>
        <v>0</v>
      </c>
      <c r="J182" s="261"/>
      <c r="K182" s="262">
        <f>ROUND(E182*J182,2)</f>
        <v>0</v>
      </c>
      <c r="L182" s="262">
        <v>21</v>
      </c>
      <c r="M182" s="262">
        <f>G182*(1+L182/100)</f>
        <v>0</v>
      </c>
      <c r="N182" s="260">
        <v>0</v>
      </c>
      <c r="O182" s="260">
        <f>ROUND(E182*N182,2)</f>
        <v>0</v>
      </c>
      <c r="P182" s="260">
        <v>0</v>
      </c>
      <c r="Q182" s="260">
        <f>ROUND(E182*P182,2)</f>
        <v>0</v>
      </c>
      <c r="R182" s="262"/>
      <c r="S182" s="262" t="s">
        <v>274</v>
      </c>
      <c r="T182" s="263" t="s">
        <v>275</v>
      </c>
      <c r="U182" s="222">
        <v>0</v>
      </c>
      <c r="V182" s="222">
        <f>ROUND(E182*U182,2)</f>
        <v>0</v>
      </c>
      <c r="W182" s="222"/>
      <c r="X182" s="222" t="s">
        <v>228</v>
      </c>
      <c r="Y182" s="222" t="s">
        <v>229</v>
      </c>
      <c r="Z182" s="212"/>
      <c r="AA182" s="212"/>
      <c r="AB182" s="212"/>
      <c r="AC182" s="212"/>
      <c r="AD182" s="212"/>
      <c r="AE182" s="212"/>
      <c r="AF182" s="212"/>
      <c r="AG182" s="212" t="s">
        <v>1409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57">
        <v>159</v>
      </c>
      <c r="B183" s="258" t="s">
        <v>2228</v>
      </c>
      <c r="C183" s="267" t="s">
        <v>2229</v>
      </c>
      <c r="D183" s="259" t="s">
        <v>294</v>
      </c>
      <c r="E183" s="260">
        <v>2.472</v>
      </c>
      <c r="F183" s="261"/>
      <c r="G183" s="262">
        <f>ROUND(E183*F183,2)</f>
        <v>0</v>
      </c>
      <c r="H183" s="261"/>
      <c r="I183" s="262">
        <f>ROUND(E183*H183,2)</f>
        <v>0</v>
      </c>
      <c r="J183" s="261"/>
      <c r="K183" s="262">
        <f>ROUND(E183*J183,2)</f>
        <v>0</v>
      </c>
      <c r="L183" s="262">
        <v>21</v>
      </c>
      <c r="M183" s="262">
        <f>G183*(1+L183/100)</f>
        <v>0</v>
      </c>
      <c r="N183" s="260">
        <v>0</v>
      </c>
      <c r="O183" s="260">
        <f>ROUND(E183*N183,2)</f>
        <v>0</v>
      </c>
      <c r="P183" s="260">
        <v>0</v>
      </c>
      <c r="Q183" s="260">
        <f>ROUND(E183*P183,2)</f>
        <v>0</v>
      </c>
      <c r="R183" s="262"/>
      <c r="S183" s="262" t="s">
        <v>274</v>
      </c>
      <c r="T183" s="263" t="s">
        <v>275</v>
      </c>
      <c r="U183" s="222">
        <v>0</v>
      </c>
      <c r="V183" s="222">
        <f>ROUND(E183*U183,2)</f>
        <v>0</v>
      </c>
      <c r="W183" s="222"/>
      <c r="X183" s="222" t="s">
        <v>228</v>
      </c>
      <c r="Y183" s="222" t="s">
        <v>229</v>
      </c>
      <c r="Z183" s="212"/>
      <c r="AA183" s="212"/>
      <c r="AB183" s="212"/>
      <c r="AC183" s="212"/>
      <c r="AD183" s="212"/>
      <c r="AE183" s="212"/>
      <c r="AF183" s="212"/>
      <c r="AG183" s="212" t="s">
        <v>1409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57">
        <v>160</v>
      </c>
      <c r="B184" s="258" t="s">
        <v>2230</v>
      </c>
      <c r="C184" s="267" t="s">
        <v>2231</v>
      </c>
      <c r="D184" s="259" t="s">
        <v>294</v>
      </c>
      <c r="E184" s="260">
        <v>2.472</v>
      </c>
      <c r="F184" s="261"/>
      <c r="G184" s="262">
        <f>ROUND(E184*F184,2)</f>
        <v>0</v>
      </c>
      <c r="H184" s="261"/>
      <c r="I184" s="262">
        <f>ROUND(E184*H184,2)</f>
        <v>0</v>
      </c>
      <c r="J184" s="261"/>
      <c r="K184" s="262">
        <f>ROUND(E184*J184,2)</f>
        <v>0</v>
      </c>
      <c r="L184" s="262">
        <v>21</v>
      </c>
      <c r="M184" s="262">
        <f>G184*(1+L184/100)</f>
        <v>0</v>
      </c>
      <c r="N184" s="260">
        <v>0</v>
      </c>
      <c r="O184" s="260">
        <f>ROUND(E184*N184,2)</f>
        <v>0</v>
      </c>
      <c r="P184" s="260">
        <v>0</v>
      </c>
      <c r="Q184" s="260">
        <f>ROUND(E184*P184,2)</f>
        <v>0</v>
      </c>
      <c r="R184" s="262"/>
      <c r="S184" s="262" t="s">
        <v>274</v>
      </c>
      <c r="T184" s="263" t="s">
        <v>275</v>
      </c>
      <c r="U184" s="222">
        <v>0</v>
      </c>
      <c r="V184" s="222">
        <f>ROUND(E184*U184,2)</f>
        <v>0</v>
      </c>
      <c r="W184" s="222"/>
      <c r="X184" s="222" t="s">
        <v>228</v>
      </c>
      <c r="Y184" s="222" t="s">
        <v>229</v>
      </c>
      <c r="Z184" s="212"/>
      <c r="AA184" s="212"/>
      <c r="AB184" s="212"/>
      <c r="AC184" s="212"/>
      <c r="AD184" s="212"/>
      <c r="AE184" s="212"/>
      <c r="AF184" s="212"/>
      <c r="AG184" s="212" t="s">
        <v>1409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57">
        <v>161</v>
      </c>
      <c r="B185" s="258" t="s">
        <v>2232</v>
      </c>
      <c r="C185" s="267" t="s">
        <v>2233</v>
      </c>
      <c r="D185" s="259" t="s">
        <v>320</v>
      </c>
      <c r="E185" s="260">
        <v>64</v>
      </c>
      <c r="F185" s="261"/>
      <c r="G185" s="262">
        <f>ROUND(E185*F185,2)</f>
        <v>0</v>
      </c>
      <c r="H185" s="261"/>
      <c r="I185" s="262">
        <f>ROUND(E185*H185,2)</f>
        <v>0</v>
      </c>
      <c r="J185" s="261"/>
      <c r="K185" s="262">
        <f>ROUND(E185*J185,2)</f>
        <v>0</v>
      </c>
      <c r="L185" s="262">
        <v>21</v>
      </c>
      <c r="M185" s="262">
        <f>G185*(1+L185/100)</f>
        <v>0</v>
      </c>
      <c r="N185" s="260">
        <v>0</v>
      </c>
      <c r="O185" s="260">
        <f>ROUND(E185*N185,2)</f>
        <v>0</v>
      </c>
      <c r="P185" s="260">
        <v>0</v>
      </c>
      <c r="Q185" s="260">
        <f>ROUND(E185*P185,2)</f>
        <v>0</v>
      </c>
      <c r="R185" s="262"/>
      <c r="S185" s="262" t="s">
        <v>274</v>
      </c>
      <c r="T185" s="263" t="s">
        <v>275</v>
      </c>
      <c r="U185" s="222">
        <v>0</v>
      </c>
      <c r="V185" s="222">
        <f>ROUND(E185*U185,2)</f>
        <v>0</v>
      </c>
      <c r="W185" s="222"/>
      <c r="X185" s="222" t="s">
        <v>228</v>
      </c>
      <c r="Y185" s="222" t="s">
        <v>229</v>
      </c>
      <c r="Z185" s="212"/>
      <c r="AA185" s="212"/>
      <c r="AB185" s="212"/>
      <c r="AC185" s="212"/>
      <c r="AD185" s="212"/>
      <c r="AE185" s="212"/>
      <c r="AF185" s="212"/>
      <c r="AG185" s="212" t="s">
        <v>1409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57">
        <v>162</v>
      </c>
      <c r="B186" s="258" t="s">
        <v>2234</v>
      </c>
      <c r="C186" s="267" t="s">
        <v>2235</v>
      </c>
      <c r="D186" s="259" t="s">
        <v>320</v>
      </c>
      <c r="E186" s="260">
        <v>64</v>
      </c>
      <c r="F186" s="261"/>
      <c r="G186" s="262">
        <f>ROUND(E186*F186,2)</f>
        <v>0</v>
      </c>
      <c r="H186" s="261"/>
      <c r="I186" s="262">
        <f>ROUND(E186*H186,2)</f>
        <v>0</v>
      </c>
      <c r="J186" s="261"/>
      <c r="K186" s="262">
        <f>ROUND(E186*J186,2)</f>
        <v>0</v>
      </c>
      <c r="L186" s="262">
        <v>21</v>
      </c>
      <c r="M186" s="262">
        <f>G186*(1+L186/100)</f>
        <v>0</v>
      </c>
      <c r="N186" s="260">
        <v>0</v>
      </c>
      <c r="O186" s="260">
        <f>ROUND(E186*N186,2)</f>
        <v>0</v>
      </c>
      <c r="P186" s="260">
        <v>0</v>
      </c>
      <c r="Q186" s="260">
        <f>ROUND(E186*P186,2)</f>
        <v>0</v>
      </c>
      <c r="R186" s="262"/>
      <c r="S186" s="262" t="s">
        <v>274</v>
      </c>
      <c r="T186" s="263" t="s">
        <v>275</v>
      </c>
      <c r="U186" s="222">
        <v>0</v>
      </c>
      <c r="V186" s="222">
        <f>ROUND(E186*U186,2)</f>
        <v>0</v>
      </c>
      <c r="W186" s="222"/>
      <c r="X186" s="222" t="s">
        <v>228</v>
      </c>
      <c r="Y186" s="222" t="s">
        <v>229</v>
      </c>
      <c r="Z186" s="212"/>
      <c r="AA186" s="212"/>
      <c r="AB186" s="212"/>
      <c r="AC186" s="212"/>
      <c r="AD186" s="212"/>
      <c r="AE186" s="212"/>
      <c r="AF186" s="212"/>
      <c r="AG186" s="212" t="s">
        <v>1409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57">
        <v>163</v>
      </c>
      <c r="B187" s="258" t="s">
        <v>2236</v>
      </c>
      <c r="C187" s="267" t="s">
        <v>2237</v>
      </c>
      <c r="D187" s="259" t="s">
        <v>258</v>
      </c>
      <c r="E187" s="260">
        <v>500</v>
      </c>
      <c r="F187" s="261"/>
      <c r="G187" s="262">
        <f>ROUND(E187*F187,2)</f>
        <v>0</v>
      </c>
      <c r="H187" s="261"/>
      <c r="I187" s="262">
        <f>ROUND(E187*H187,2)</f>
        <v>0</v>
      </c>
      <c r="J187" s="261"/>
      <c r="K187" s="262">
        <f>ROUND(E187*J187,2)</f>
        <v>0</v>
      </c>
      <c r="L187" s="262">
        <v>21</v>
      </c>
      <c r="M187" s="262">
        <f>G187*(1+L187/100)</f>
        <v>0</v>
      </c>
      <c r="N187" s="260">
        <v>0</v>
      </c>
      <c r="O187" s="260">
        <f>ROUND(E187*N187,2)</f>
        <v>0</v>
      </c>
      <c r="P187" s="260">
        <v>0</v>
      </c>
      <c r="Q187" s="260">
        <f>ROUND(E187*P187,2)</f>
        <v>0</v>
      </c>
      <c r="R187" s="262"/>
      <c r="S187" s="262" t="s">
        <v>274</v>
      </c>
      <c r="T187" s="263" t="s">
        <v>275</v>
      </c>
      <c r="U187" s="222">
        <v>0</v>
      </c>
      <c r="V187" s="222">
        <f>ROUND(E187*U187,2)</f>
        <v>0</v>
      </c>
      <c r="W187" s="222"/>
      <c r="X187" s="222" t="s">
        <v>228</v>
      </c>
      <c r="Y187" s="222" t="s">
        <v>229</v>
      </c>
      <c r="Z187" s="212"/>
      <c r="AA187" s="212"/>
      <c r="AB187" s="212"/>
      <c r="AC187" s="212"/>
      <c r="AD187" s="212"/>
      <c r="AE187" s="212"/>
      <c r="AF187" s="212"/>
      <c r="AG187" s="212" t="s">
        <v>1409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57">
        <v>164</v>
      </c>
      <c r="B188" s="258" t="s">
        <v>2238</v>
      </c>
      <c r="C188" s="267" t="s">
        <v>2239</v>
      </c>
      <c r="D188" s="259" t="s">
        <v>258</v>
      </c>
      <c r="E188" s="260">
        <v>150</v>
      </c>
      <c r="F188" s="261"/>
      <c r="G188" s="262">
        <f>ROUND(E188*F188,2)</f>
        <v>0</v>
      </c>
      <c r="H188" s="261"/>
      <c r="I188" s="262">
        <f>ROUND(E188*H188,2)</f>
        <v>0</v>
      </c>
      <c r="J188" s="261"/>
      <c r="K188" s="262">
        <f>ROUND(E188*J188,2)</f>
        <v>0</v>
      </c>
      <c r="L188" s="262">
        <v>21</v>
      </c>
      <c r="M188" s="262">
        <f>G188*(1+L188/100)</f>
        <v>0</v>
      </c>
      <c r="N188" s="260">
        <v>0</v>
      </c>
      <c r="O188" s="260">
        <f>ROUND(E188*N188,2)</f>
        <v>0</v>
      </c>
      <c r="P188" s="260">
        <v>2.3800000000000002E-2</v>
      </c>
      <c r="Q188" s="260">
        <f>ROUND(E188*P188,2)</f>
        <v>3.57</v>
      </c>
      <c r="R188" s="262"/>
      <c r="S188" s="262" t="s">
        <v>274</v>
      </c>
      <c r="T188" s="263" t="s">
        <v>275</v>
      </c>
      <c r="U188" s="222">
        <v>0</v>
      </c>
      <c r="V188" s="222">
        <f>ROUND(E188*U188,2)</f>
        <v>0</v>
      </c>
      <c r="W188" s="222"/>
      <c r="X188" s="222" t="s">
        <v>228</v>
      </c>
      <c r="Y188" s="222" t="s">
        <v>229</v>
      </c>
      <c r="Z188" s="212"/>
      <c r="AA188" s="212"/>
      <c r="AB188" s="212"/>
      <c r="AC188" s="212"/>
      <c r="AD188" s="212"/>
      <c r="AE188" s="212"/>
      <c r="AF188" s="212"/>
      <c r="AG188" s="212" t="s">
        <v>1409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57">
        <v>165</v>
      </c>
      <c r="B189" s="258" t="s">
        <v>2240</v>
      </c>
      <c r="C189" s="267" t="s">
        <v>2241</v>
      </c>
      <c r="D189" s="259" t="s">
        <v>320</v>
      </c>
      <c r="E189" s="260">
        <v>12</v>
      </c>
      <c r="F189" s="261"/>
      <c r="G189" s="262">
        <f>ROUND(E189*F189,2)</f>
        <v>0</v>
      </c>
      <c r="H189" s="261"/>
      <c r="I189" s="262">
        <f>ROUND(E189*H189,2)</f>
        <v>0</v>
      </c>
      <c r="J189" s="261"/>
      <c r="K189" s="262">
        <f>ROUND(E189*J189,2)</f>
        <v>0</v>
      </c>
      <c r="L189" s="262">
        <v>21</v>
      </c>
      <c r="M189" s="262">
        <f>G189*(1+L189/100)</f>
        <v>0</v>
      </c>
      <c r="N189" s="260">
        <v>8.0000000000000007E-5</v>
      </c>
      <c r="O189" s="260">
        <f>ROUND(E189*N189,2)</f>
        <v>0</v>
      </c>
      <c r="P189" s="260">
        <v>2.4930000000000001E-2</v>
      </c>
      <c r="Q189" s="260">
        <f>ROUND(E189*P189,2)</f>
        <v>0.3</v>
      </c>
      <c r="R189" s="262"/>
      <c r="S189" s="262" t="s">
        <v>274</v>
      </c>
      <c r="T189" s="263" t="s">
        <v>275</v>
      </c>
      <c r="U189" s="222">
        <v>0</v>
      </c>
      <c r="V189" s="222">
        <f>ROUND(E189*U189,2)</f>
        <v>0</v>
      </c>
      <c r="W189" s="222"/>
      <c r="X189" s="222" t="s">
        <v>228</v>
      </c>
      <c r="Y189" s="222" t="s">
        <v>229</v>
      </c>
      <c r="Z189" s="212"/>
      <c r="AA189" s="212"/>
      <c r="AB189" s="212"/>
      <c r="AC189" s="212"/>
      <c r="AD189" s="212"/>
      <c r="AE189" s="212"/>
      <c r="AF189" s="212"/>
      <c r="AG189" s="212" t="s">
        <v>1409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57">
        <v>166</v>
      </c>
      <c r="B190" s="258" t="s">
        <v>2242</v>
      </c>
      <c r="C190" s="267" t="s">
        <v>2243</v>
      </c>
      <c r="D190" s="259" t="s">
        <v>320</v>
      </c>
      <c r="E190" s="260">
        <v>45</v>
      </c>
      <c r="F190" s="261"/>
      <c r="G190" s="262">
        <f>ROUND(E190*F190,2)</f>
        <v>0</v>
      </c>
      <c r="H190" s="261"/>
      <c r="I190" s="262">
        <f>ROUND(E190*H190,2)</f>
        <v>0</v>
      </c>
      <c r="J190" s="261"/>
      <c r="K190" s="262">
        <f>ROUND(E190*J190,2)</f>
        <v>0</v>
      </c>
      <c r="L190" s="262">
        <v>21</v>
      </c>
      <c r="M190" s="262">
        <f>G190*(1+L190/100)</f>
        <v>0</v>
      </c>
      <c r="N190" s="260">
        <v>2.0000000000000001E-4</v>
      </c>
      <c r="O190" s="260">
        <f>ROUND(E190*N190,2)</f>
        <v>0.01</v>
      </c>
      <c r="P190" s="260">
        <v>2.8160000000000001E-2</v>
      </c>
      <c r="Q190" s="260">
        <f>ROUND(E190*P190,2)</f>
        <v>1.27</v>
      </c>
      <c r="R190" s="262"/>
      <c r="S190" s="262" t="s">
        <v>274</v>
      </c>
      <c r="T190" s="263" t="s">
        <v>275</v>
      </c>
      <c r="U190" s="222">
        <v>0</v>
      </c>
      <c r="V190" s="222">
        <f>ROUND(E190*U190,2)</f>
        <v>0</v>
      </c>
      <c r="W190" s="222"/>
      <c r="X190" s="222" t="s">
        <v>228</v>
      </c>
      <c r="Y190" s="222" t="s">
        <v>229</v>
      </c>
      <c r="Z190" s="212"/>
      <c r="AA190" s="212"/>
      <c r="AB190" s="212"/>
      <c r="AC190" s="212"/>
      <c r="AD190" s="212"/>
      <c r="AE190" s="212"/>
      <c r="AF190" s="212"/>
      <c r="AG190" s="212" t="s">
        <v>1409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57">
        <v>167</v>
      </c>
      <c r="B191" s="258" t="s">
        <v>2244</v>
      </c>
      <c r="C191" s="267" t="s">
        <v>2245</v>
      </c>
      <c r="D191" s="259" t="s">
        <v>320</v>
      </c>
      <c r="E191" s="260">
        <v>250</v>
      </c>
      <c r="F191" s="261"/>
      <c r="G191" s="262">
        <f>ROUND(E191*F191,2)</f>
        <v>0</v>
      </c>
      <c r="H191" s="261"/>
      <c r="I191" s="262">
        <f>ROUND(E191*H191,2)</f>
        <v>0</v>
      </c>
      <c r="J191" s="261"/>
      <c r="K191" s="262">
        <f>ROUND(E191*J191,2)</f>
        <v>0</v>
      </c>
      <c r="L191" s="262">
        <v>21</v>
      </c>
      <c r="M191" s="262">
        <f>G191*(1+L191/100)</f>
        <v>0</v>
      </c>
      <c r="N191" s="260">
        <v>1.0000000000000001E-5</v>
      </c>
      <c r="O191" s="260">
        <f>ROUND(E191*N191,2)</f>
        <v>0</v>
      </c>
      <c r="P191" s="260">
        <v>7.5000000000000002E-4</v>
      </c>
      <c r="Q191" s="260">
        <f>ROUND(E191*P191,2)</f>
        <v>0.19</v>
      </c>
      <c r="R191" s="262"/>
      <c r="S191" s="262" t="s">
        <v>274</v>
      </c>
      <c r="T191" s="263" t="s">
        <v>275</v>
      </c>
      <c r="U191" s="222">
        <v>0</v>
      </c>
      <c r="V191" s="222">
        <f>ROUND(E191*U191,2)</f>
        <v>0</v>
      </c>
      <c r="W191" s="222"/>
      <c r="X191" s="222" t="s">
        <v>228</v>
      </c>
      <c r="Y191" s="222" t="s">
        <v>229</v>
      </c>
      <c r="Z191" s="212"/>
      <c r="AA191" s="212"/>
      <c r="AB191" s="212"/>
      <c r="AC191" s="212"/>
      <c r="AD191" s="212"/>
      <c r="AE191" s="212"/>
      <c r="AF191" s="212"/>
      <c r="AG191" s="212" t="s">
        <v>1409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57">
        <v>168</v>
      </c>
      <c r="B192" s="258" t="s">
        <v>2246</v>
      </c>
      <c r="C192" s="267" t="s">
        <v>2247</v>
      </c>
      <c r="D192" s="259" t="s">
        <v>294</v>
      </c>
      <c r="E192" s="260">
        <v>3</v>
      </c>
      <c r="F192" s="261"/>
      <c r="G192" s="262">
        <f>ROUND(E192*F192,2)</f>
        <v>0</v>
      </c>
      <c r="H192" s="261"/>
      <c r="I192" s="262">
        <f>ROUND(E192*H192,2)</f>
        <v>0</v>
      </c>
      <c r="J192" s="261"/>
      <c r="K192" s="262">
        <f>ROUND(E192*J192,2)</f>
        <v>0</v>
      </c>
      <c r="L192" s="262">
        <v>21</v>
      </c>
      <c r="M192" s="262">
        <f>G192*(1+L192/100)</f>
        <v>0</v>
      </c>
      <c r="N192" s="260">
        <v>0</v>
      </c>
      <c r="O192" s="260">
        <f>ROUND(E192*N192,2)</f>
        <v>0</v>
      </c>
      <c r="P192" s="260">
        <v>0</v>
      </c>
      <c r="Q192" s="260">
        <f>ROUND(E192*P192,2)</f>
        <v>0</v>
      </c>
      <c r="R192" s="262"/>
      <c r="S192" s="262" t="s">
        <v>274</v>
      </c>
      <c r="T192" s="263" t="s">
        <v>275</v>
      </c>
      <c r="U192" s="222">
        <v>0</v>
      </c>
      <c r="V192" s="222">
        <f>ROUND(E192*U192,2)</f>
        <v>0</v>
      </c>
      <c r="W192" s="222"/>
      <c r="X192" s="222" t="s">
        <v>228</v>
      </c>
      <c r="Y192" s="222" t="s">
        <v>229</v>
      </c>
      <c r="Z192" s="212"/>
      <c r="AA192" s="212"/>
      <c r="AB192" s="212"/>
      <c r="AC192" s="212"/>
      <c r="AD192" s="212"/>
      <c r="AE192" s="212"/>
      <c r="AF192" s="212"/>
      <c r="AG192" s="212" t="s">
        <v>1409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57">
        <v>169</v>
      </c>
      <c r="B193" s="258" t="s">
        <v>2248</v>
      </c>
      <c r="C193" s="267" t="s">
        <v>2249</v>
      </c>
      <c r="D193" s="259" t="s">
        <v>505</v>
      </c>
      <c r="E193" s="260">
        <v>36</v>
      </c>
      <c r="F193" s="261"/>
      <c r="G193" s="262">
        <f>ROUND(E193*F193,2)</f>
        <v>0</v>
      </c>
      <c r="H193" s="261"/>
      <c r="I193" s="262">
        <f>ROUND(E193*H193,2)</f>
        <v>0</v>
      </c>
      <c r="J193" s="261"/>
      <c r="K193" s="262">
        <f>ROUND(E193*J193,2)</f>
        <v>0</v>
      </c>
      <c r="L193" s="262">
        <v>21</v>
      </c>
      <c r="M193" s="262">
        <f>G193*(1+L193/100)</f>
        <v>0</v>
      </c>
      <c r="N193" s="260">
        <v>0</v>
      </c>
      <c r="O193" s="260">
        <f>ROUND(E193*N193,2)</f>
        <v>0</v>
      </c>
      <c r="P193" s="260">
        <v>0</v>
      </c>
      <c r="Q193" s="260">
        <f>ROUND(E193*P193,2)</f>
        <v>0</v>
      </c>
      <c r="R193" s="262"/>
      <c r="S193" s="262" t="s">
        <v>274</v>
      </c>
      <c r="T193" s="263" t="s">
        <v>275</v>
      </c>
      <c r="U193" s="222">
        <v>0</v>
      </c>
      <c r="V193" s="222">
        <f>ROUND(E193*U193,2)</f>
        <v>0</v>
      </c>
      <c r="W193" s="222"/>
      <c r="X193" s="222" t="s">
        <v>905</v>
      </c>
      <c r="Y193" s="222" t="s">
        <v>229</v>
      </c>
      <c r="Z193" s="212"/>
      <c r="AA193" s="212"/>
      <c r="AB193" s="212"/>
      <c r="AC193" s="212"/>
      <c r="AD193" s="212"/>
      <c r="AE193" s="212"/>
      <c r="AF193" s="212"/>
      <c r="AG193" s="212" t="s">
        <v>1633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26" t="s">
        <v>221</v>
      </c>
      <c r="B194" s="227" t="s">
        <v>184</v>
      </c>
      <c r="C194" s="244" t="s">
        <v>185</v>
      </c>
      <c r="D194" s="228"/>
      <c r="E194" s="229"/>
      <c r="F194" s="230"/>
      <c r="G194" s="230">
        <f>SUMIF(AG195:AG197,"&lt;&gt;NOR",G195:G197)</f>
        <v>0</v>
      </c>
      <c r="H194" s="230"/>
      <c r="I194" s="230">
        <f>SUM(I195:I197)</f>
        <v>0</v>
      </c>
      <c r="J194" s="230"/>
      <c r="K194" s="230">
        <f>SUM(K195:K197)</f>
        <v>0</v>
      </c>
      <c r="L194" s="230"/>
      <c r="M194" s="230">
        <f>SUM(M195:M197)</f>
        <v>0</v>
      </c>
      <c r="N194" s="229"/>
      <c r="O194" s="229">
        <f>SUM(O195:O197)</f>
        <v>0.05</v>
      </c>
      <c r="P194" s="229"/>
      <c r="Q194" s="229">
        <f>SUM(Q195:Q197)</f>
        <v>0</v>
      </c>
      <c r="R194" s="230"/>
      <c r="S194" s="230"/>
      <c r="T194" s="231"/>
      <c r="U194" s="225"/>
      <c r="V194" s="225">
        <f>SUM(V195:V197)</f>
        <v>0</v>
      </c>
      <c r="W194" s="225"/>
      <c r="X194" s="225"/>
      <c r="Y194" s="225"/>
      <c r="AG194" t="s">
        <v>222</v>
      </c>
    </row>
    <row r="195" spans="1:60" outlineLevel="1" x14ac:dyDescent="0.2">
      <c r="A195" s="257">
        <v>170</v>
      </c>
      <c r="B195" s="258" t="s">
        <v>2250</v>
      </c>
      <c r="C195" s="267" t="s">
        <v>2251</v>
      </c>
      <c r="D195" s="259" t="s">
        <v>298</v>
      </c>
      <c r="E195" s="260">
        <v>150</v>
      </c>
      <c r="F195" s="261"/>
      <c r="G195" s="262">
        <f>ROUND(E195*F195,2)</f>
        <v>0</v>
      </c>
      <c r="H195" s="261"/>
      <c r="I195" s="262">
        <f>ROUND(E195*H195,2)</f>
        <v>0</v>
      </c>
      <c r="J195" s="261"/>
      <c r="K195" s="262">
        <f>ROUND(E195*J195,2)</f>
        <v>0</v>
      </c>
      <c r="L195" s="262">
        <v>21</v>
      </c>
      <c r="M195" s="262">
        <f>G195*(1+L195/100)</f>
        <v>0</v>
      </c>
      <c r="N195" s="260">
        <v>2.0000000000000002E-5</v>
      </c>
      <c r="O195" s="260">
        <f>ROUND(E195*N195,2)</f>
        <v>0</v>
      </c>
      <c r="P195" s="260">
        <v>0</v>
      </c>
      <c r="Q195" s="260">
        <f>ROUND(E195*P195,2)</f>
        <v>0</v>
      </c>
      <c r="R195" s="262"/>
      <c r="S195" s="262" t="s">
        <v>274</v>
      </c>
      <c r="T195" s="263" t="s">
        <v>275</v>
      </c>
      <c r="U195" s="222">
        <v>0</v>
      </c>
      <c r="V195" s="222">
        <f>ROUND(E195*U195,2)</f>
        <v>0</v>
      </c>
      <c r="W195" s="222"/>
      <c r="X195" s="222" t="s">
        <v>228</v>
      </c>
      <c r="Y195" s="222" t="s">
        <v>229</v>
      </c>
      <c r="Z195" s="212"/>
      <c r="AA195" s="212"/>
      <c r="AB195" s="212"/>
      <c r="AC195" s="212"/>
      <c r="AD195" s="212"/>
      <c r="AE195" s="212"/>
      <c r="AF195" s="212"/>
      <c r="AG195" s="212" t="s">
        <v>1409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57">
        <v>171</v>
      </c>
      <c r="B196" s="258" t="s">
        <v>2252</v>
      </c>
      <c r="C196" s="267" t="s">
        <v>2253</v>
      </c>
      <c r="D196" s="259" t="s">
        <v>258</v>
      </c>
      <c r="E196" s="260">
        <v>40</v>
      </c>
      <c r="F196" s="261"/>
      <c r="G196" s="262">
        <f>ROUND(E196*F196,2)</f>
        <v>0</v>
      </c>
      <c r="H196" s="261"/>
      <c r="I196" s="262">
        <f>ROUND(E196*H196,2)</f>
        <v>0</v>
      </c>
      <c r="J196" s="261"/>
      <c r="K196" s="262">
        <f>ROUND(E196*J196,2)</f>
        <v>0</v>
      </c>
      <c r="L196" s="262">
        <v>21</v>
      </c>
      <c r="M196" s="262">
        <f>G196*(1+L196/100)</f>
        <v>0</v>
      </c>
      <c r="N196" s="260">
        <v>6.6E-4</v>
      </c>
      <c r="O196" s="260">
        <f>ROUND(E196*N196,2)</f>
        <v>0.03</v>
      </c>
      <c r="P196" s="260">
        <v>0</v>
      </c>
      <c r="Q196" s="260">
        <f>ROUND(E196*P196,2)</f>
        <v>0</v>
      </c>
      <c r="R196" s="262"/>
      <c r="S196" s="262" t="s">
        <v>274</v>
      </c>
      <c r="T196" s="263" t="s">
        <v>275</v>
      </c>
      <c r="U196" s="222">
        <v>0</v>
      </c>
      <c r="V196" s="222">
        <f>ROUND(E196*U196,2)</f>
        <v>0</v>
      </c>
      <c r="W196" s="222"/>
      <c r="X196" s="222" t="s">
        <v>228</v>
      </c>
      <c r="Y196" s="222" t="s">
        <v>229</v>
      </c>
      <c r="Z196" s="212"/>
      <c r="AA196" s="212"/>
      <c r="AB196" s="212"/>
      <c r="AC196" s="212"/>
      <c r="AD196" s="212"/>
      <c r="AE196" s="212"/>
      <c r="AF196" s="212"/>
      <c r="AG196" s="212" t="s">
        <v>1409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3">
        <v>172</v>
      </c>
      <c r="B197" s="234" t="s">
        <v>2254</v>
      </c>
      <c r="C197" s="245" t="s">
        <v>2255</v>
      </c>
      <c r="D197" s="235" t="s">
        <v>298</v>
      </c>
      <c r="E197" s="236">
        <v>356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5.0000000000000002E-5</v>
      </c>
      <c r="O197" s="236">
        <f>ROUND(E197*N197,2)</f>
        <v>0.02</v>
      </c>
      <c r="P197" s="236">
        <v>0</v>
      </c>
      <c r="Q197" s="236">
        <f>ROUND(E197*P197,2)</f>
        <v>0</v>
      </c>
      <c r="R197" s="238"/>
      <c r="S197" s="238" t="s">
        <v>274</v>
      </c>
      <c r="T197" s="239" t="s">
        <v>275</v>
      </c>
      <c r="U197" s="222">
        <v>0</v>
      </c>
      <c r="V197" s="222">
        <f>ROUND(E197*U197,2)</f>
        <v>0</v>
      </c>
      <c r="W197" s="222"/>
      <c r="X197" s="222" t="s">
        <v>228</v>
      </c>
      <c r="Y197" s="222" t="s">
        <v>229</v>
      </c>
      <c r="Z197" s="212"/>
      <c r="AA197" s="212"/>
      <c r="AB197" s="212"/>
      <c r="AC197" s="212"/>
      <c r="AD197" s="212"/>
      <c r="AE197" s="212"/>
      <c r="AF197" s="212"/>
      <c r="AG197" s="212" t="s">
        <v>1409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x14ac:dyDescent="0.2">
      <c r="A198" s="3"/>
      <c r="B198" s="4"/>
      <c r="C198" s="250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12</v>
      </c>
      <c r="AF198">
        <v>21</v>
      </c>
      <c r="AG198" t="s">
        <v>207</v>
      </c>
    </row>
    <row r="199" spans="1:60" x14ac:dyDescent="0.2">
      <c r="A199" s="215"/>
      <c r="B199" s="216" t="s">
        <v>29</v>
      </c>
      <c r="C199" s="251"/>
      <c r="D199" s="217"/>
      <c r="E199" s="218"/>
      <c r="F199" s="218"/>
      <c r="G199" s="232">
        <f>G8+G17+G33+G35+G38+G41+G43+G49+G53+G58+G63+G73+G76+G80+G98+G129+G169+G194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894</v>
      </c>
    </row>
    <row r="200" spans="1:60" x14ac:dyDescent="0.2">
      <c r="C200" s="252"/>
      <c r="D200" s="10"/>
      <c r="AG200" t="s">
        <v>895</v>
      </c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T07dfCjESrMMFFuCOxwQAGlv52zJxGq9wcz9hQtD2E5oDZr0uUtyb1MFCyLWsLfJ+72oAmR30z6j5DiIgi9Q==" saltValue="wIy1upMQ3hYPBC2TaC1T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98</v>
      </c>
      <c r="C8" s="244" t="s">
        <v>99</v>
      </c>
      <c r="D8" s="228"/>
      <c r="E8" s="229"/>
      <c r="F8" s="230"/>
      <c r="G8" s="230">
        <f>SUMIF(AG9:AG84,"&lt;&gt;NOR",G9:G84)</f>
        <v>0</v>
      </c>
      <c r="H8" s="230"/>
      <c r="I8" s="230">
        <f>SUM(I9:I84)</f>
        <v>0</v>
      </c>
      <c r="J8" s="230"/>
      <c r="K8" s="230">
        <f>SUM(K9:K84)</f>
        <v>0</v>
      </c>
      <c r="L8" s="230"/>
      <c r="M8" s="230">
        <f>SUM(M9:M84)</f>
        <v>0</v>
      </c>
      <c r="N8" s="229"/>
      <c r="O8" s="229">
        <f>SUM(O9:O84)</f>
        <v>0</v>
      </c>
      <c r="P8" s="229"/>
      <c r="Q8" s="229">
        <f>SUM(Q9:Q84)</f>
        <v>0</v>
      </c>
      <c r="R8" s="230"/>
      <c r="S8" s="230"/>
      <c r="T8" s="231"/>
      <c r="U8" s="225"/>
      <c r="V8" s="225">
        <f>SUM(V9:V84)</f>
        <v>0</v>
      </c>
      <c r="W8" s="225"/>
      <c r="X8" s="225"/>
      <c r="Y8" s="225"/>
      <c r="AG8" t="s">
        <v>222</v>
      </c>
    </row>
    <row r="9" spans="1:60" outlineLevel="1" x14ac:dyDescent="0.2">
      <c r="A9" s="257">
        <v>1</v>
      </c>
      <c r="B9" s="258" t="s">
        <v>2256</v>
      </c>
      <c r="C9" s="267" t="s">
        <v>2257</v>
      </c>
      <c r="D9" s="259" t="s">
        <v>505</v>
      </c>
      <c r="E9" s="260">
        <v>53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274</v>
      </c>
      <c r="T9" s="263" t="s">
        <v>275</v>
      </c>
      <c r="U9" s="222">
        <v>0</v>
      </c>
      <c r="V9" s="222">
        <f>ROUND(E9*U9,2)</f>
        <v>0</v>
      </c>
      <c r="W9" s="222"/>
      <c r="X9" s="222" t="s">
        <v>228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1282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7">
        <v>2</v>
      </c>
      <c r="B10" s="258" t="s">
        <v>2258</v>
      </c>
      <c r="C10" s="267" t="s">
        <v>2259</v>
      </c>
      <c r="D10" s="259" t="s">
        <v>505</v>
      </c>
      <c r="E10" s="260">
        <v>53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274</v>
      </c>
      <c r="T10" s="263" t="s">
        <v>275</v>
      </c>
      <c r="U10" s="222">
        <v>0</v>
      </c>
      <c r="V10" s="222">
        <f>ROUND(E10*U10,2)</f>
        <v>0</v>
      </c>
      <c r="W10" s="222"/>
      <c r="X10" s="222" t="s">
        <v>905</v>
      </c>
      <c r="Y10" s="222" t="s">
        <v>229</v>
      </c>
      <c r="Z10" s="212"/>
      <c r="AA10" s="212"/>
      <c r="AB10" s="212"/>
      <c r="AC10" s="212"/>
      <c r="AD10" s="212"/>
      <c r="AE10" s="212"/>
      <c r="AF10" s="212"/>
      <c r="AG10" s="212" t="s">
        <v>1633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7">
        <v>3</v>
      </c>
      <c r="B11" s="258" t="s">
        <v>2256</v>
      </c>
      <c r="C11" s="267" t="s">
        <v>2257</v>
      </c>
      <c r="D11" s="259" t="s">
        <v>505</v>
      </c>
      <c r="E11" s="260">
        <v>40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274</v>
      </c>
      <c r="T11" s="263" t="s">
        <v>275</v>
      </c>
      <c r="U11" s="222">
        <v>0</v>
      </c>
      <c r="V11" s="222">
        <f>ROUND(E11*U11,2)</f>
        <v>0</v>
      </c>
      <c r="W11" s="222"/>
      <c r="X11" s="222" t="s">
        <v>228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1282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7">
        <v>4</v>
      </c>
      <c r="B12" s="258" t="s">
        <v>2260</v>
      </c>
      <c r="C12" s="267" t="s">
        <v>2261</v>
      </c>
      <c r="D12" s="259" t="s">
        <v>505</v>
      </c>
      <c r="E12" s="260">
        <v>40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274</v>
      </c>
      <c r="T12" s="263" t="s">
        <v>275</v>
      </c>
      <c r="U12" s="222">
        <v>0</v>
      </c>
      <c r="V12" s="222">
        <f>ROUND(E12*U12,2)</f>
        <v>0</v>
      </c>
      <c r="W12" s="222"/>
      <c r="X12" s="222" t="s">
        <v>905</v>
      </c>
      <c r="Y12" s="222" t="s">
        <v>229</v>
      </c>
      <c r="Z12" s="212"/>
      <c r="AA12" s="212"/>
      <c r="AB12" s="212"/>
      <c r="AC12" s="212"/>
      <c r="AD12" s="212"/>
      <c r="AE12" s="212"/>
      <c r="AF12" s="212"/>
      <c r="AG12" s="212" t="s">
        <v>1633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7">
        <v>5</v>
      </c>
      <c r="B13" s="258" t="s">
        <v>2262</v>
      </c>
      <c r="C13" s="267" t="s">
        <v>2263</v>
      </c>
      <c r="D13" s="259" t="s">
        <v>505</v>
      </c>
      <c r="E13" s="260">
        <v>40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274</v>
      </c>
      <c r="T13" s="263" t="s">
        <v>275</v>
      </c>
      <c r="U13" s="222">
        <v>0</v>
      </c>
      <c r="V13" s="222">
        <f>ROUND(E13*U13,2)</f>
        <v>0</v>
      </c>
      <c r="W13" s="222"/>
      <c r="X13" s="222" t="s">
        <v>228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1282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7">
        <v>6</v>
      </c>
      <c r="B14" s="258" t="s">
        <v>2264</v>
      </c>
      <c r="C14" s="267" t="s">
        <v>2265</v>
      </c>
      <c r="D14" s="259" t="s">
        <v>298</v>
      </c>
      <c r="E14" s="260">
        <v>350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274</v>
      </c>
      <c r="T14" s="263" t="s">
        <v>275</v>
      </c>
      <c r="U14" s="222">
        <v>0</v>
      </c>
      <c r="V14" s="222">
        <f>ROUND(E14*U14,2)</f>
        <v>0</v>
      </c>
      <c r="W14" s="222"/>
      <c r="X14" s="222" t="s">
        <v>228</v>
      </c>
      <c r="Y14" s="222" t="s">
        <v>229</v>
      </c>
      <c r="Z14" s="212"/>
      <c r="AA14" s="212"/>
      <c r="AB14" s="212"/>
      <c r="AC14" s="212"/>
      <c r="AD14" s="212"/>
      <c r="AE14" s="212"/>
      <c r="AF14" s="212"/>
      <c r="AG14" s="212" t="s">
        <v>1282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7">
        <v>7</v>
      </c>
      <c r="B15" s="258" t="s">
        <v>2266</v>
      </c>
      <c r="C15" s="267" t="s">
        <v>2267</v>
      </c>
      <c r="D15" s="259" t="s">
        <v>298</v>
      </c>
      <c r="E15" s="260">
        <v>300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274</v>
      </c>
      <c r="T15" s="263" t="s">
        <v>275</v>
      </c>
      <c r="U15" s="222">
        <v>0</v>
      </c>
      <c r="V15" s="222">
        <f>ROUND(E15*U15,2)</f>
        <v>0</v>
      </c>
      <c r="W15" s="222"/>
      <c r="X15" s="222" t="s">
        <v>228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1282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7">
        <v>8</v>
      </c>
      <c r="B16" s="258" t="s">
        <v>2268</v>
      </c>
      <c r="C16" s="267" t="s">
        <v>2269</v>
      </c>
      <c r="D16" s="259" t="s">
        <v>298</v>
      </c>
      <c r="E16" s="260">
        <v>100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274</v>
      </c>
      <c r="T16" s="263" t="s">
        <v>275</v>
      </c>
      <c r="U16" s="222">
        <v>0</v>
      </c>
      <c r="V16" s="222">
        <f>ROUND(E16*U16,2)</f>
        <v>0</v>
      </c>
      <c r="W16" s="222"/>
      <c r="X16" s="222" t="s">
        <v>228</v>
      </c>
      <c r="Y16" s="222" t="s">
        <v>229</v>
      </c>
      <c r="Z16" s="212"/>
      <c r="AA16" s="212"/>
      <c r="AB16" s="212"/>
      <c r="AC16" s="212"/>
      <c r="AD16" s="212"/>
      <c r="AE16" s="212"/>
      <c r="AF16" s="212"/>
      <c r="AG16" s="212" t="s">
        <v>1282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7">
        <v>9</v>
      </c>
      <c r="B17" s="258" t="s">
        <v>2270</v>
      </c>
      <c r="C17" s="267" t="s">
        <v>2271</v>
      </c>
      <c r="D17" s="259" t="s">
        <v>298</v>
      </c>
      <c r="E17" s="260">
        <v>60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274</v>
      </c>
      <c r="T17" s="263" t="s">
        <v>275</v>
      </c>
      <c r="U17" s="222">
        <v>0</v>
      </c>
      <c r="V17" s="222">
        <f>ROUND(E17*U17,2)</f>
        <v>0</v>
      </c>
      <c r="W17" s="222"/>
      <c r="X17" s="222" t="s">
        <v>228</v>
      </c>
      <c r="Y17" s="222" t="s">
        <v>229</v>
      </c>
      <c r="Z17" s="212"/>
      <c r="AA17" s="212"/>
      <c r="AB17" s="212"/>
      <c r="AC17" s="212"/>
      <c r="AD17" s="212"/>
      <c r="AE17" s="212"/>
      <c r="AF17" s="212"/>
      <c r="AG17" s="212" t="s">
        <v>1282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57">
        <v>10</v>
      </c>
      <c r="B18" s="258" t="s">
        <v>2272</v>
      </c>
      <c r="C18" s="267" t="s">
        <v>2273</v>
      </c>
      <c r="D18" s="259" t="s">
        <v>298</v>
      </c>
      <c r="E18" s="260">
        <v>100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228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1282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7">
        <v>11</v>
      </c>
      <c r="B19" s="258" t="s">
        <v>2274</v>
      </c>
      <c r="C19" s="267" t="s">
        <v>2275</v>
      </c>
      <c r="D19" s="259" t="s">
        <v>298</v>
      </c>
      <c r="E19" s="260">
        <v>60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228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1282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12</v>
      </c>
      <c r="B20" s="258" t="s">
        <v>2276</v>
      </c>
      <c r="C20" s="267" t="s">
        <v>2277</v>
      </c>
      <c r="D20" s="259" t="s">
        <v>298</v>
      </c>
      <c r="E20" s="260">
        <v>350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228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1282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7">
        <v>13</v>
      </c>
      <c r="B21" s="258" t="s">
        <v>2278</v>
      </c>
      <c r="C21" s="267" t="s">
        <v>2279</v>
      </c>
      <c r="D21" s="259" t="s">
        <v>298</v>
      </c>
      <c r="E21" s="260">
        <v>300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274</v>
      </c>
      <c r="T21" s="263" t="s">
        <v>275</v>
      </c>
      <c r="U21" s="222">
        <v>0</v>
      </c>
      <c r="V21" s="222">
        <f>ROUND(E21*U21,2)</f>
        <v>0</v>
      </c>
      <c r="W21" s="222"/>
      <c r="X21" s="222" t="s">
        <v>228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1282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7">
        <v>14</v>
      </c>
      <c r="B22" s="258" t="s">
        <v>2280</v>
      </c>
      <c r="C22" s="267" t="s">
        <v>2281</v>
      </c>
      <c r="D22" s="259" t="s">
        <v>298</v>
      </c>
      <c r="E22" s="260">
        <v>100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274</v>
      </c>
      <c r="T22" s="263" t="s">
        <v>275</v>
      </c>
      <c r="U22" s="222">
        <v>0</v>
      </c>
      <c r="V22" s="222">
        <f>ROUND(E22*U22,2)</f>
        <v>0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1282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7">
        <v>15</v>
      </c>
      <c r="B23" s="258" t="s">
        <v>2282</v>
      </c>
      <c r="C23" s="267" t="s">
        <v>2283</v>
      </c>
      <c r="D23" s="259" t="s">
        <v>298</v>
      </c>
      <c r="E23" s="260">
        <v>60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274</v>
      </c>
      <c r="T23" s="263" t="s">
        <v>275</v>
      </c>
      <c r="U23" s="222">
        <v>0</v>
      </c>
      <c r="V23" s="222">
        <f>ROUND(E23*U23,2)</f>
        <v>0</v>
      </c>
      <c r="W23" s="222"/>
      <c r="X23" s="222" t="s">
        <v>228</v>
      </c>
      <c r="Y23" s="222" t="s">
        <v>229</v>
      </c>
      <c r="Z23" s="212"/>
      <c r="AA23" s="212"/>
      <c r="AB23" s="212"/>
      <c r="AC23" s="212"/>
      <c r="AD23" s="212"/>
      <c r="AE23" s="212"/>
      <c r="AF23" s="212"/>
      <c r="AG23" s="212" t="s">
        <v>1282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7">
        <v>16</v>
      </c>
      <c r="B24" s="258" t="s">
        <v>2284</v>
      </c>
      <c r="C24" s="267" t="s">
        <v>2285</v>
      </c>
      <c r="D24" s="259" t="s">
        <v>298</v>
      </c>
      <c r="E24" s="260">
        <v>100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274</v>
      </c>
      <c r="T24" s="263" t="s">
        <v>275</v>
      </c>
      <c r="U24" s="222">
        <v>0</v>
      </c>
      <c r="V24" s="222">
        <f>ROUND(E24*U24,2)</f>
        <v>0</v>
      </c>
      <c r="W24" s="222"/>
      <c r="X24" s="222" t="s">
        <v>228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1282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57">
        <v>17</v>
      </c>
      <c r="B25" s="258" t="s">
        <v>2286</v>
      </c>
      <c r="C25" s="267" t="s">
        <v>2287</v>
      </c>
      <c r="D25" s="259" t="s">
        <v>298</v>
      </c>
      <c r="E25" s="260">
        <v>60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274</v>
      </c>
      <c r="T25" s="263" t="s">
        <v>275</v>
      </c>
      <c r="U25" s="222">
        <v>0</v>
      </c>
      <c r="V25" s="222">
        <f>ROUND(E25*U25,2)</f>
        <v>0</v>
      </c>
      <c r="W25" s="222"/>
      <c r="X25" s="222" t="s">
        <v>228</v>
      </c>
      <c r="Y25" s="222" t="s">
        <v>229</v>
      </c>
      <c r="Z25" s="212"/>
      <c r="AA25" s="212"/>
      <c r="AB25" s="212"/>
      <c r="AC25" s="212"/>
      <c r="AD25" s="212"/>
      <c r="AE25" s="212"/>
      <c r="AF25" s="212"/>
      <c r="AG25" s="212" t="s">
        <v>1282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57">
        <v>18</v>
      </c>
      <c r="B26" s="258" t="s">
        <v>2288</v>
      </c>
      <c r="C26" s="267" t="s">
        <v>2289</v>
      </c>
      <c r="D26" s="259" t="s">
        <v>505</v>
      </c>
      <c r="E26" s="260">
        <v>53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228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1282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57">
        <v>19</v>
      </c>
      <c r="B27" s="258" t="s">
        <v>2290</v>
      </c>
      <c r="C27" s="267" t="s">
        <v>2291</v>
      </c>
      <c r="D27" s="259" t="s">
        <v>505</v>
      </c>
      <c r="E27" s="260">
        <v>40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274</v>
      </c>
      <c r="T27" s="263" t="s">
        <v>275</v>
      </c>
      <c r="U27" s="222">
        <v>0</v>
      </c>
      <c r="V27" s="222">
        <f>ROUND(E27*U27,2)</f>
        <v>0</v>
      </c>
      <c r="W27" s="222"/>
      <c r="X27" s="222" t="s">
        <v>228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1282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57">
        <v>20</v>
      </c>
      <c r="B28" s="258" t="s">
        <v>2292</v>
      </c>
      <c r="C28" s="267" t="s">
        <v>2293</v>
      </c>
      <c r="D28" s="259" t="s">
        <v>505</v>
      </c>
      <c r="E28" s="260">
        <v>60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274</v>
      </c>
      <c r="T28" s="263" t="s">
        <v>275</v>
      </c>
      <c r="U28" s="222">
        <v>0</v>
      </c>
      <c r="V28" s="222">
        <f>ROUND(E28*U28,2)</f>
        <v>0</v>
      </c>
      <c r="W28" s="222"/>
      <c r="X28" s="222" t="s">
        <v>228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1282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7">
        <v>21</v>
      </c>
      <c r="B29" s="258" t="s">
        <v>2294</v>
      </c>
      <c r="C29" s="267" t="s">
        <v>2295</v>
      </c>
      <c r="D29" s="259" t="s">
        <v>298</v>
      </c>
      <c r="E29" s="260">
        <v>100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274</v>
      </c>
      <c r="T29" s="263" t="s">
        <v>275</v>
      </c>
      <c r="U29" s="222">
        <v>0</v>
      </c>
      <c r="V29" s="222">
        <f>ROUND(E29*U29,2)</f>
        <v>0</v>
      </c>
      <c r="W29" s="222"/>
      <c r="X29" s="222" t="s">
        <v>228</v>
      </c>
      <c r="Y29" s="222" t="s">
        <v>229</v>
      </c>
      <c r="Z29" s="212"/>
      <c r="AA29" s="212"/>
      <c r="AB29" s="212"/>
      <c r="AC29" s="212"/>
      <c r="AD29" s="212"/>
      <c r="AE29" s="212"/>
      <c r="AF29" s="212"/>
      <c r="AG29" s="212" t="s">
        <v>1282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7">
        <v>22</v>
      </c>
      <c r="B30" s="258" t="s">
        <v>2296</v>
      </c>
      <c r="C30" s="267" t="s">
        <v>2297</v>
      </c>
      <c r="D30" s="259" t="s">
        <v>298</v>
      </c>
      <c r="E30" s="260">
        <v>100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905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1633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7">
        <v>23</v>
      </c>
      <c r="B31" s="258" t="s">
        <v>2298</v>
      </c>
      <c r="C31" s="267" t="s">
        <v>2299</v>
      </c>
      <c r="D31" s="259" t="s">
        <v>298</v>
      </c>
      <c r="E31" s="260">
        <v>60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228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1282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24</v>
      </c>
      <c r="B32" s="258" t="s">
        <v>2300</v>
      </c>
      <c r="C32" s="267" t="s">
        <v>2301</v>
      </c>
      <c r="D32" s="259" t="s">
        <v>298</v>
      </c>
      <c r="E32" s="260">
        <v>60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905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1633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7">
        <v>25</v>
      </c>
      <c r="B33" s="258" t="s">
        <v>2302</v>
      </c>
      <c r="C33" s="267" t="s">
        <v>2303</v>
      </c>
      <c r="D33" s="259" t="s">
        <v>298</v>
      </c>
      <c r="E33" s="260">
        <v>2090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274</v>
      </c>
      <c r="T33" s="263" t="s">
        <v>275</v>
      </c>
      <c r="U33" s="222">
        <v>0</v>
      </c>
      <c r="V33" s="222">
        <f>ROUND(E33*U33,2)</f>
        <v>0</v>
      </c>
      <c r="W33" s="222"/>
      <c r="X33" s="222" t="s">
        <v>228</v>
      </c>
      <c r="Y33" s="222" t="s">
        <v>229</v>
      </c>
      <c r="Z33" s="212"/>
      <c r="AA33" s="212"/>
      <c r="AB33" s="212"/>
      <c r="AC33" s="212"/>
      <c r="AD33" s="212"/>
      <c r="AE33" s="212"/>
      <c r="AF33" s="212"/>
      <c r="AG33" s="212" t="s">
        <v>1282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7">
        <v>26</v>
      </c>
      <c r="B34" s="258" t="s">
        <v>2304</v>
      </c>
      <c r="C34" s="267" t="s">
        <v>2305</v>
      </c>
      <c r="D34" s="259" t="s">
        <v>298</v>
      </c>
      <c r="E34" s="260">
        <v>2090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274</v>
      </c>
      <c r="T34" s="263" t="s">
        <v>275</v>
      </c>
      <c r="U34" s="222">
        <v>0</v>
      </c>
      <c r="V34" s="222">
        <f>ROUND(E34*U34,2)</f>
        <v>0</v>
      </c>
      <c r="W34" s="222"/>
      <c r="X34" s="222" t="s">
        <v>905</v>
      </c>
      <c r="Y34" s="222" t="s">
        <v>229</v>
      </c>
      <c r="Z34" s="212"/>
      <c r="AA34" s="212"/>
      <c r="AB34" s="212"/>
      <c r="AC34" s="212"/>
      <c r="AD34" s="212"/>
      <c r="AE34" s="212"/>
      <c r="AF34" s="212"/>
      <c r="AG34" s="212" t="s">
        <v>1633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7">
        <v>27</v>
      </c>
      <c r="B35" s="258" t="s">
        <v>2306</v>
      </c>
      <c r="C35" s="267" t="s">
        <v>2307</v>
      </c>
      <c r="D35" s="259" t="s">
        <v>298</v>
      </c>
      <c r="E35" s="260">
        <v>120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21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274</v>
      </c>
      <c r="T35" s="263" t="s">
        <v>275</v>
      </c>
      <c r="U35" s="222">
        <v>0</v>
      </c>
      <c r="V35" s="222">
        <f>ROUND(E35*U35,2)</f>
        <v>0</v>
      </c>
      <c r="W35" s="222"/>
      <c r="X35" s="222" t="s">
        <v>228</v>
      </c>
      <c r="Y35" s="222" t="s">
        <v>229</v>
      </c>
      <c r="Z35" s="212"/>
      <c r="AA35" s="212"/>
      <c r="AB35" s="212"/>
      <c r="AC35" s="212"/>
      <c r="AD35" s="212"/>
      <c r="AE35" s="212"/>
      <c r="AF35" s="212"/>
      <c r="AG35" s="212" t="s">
        <v>1282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7">
        <v>28</v>
      </c>
      <c r="B36" s="258" t="s">
        <v>2308</v>
      </c>
      <c r="C36" s="267" t="s">
        <v>2309</v>
      </c>
      <c r="D36" s="259" t="s">
        <v>298</v>
      </c>
      <c r="E36" s="260">
        <v>120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21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274</v>
      </c>
      <c r="T36" s="263" t="s">
        <v>275</v>
      </c>
      <c r="U36" s="222">
        <v>0</v>
      </c>
      <c r="V36" s="222">
        <f>ROUND(E36*U36,2)</f>
        <v>0</v>
      </c>
      <c r="W36" s="222"/>
      <c r="X36" s="222" t="s">
        <v>905</v>
      </c>
      <c r="Y36" s="222" t="s">
        <v>229</v>
      </c>
      <c r="Z36" s="212"/>
      <c r="AA36" s="212"/>
      <c r="AB36" s="212"/>
      <c r="AC36" s="212"/>
      <c r="AD36" s="212"/>
      <c r="AE36" s="212"/>
      <c r="AF36" s="212"/>
      <c r="AG36" s="212" t="s">
        <v>1633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7">
        <v>29</v>
      </c>
      <c r="B37" s="258" t="s">
        <v>2310</v>
      </c>
      <c r="C37" s="267" t="s">
        <v>2311</v>
      </c>
      <c r="D37" s="259" t="s">
        <v>298</v>
      </c>
      <c r="E37" s="260">
        <v>150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274</v>
      </c>
      <c r="T37" s="263" t="s">
        <v>275</v>
      </c>
      <c r="U37" s="222">
        <v>0</v>
      </c>
      <c r="V37" s="222">
        <f>ROUND(E37*U37,2)</f>
        <v>0</v>
      </c>
      <c r="W37" s="222"/>
      <c r="X37" s="222" t="s">
        <v>228</v>
      </c>
      <c r="Y37" s="222" t="s">
        <v>229</v>
      </c>
      <c r="Z37" s="212"/>
      <c r="AA37" s="212"/>
      <c r="AB37" s="212"/>
      <c r="AC37" s="212"/>
      <c r="AD37" s="212"/>
      <c r="AE37" s="212"/>
      <c r="AF37" s="212"/>
      <c r="AG37" s="212" t="s">
        <v>1282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7">
        <v>30</v>
      </c>
      <c r="B38" s="258" t="s">
        <v>2312</v>
      </c>
      <c r="C38" s="267" t="s">
        <v>2313</v>
      </c>
      <c r="D38" s="259" t="s">
        <v>298</v>
      </c>
      <c r="E38" s="260">
        <v>150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21</v>
      </c>
      <c r="M38" s="262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2"/>
      <c r="S38" s="262" t="s">
        <v>274</v>
      </c>
      <c r="T38" s="263" t="s">
        <v>275</v>
      </c>
      <c r="U38" s="222">
        <v>0</v>
      </c>
      <c r="V38" s="222">
        <f>ROUND(E38*U38,2)</f>
        <v>0</v>
      </c>
      <c r="W38" s="222"/>
      <c r="X38" s="222" t="s">
        <v>905</v>
      </c>
      <c r="Y38" s="222" t="s">
        <v>229</v>
      </c>
      <c r="Z38" s="212"/>
      <c r="AA38" s="212"/>
      <c r="AB38" s="212"/>
      <c r="AC38" s="212"/>
      <c r="AD38" s="212"/>
      <c r="AE38" s="212"/>
      <c r="AF38" s="212"/>
      <c r="AG38" s="212" t="s">
        <v>1633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7">
        <v>31</v>
      </c>
      <c r="B39" s="258" t="s">
        <v>2314</v>
      </c>
      <c r="C39" s="267" t="s">
        <v>2315</v>
      </c>
      <c r="D39" s="259" t="s">
        <v>298</v>
      </c>
      <c r="E39" s="260">
        <v>1450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274</v>
      </c>
      <c r="T39" s="263" t="s">
        <v>275</v>
      </c>
      <c r="U39" s="222">
        <v>0</v>
      </c>
      <c r="V39" s="222">
        <f>ROUND(E39*U39,2)</f>
        <v>0</v>
      </c>
      <c r="W39" s="222"/>
      <c r="X39" s="222" t="s">
        <v>228</v>
      </c>
      <c r="Y39" s="222" t="s">
        <v>229</v>
      </c>
      <c r="Z39" s="212"/>
      <c r="AA39" s="212"/>
      <c r="AB39" s="212"/>
      <c r="AC39" s="212"/>
      <c r="AD39" s="212"/>
      <c r="AE39" s="212"/>
      <c r="AF39" s="212"/>
      <c r="AG39" s="212" t="s">
        <v>1282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7">
        <v>32</v>
      </c>
      <c r="B40" s="258" t="s">
        <v>2316</v>
      </c>
      <c r="C40" s="267" t="s">
        <v>2317</v>
      </c>
      <c r="D40" s="259" t="s">
        <v>298</v>
      </c>
      <c r="E40" s="260">
        <v>1450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21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274</v>
      </c>
      <c r="T40" s="263" t="s">
        <v>275</v>
      </c>
      <c r="U40" s="222">
        <v>0</v>
      </c>
      <c r="V40" s="222">
        <f>ROUND(E40*U40,2)</f>
        <v>0</v>
      </c>
      <c r="W40" s="222"/>
      <c r="X40" s="222" t="s">
        <v>905</v>
      </c>
      <c r="Y40" s="222" t="s">
        <v>229</v>
      </c>
      <c r="Z40" s="212"/>
      <c r="AA40" s="212"/>
      <c r="AB40" s="212"/>
      <c r="AC40" s="212"/>
      <c r="AD40" s="212"/>
      <c r="AE40" s="212"/>
      <c r="AF40" s="212"/>
      <c r="AG40" s="212" t="s">
        <v>1633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57">
        <v>33</v>
      </c>
      <c r="B41" s="258" t="s">
        <v>2318</v>
      </c>
      <c r="C41" s="267" t="s">
        <v>2319</v>
      </c>
      <c r="D41" s="259" t="s">
        <v>298</v>
      </c>
      <c r="E41" s="260">
        <v>60</v>
      </c>
      <c r="F41" s="261"/>
      <c r="G41" s="262">
        <f>ROUND(E41*F41,2)</f>
        <v>0</v>
      </c>
      <c r="H41" s="261"/>
      <c r="I41" s="262">
        <f>ROUND(E41*H41,2)</f>
        <v>0</v>
      </c>
      <c r="J41" s="261"/>
      <c r="K41" s="262">
        <f>ROUND(E41*J41,2)</f>
        <v>0</v>
      </c>
      <c r="L41" s="262">
        <v>21</v>
      </c>
      <c r="M41" s="262">
        <f>G41*(1+L41/100)</f>
        <v>0</v>
      </c>
      <c r="N41" s="260">
        <v>0</v>
      </c>
      <c r="O41" s="260">
        <f>ROUND(E41*N41,2)</f>
        <v>0</v>
      </c>
      <c r="P41" s="260">
        <v>0</v>
      </c>
      <c r="Q41" s="260">
        <f>ROUND(E41*P41,2)</f>
        <v>0</v>
      </c>
      <c r="R41" s="262"/>
      <c r="S41" s="262" t="s">
        <v>274</v>
      </c>
      <c r="T41" s="263" t="s">
        <v>275</v>
      </c>
      <c r="U41" s="222">
        <v>0</v>
      </c>
      <c r="V41" s="222">
        <f>ROUND(E41*U41,2)</f>
        <v>0</v>
      </c>
      <c r="W41" s="222"/>
      <c r="X41" s="222" t="s">
        <v>228</v>
      </c>
      <c r="Y41" s="222" t="s">
        <v>229</v>
      </c>
      <c r="Z41" s="212"/>
      <c r="AA41" s="212"/>
      <c r="AB41" s="212"/>
      <c r="AC41" s="212"/>
      <c r="AD41" s="212"/>
      <c r="AE41" s="212"/>
      <c r="AF41" s="212"/>
      <c r="AG41" s="212" t="s">
        <v>1282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7">
        <v>34</v>
      </c>
      <c r="B42" s="258" t="s">
        <v>2320</v>
      </c>
      <c r="C42" s="267" t="s">
        <v>2321</v>
      </c>
      <c r="D42" s="259" t="s">
        <v>298</v>
      </c>
      <c r="E42" s="260">
        <v>60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21</v>
      </c>
      <c r="M42" s="262">
        <f>G42*(1+L42/100)</f>
        <v>0</v>
      </c>
      <c r="N42" s="260">
        <v>0</v>
      </c>
      <c r="O42" s="260">
        <f>ROUND(E42*N42,2)</f>
        <v>0</v>
      </c>
      <c r="P42" s="260">
        <v>0</v>
      </c>
      <c r="Q42" s="260">
        <f>ROUND(E42*P42,2)</f>
        <v>0</v>
      </c>
      <c r="R42" s="262"/>
      <c r="S42" s="262" t="s">
        <v>274</v>
      </c>
      <c r="T42" s="263" t="s">
        <v>275</v>
      </c>
      <c r="U42" s="222">
        <v>0</v>
      </c>
      <c r="V42" s="222">
        <f>ROUND(E42*U42,2)</f>
        <v>0</v>
      </c>
      <c r="W42" s="222"/>
      <c r="X42" s="222" t="s">
        <v>905</v>
      </c>
      <c r="Y42" s="222" t="s">
        <v>229</v>
      </c>
      <c r="Z42" s="212"/>
      <c r="AA42" s="212"/>
      <c r="AB42" s="212"/>
      <c r="AC42" s="212"/>
      <c r="AD42" s="212"/>
      <c r="AE42" s="212"/>
      <c r="AF42" s="212"/>
      <c r="AG42" s="212" t="s">
        <v>1633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57">
        <v>35</v>
      </c>
      <c r="B43" s="258" t="s">
        <v>2322</v>
      </c>
      <c r="C43" s="267" t="s">
        <v>2323</v>
      </c>
      <c r="D43" s="259" t="s">
        <v>298</v>
      </c>
      <c r="E43" s="260">
        <v>1060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274</v>
      </c>
      <c r="T43" s="263" t="s">
        <v>275</v>
      </c>
      <c r="U43" s="222">
        <v>0</v>
      </c>
      <c r="V43" s="222">
        <f>ROUND(E43*U43,2)</f>
        <v>0</v>
      </c>
      <c r="W43" s="222"/>
      <c r="X43" s="222" t="s">
        <v>228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1282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7">
        <v>36</v>
      </c>
      <c r="B44" s="258" t="s">
        <v>2324</v>
      </c>
      <c r="C44" s="267" t="s">
        <v>2325</v>
      </c>
      <c r="D44" s="259" t="s">
        <v>298</v>
      </c>
      <c r="E44" s="260">
        <v>480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/>
      <c r="S44" s="262" t="s">
        <v>274</v>
      </c>
      <c r="T44" s="263" t="s">
        <v>275</v>
      </c>
      <c r="U44" s="222">
        <v>0</v>
      </c>
      <c r="V44" s="222">
        <f>ROUND(E44*U44,2)</f>
        <v>0</v>
      </c>
      <c r="W44" s="222"/>
      <c r="X44" s="222" t="s">
        <v>905</v>
      </c>
      <c r="Y44" s="222" t="s">
        <v>229</v>
      </c>
      <c r="Z44" s="212"/>
      <c r="AA44" s="212"/>
      <c r="AB44" s="212"/>
      <c r="AC44" s="212"/>
      <c r="AD44" s="212"/>
      <c r="AE44" s="212"/>
      <c r="AF44" s="212"/>
      <c r="AG44" s="212" t="s">
        <v>1633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7">
        <v>37</v>
      </c>
      <c r="B45" s="258" t="s">
        <v>2326</v>
      </c>
      <c r="C45" s="267" t="s">
        <v>2327</v>
      </c>
      <c r="D45" s="259" t="s">
        <v>298</v>
      </c>
      <c r="E45" s="260">
        <v>580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21</v>
      </c>
      <c r="M45" s="262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2"/>
      <c r="S45" s="262" t="s">
        <v>274</v>
      </c>
      <c r="T45" s="263" t="s">
        <v>275</v>
      </c>
      <c r="U45" s="222">
        <v>0</v>
      </c>
      <c r="V45" s="222">
        <f>ROUND(E45*U45,2)</f>
        <v>0</v>
      </c>
      <c r="W45" s="222"/>
      <c r="X45" s="222" t="s">
        <v>905</v>
      </c>
      <c r="Y45" s="222" t="s">
        <v>229</v>
      </c>
      <c r="Z45" s="212"/>
      <c r="AA45" s="212"/>
      <c r="AB45" s="212"/>
      <c r="AC45" s="212"/>
      <c r="AD45" s="212"/>
      <c r="AE45" s="212"/>
      <c r="AF45" s="212"/>
      <c r="AG45" s="212" t="s">
        <v>1633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7">
        <v>38</v>
      </c>
      <c r="B46" s="258" t="s">
        <v>2328</v>
      </c>
      <c r="C46" s="267" t="s">
        <v>2329</v>
      </c>
      <c r="D46" s="259" t="s">
        <v>298</v>
      </c>
      <c r="E46" s="260">
        <v>285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274</v>
      </c>
      <c r="T46" s="263" t="s">
        <v>275</v>
      </c>
      <c r="U46" s="222">
        <v>0</v>
      </c>
      <c r="V46" s="222">
        <f>ROUND(E46*U46,2)</f>
        <v>0</v>
      </c>
      <c r="W46" s="222"/>
      <c r="X46" s="222" t="s">
        <v>228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1282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7">
        <v>39</v>
      </c>
      <c r="B47" s="258" t="s">
        <v>2330</v>
      </c>
      <c r="C47" s="267" t="s">
        <v>2331</v>
      </c>
      <c r="D47" s="259" t="s">
        <v>505</v>
      </c>
      <c r="E47" s="260">
        <v>1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2"/>
      <c r="S47" s="262" t="s">
        <v>274</v>
      </c>
      <c r="T47" s="263" t="s">
        <v>275</v>
      </c>
      <c r="U47" s="222">
        <v>0</v>
      </c>
      <c r="V47" s="222">
        <f>ROUND(E47*U47,2)</f>
        <v>0</v>
      </c>
      <c r="W47" s="222"/>
      <c r="X47" s="222" t="s">
        <v>905</v>
      </c>
      <c r="Y47" s="222" t="s">
        <v>229</v>
      </c>
      <c r="Z47" s="212"/>
      <c r="AA47" s="212"/>
      <c r="AB47" s="212"/>
      <c r="AC47" s="212"/>
      <c r="AD47" s="212"/>
      <c r="AE47" s="212"/>
      <c r="AF47" s="212"/>
      <c r="AG47" s="212" t="s">
        <v>1633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7">
        <v>40</v>
      </c>
      <c r="B48" s="258" t="s">
        <v>2332</v>
      </c>
      <c r="C48" s="267" t="s">
        <v>2333</v>
      </c>
      <c r="D48" s="259" t="s">
        <v>298</v>
      </c>
      <c r="E48" s="260">
        <v>5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/>
      <c r="S48" s="262" t="s">
        <v>274</v>
      </c>
      <c r="T48" s="263" t="s">
        <v>275</v>
      </c>
      <c r="U48" s="222">
        <v>0</v>
      </c>
      <c r="V48" s="222">
        <f>ROUND(E48*U48,2)</f>
        <v>0</v>
      </c>
      <c r="W48" s="222"/>
      <c r="X48" s="222" t="s">
        <v>905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1633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7">
        <v>41</v>
      </c>
      <c r="B49" s="258" t="s">
        <v>2334</v>
      </c>
      <c r="C49" s="267" t="s">
        <v>2335</v>
      </c>
      <c r="D49" s="259" t="s">
        <v>298</v>
      </c>
      <c r="E49" s="260">
        <v>275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21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274</v>
      </c>
      <c r="T49" s="263" t="s">
        <v>275</v>
      </c>
      <c r="U49" s="222">
        <v>0</v>
      </c>
      <c r="V49" s="222">
        <f>ROUND(E49*U49,2)</f>
        <v>0</v>
      </c>
      <c r="W49" s="222"/>
      <c r="X49" s="222" t="s">
        <v>228</v>
      </c>
      <c r="Y49" s="222" t="s">
        <v>229</v>
      </c>
      <c r="Z49" s="212"/>
      <c r="AA49" s="212"/>
      <c r="AB49" s="212"/>
      <c r="AC49" s="212"/>
      <c r="AD49" s="212"/>
      <c r="AE49" s="212"/>
      <c r="AF49" s="212"/>
      <c r="AG49" s="212" t="s">
        <v>1282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57">
        <v>42</v>
      </c>
      <c r="B50" s="258" t="s">
        <v>2336</v>
      </c>
      <c r="C50" s="267" t="s">
        <v>2337</v>
      </c>
      <c r="D50" s="259" t="s">
        <v>298</v>
      </c>
      <c r="E50" s="260">
        <v>250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274</v>
      </c>
      <c r="T50" s="263" t="s">
        <v>275</v>
      </c>
      <c r="U50" s="222">
        <v>0</v>
      </c>
      <c r="V50" s="222">
        <f>ROUND(E50*U50,2)</f>
        <v>0</v>
      </c>
      <c r="W50" s="222"/>
      <c r="X50" s="222" t="s">
        <v>905</v>
      </c>
      <c r="Y50" s="222" t="s">
        <v>229</v>
      </c>
      <c r="Z50" s="212"/>
      <c r="AA50" s="212"/>
      <c r="AB50" s="212"/>
      <c r="AC50" s="212"/>
      <c r="AD50" s="212"/>
      <c r="AE50" s="212"/>
      <c r="AF50" s="212"/>
      <c r="AG50" s="212" t="s">
        <v>1633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57">
        <v>43</v>
      </c>
      <c r="B51" s="258" t="s">
        <v>2338</v>
      </c>
      <c r="C51" s="267" t="s">
        <v>2339</v>
      </c>
      <c r="D51" s="259" t="s">
        <v>298</v>
      </c>
      <c r="E51" s="260">
        <v>25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274</v>
      </c>
      <c r="T51" s="263" t="s">
        <v>275</v>
      </c>
      <c r="U51" s="222">
        <v>0</v>
      </c>
      <c r="V51" s="222">
        <f>ROUND(E51*U51,2)</f>
        <v>0</v>
      </c>
      <c r="W51" s="222"/>
      <c r="X51" s="222" t="s">
        <v>905</v>
      </c>
      <c r="Y51" s="222" t="s">
        <v>229</v>
      </c>
      <c r="Z51" s="212"/>
      <c r="AA51" s="212"/>
      <c r="AB51" s="212"/>
      <c r="AC51" s="212"/>
      <c r="AD51" s="212"/>
      <c r="AE51" s="212"/>
      <c r="AF51" s="212"/>
      <c r="AG51" s="212" t="s">
        <v>1633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7">
        <v>44</v>
      </c>
      <c r="B52" s="258" t="s">
        <v>2340</v>
      </c>
      <c r="C52" s="267" t="s">
        <v>2341</v>
      </c>
      <c r="D52" s="259" t="s">
        <v>505</v>
      </c>
      <c r="E52" s="260">
        <v>6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21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274</v>
      </c>
      <c r="T52" s="263" t="s">
        <v>275</v>
      </c>
      <c r="U52" s="222">
        <v>0</v>
      </c>
      <c r="V52" s="222">
        <f>ROUND(E52*U52,2)</f>
        <v>0</v>
      </c>
      <c r="W52" s="222"/>
      <c r="X52" s="222" t="s">
        <v>228</v>
      </c>
      <c r="Y52" s="222" t="s">
        <v>229</v>
      </c>
      <c r="Z52" s="212"/>
      <c r="AA52" s="212"/>
      <c r="AB52" s="212"/>
      <c r="AC52" s="212"/>
      <c r="AD52" s="212"/>
      <c r="AE52" s="212"/>
      <c r="AF52" s="212"/>
      <c r="AG52" s="212" t="s">
        <v>1282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7">
        <v>45</v>
      </c>
      <c r="B53" s="258" t="s">
        <v>2342</v>
      </c>
      <c r="C53" s="267" t="s">
        <v>2343</v>
      </c>
      <c r="D53" s="259" t="s">
        <v>505</v>
      </c>
      <c r="E53" s="260">
        <v>6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21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274</v>
      </c>
      <c r="T53" s="263" t="s">
        <v>275</v>
      </c>
      <c r="U53" s="222">
        <v>0</v>
      </c>
      <c r="V53" s="222">
        <f>ROUND(E53*U53,2)</f>
        <v>0</v>
      </c>
      <c r="W53" s="222"/>
      <c r="X53" s="222" t="s">
        <v>905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1633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7">
        <v>46</v>
      </c>
      <c r="B54" s="258" t="s">
        <v>2344</v>
      </c>
      <c r="C54" s="267" t="s">
        <v>2345</v>
      </c>
      <c r="D54" s="259" t="s">
        <v>505</v>
      </c>
      <c r="E54" s="260">
        <v>1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21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274</v>
      </c>
      <c r="T54" s="263" t="s">
        <v>275</v>
      </c>
      <c r="U54" s="222">
        <v>0</v>
      </c>
      <c r="V54" s="222">
        <f>ROUND(E54*U54,2)</f>
        <v>0</v>
      </c>
      <c r="W54" s="222"/>
      <c r="X54" s="222" t="s">
        <v>228</v>
      </c>
      <c r="Y54" s="222" t="s">
        <v>229</v>
      </c>
      <c r="Z54" s="212"/>
      <c r="AA54" s="212"/>
      <c r="AB54" s="212"/>
      <c r="AC54" s="212"/>
      <c r="AD54" s="212"/>
      <c r="AE54" s="212"/>
      <c r="AF54" s="212"/>
      <c r="AG54" s="212" t="s">
        <v>1282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7">
        <v>47</v>
      </c>
      <c r="B55" s="258" t="s">
        <v>2346</v>
      </c>
      <c r="C55" s="267" t="s">
        <v>2347</v>
      </c>
      <c r="D55" s="259" t="s">
        <v>505</v>
      </c>
      <c r="E55" s="260">
        <v>1</v>
      </c>
      <c r="F55" s="261"/>
      <c r="G55" s="262">
        <f>ROUND(E55*F55,2)</f>
        <v>0</v>
      </c>
      <c r="H55" s="261"/>
      <c r="I55" s="262">
        <f>ROUND(E55*H55,2)</f>
        <v>0</v>
      </c>
      <c r="J55" s="261"/>
      <c r="K55" s="262">
        <f>ROUND(E55*J55,2)</f>
        <v>0</v>
      </c>
      <c r="L55" s="262">
        <v>21</v>
      </c>
      <c r="M55" s="262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2"/>
      <c r="S55" s="262" t="s">
        <v>274</v>
      </c>
      <c r="T55" s="263" t="s">
        <v>275</v>
      </c>
      <c r="U55" s="222">
        <v>0</v>
      </c>
      <c r="V55" s="222">
        <f>ROUND(E55*U55,2)</f>
        <v>0</v>
      </c>
      <c r="W55" s="222"/>
      <c r="X55" s="222" t="s">
        <v>905</v>
      </c>
      <c r="Y55" s="222" t="s">
        <v>229</v>
      </c>
      <c r="Z55" s="212"/>
      <c r="AA55" s="212"/>
      <c r="AB55" s="212"/>
      <c r="AC55" s="212"/>
      <c r="AD55" s="212"/>
      <c r="AE55" s="212"/>
      <c r="AF55" s="212"/>
      <c r="AG55" s="212" t="s">
        <v>1633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7">
        <v>48</v>
      </c>
      <c r="B56" s="258" t="s">
        <v>2348</v>
      </c>
      <c r="C56" s="267" t="s">
        <v>2349</v>
      </c>
      <c r="D56" s="259" t="s">
        <v>505</v>
      </c>
      <c r="E56" s="260">
        <v>13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274</v>
      </c>
      <c r="T56" s="263" t="s">
        <v>275</v>
      </c>
      <c r="U56" s="222">
        <v>0</v>
      </c>
      <c r="V56" s="222">
        <f>ROUND(E56*U56,2)</f>
        <v>0</v>
      </c>
      <c r="W56" s="222"/>
      <c r="X56" s="222" t="s">
        <v>228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1282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7">
        <v>49</v>
      </c>
      <c r="B57" s="258" t="s">
        <v>2350</v>
      </c>
      <c r="C57" s="267" t="s">
        <v>2351</v>
      </c>
      <c r="D57" s="259" t="s">
        <v>505</v>
      </c>
      <c r="E57" s="260">
        <v>13</v>
      </c>
      <c r="F57" s="261"/>
      <c r="G57" s="262">
        <f>ROUND(E57*F57,2)</f>
        <v>0</v>
      </c>
      <c r="H57" s="261"/>
      <c r="I57" s="262">
        <f>ROUND(E57*H57,2)</f>
        <v>0</v>
      </c>
      <c r="J57" s="261"/>
      <c r="K57" s="262">
        <f>ROUND(E57*J57,2)</f>
        <v>0</v>
      </c>
      <c r="L57" s="262">
        <v>21</v>
      </c>
      <c r="M57" s="262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2"/>
      <c r="S57" s="262" t="s">
        <v>274</v>
      </c>
      <c r="T57" s="263" t="s">
        <v>275</v>
      </c>
      <c r="U57" s="222">
        <v>0</v>
      </c>
      <c r="V57" s="222">
        <f>ROUND(E57*U57,2)</f>
        <v>0</v>
      </c>
      <c r="W57" s="222"/>
      <c r="X57" s="222" t="s">
        <v>905</v>
      </c>
      <c r="Y57" s="222" t="s">
        <v>229</v>
      </c>
      <c r="Z57" s="212"/>
      <c r="AA57" s="212"/>
      <c r="AB57" s="212"/>
      <c r="AC57" s="212"/>
      <c r="AD57" s="212"/>
      <c r="AE57" s="212"/>
      <c r="AF57" s="212"/>
      <c r="AG57" s="212" t="s">
        <v>1633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7">
        <v>50</v>
      </c>
      <c r="B58" s="258" t="s">
        <v>2352</v>
      </c>
      <c r="C58" s="267" t="s">
        <v>2353</v>
      </c>
      <c r="D58" s="259" t="s">
        <v>505</v>
      </c>
      <c r="E58" s="260">
        <v>39</v>
      </c>
      <c r="F58" s="261"/>
      <c r="G58" s="262">
        <f>ROUND(E58*F58,2)</f>
        <v>0</v>
      </c>
      <c r="H58" s="261"/>
      <c r="I58" s="262">
        <f>ROUND(E58*H58,2)</f>
        <v>0</v>
      </c>
      <c r="J58" s="261"/>
      <c r="K58" s="262">
        <f>ROUND(E58*J58,2)</f>
        <v>0</v>
      </c>
      <c r="L58" s="262">
        <v>21</v>
      </c>
      <c r="M58" s="262">
        <f>G58*(1+L58/100)</f>
        <v>0</v>
      </c>
      <c r="N58" s="260">
        <v>0</v>
      </c>
      <c r="O58" s="260">
        <f>ROUND(E58*N58,2)</f>
        <v>0</v>
      </c>
      <c r="P58" s="260">
        <v>0</v>
      </c>
      <c r="Q58" s="260">
        <f>ROUND(E58*P58,2)</f>
        <v>0</v>
      </c>
      <c r="R58" s="262"/>
      <c r="S58" s="262" t="s">
        <v>274</v>
      </c>
      <c r="T58" s="263" t="s">
        <v>275</v>
      </c>
      <c r="U58" s="222">
        <v>0</v>
      </c>
      <c r="V58" s="222">
        <f>ROUND(E58*U58,2)</f>
        <v>0</v>
      </c>
      <c r="W58" s="222"/>
      <c r="X58" s="222" t="s">
        <v>228</v>
      </c>
      <c r="Y58" s="222" t="s">
        <v>229</v>
      </c>
      <c r="Z58" s="212"/>
      <c r="AA58" s="212"/>
      <c r="AB58" s="212"/>
      <c r="AC58" s="212"/>
      <c r="AD58" s="212"/>
      <c r="AE58" s="212"/>
      <c r="AF58" s="212"/>
      <c r="AG58" s="212" t="s">
        <v>1282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7">
        <v>51</v>
      </c>
      <c r="B59" s="258" t="s">
        <v>2354</v>
      </c>
      <c r="C59" s="267" t="s">
        <v>2355</v>
      </c>
      <c r="D59" s="259" t="s">
        <v>505</v>
      </c>
      <c r="E59" s="260">
        <v>39</v>
      </c>
      <c r="F59" s="261"/>
      <c r="G59" s="262">
        <f>ROUND(E59*F59,2)</f>
        <v>0</v>
      </c>
      <c r="H59" s="261"/>
      <c r="I59" s="262">
        <f>ROUND(E59*H59,2)</f>
        <v>0</v>
      </c>
      <c r="J59" s="261"/>
      <c r="K59" s="262">
        <f>ROUND(E59*J59,2)</f>
        <v>0</v>
      </c>
      <c r="L59" s="262">
        <v>21</v>
      </c>
      <c r="M59" s="262">
        <f>G59*(1+L59/100)</f>
        <v>0</v>
      </c>
      <c r="N59" s="260">
        <v>0</v>
      </c>
      <c r="O59" s="260">
        <f>ROUND(E59*N59,2)</f>
        <v>0</v>
      </c>
      <c r="P59" s="260">
        <v>0</v>
      </c>
      <c r="Q59" s="260">
        <f>ROUND(E59*P59,2)</f>
        <v>0</v>
      </c>
      <c r="R59" s="262"/>
      <c r="S59" s="262" t="s">
        <v>274</v>
      </c>
      <c r="T59" s="263" t="s">
        <v>275</v>
      </c>
      <c r="U59" s="222">
        <v>0</v>
      </c>
      <c r="V59" s="222">
        <f>ROUND(E59*U59,2)</f>
        <v>0</v>
      </c>
      <c r="W59" s="222"/>
      <c r="X59" s="222" t="s">
        <v>905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1633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7">
        <v>52</v>
      </c>
      <c r="B60" s="258" t="s">
        <v>2356</v>
      </c>
      <c r="C60" s="267" t="s">
        <v>2357</v>
      </c>
      <c r="D60" s="259" t="s">
        <v>505</v>
      </c>
      <c r="E60" s="260">
        <v>16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0</v>
      </c>
      <c r="O60" s="260">
        <f>ROUND(E60*N60,2)</f>
        <v>0</v>
      </c>
      <c r="P60" s="260">
        <v>0</v>
      </c>
      <c r="Q60" s="260">
        <f>ROUND(E60*P60,2)</f>
        <v>0</v>
      </c>
      <c r="R60" s="262"/>
      <c r="S60" s="262" t="s">
        <v>274</v>
      </c>
      <c r="T60" s="263" t="s">
        <v>275</v>
      </c>
      <c r="U60" s="222">
        <v>0</v>
      </c>
      <c r="V60" s="222">
        <f>ROUND(E60*U60,2)</f>
        <v>0</v>
      </c>
      <c r="W60" s="222"/>
      <c r="X60" s="222" t="s">
        <v>228</v>
      </c>
      <c r="Y60" s="222" t="s">
        <v>229</v>
      </c>
      <c r="Z60" s="212"/>
      <c r="AA60" s="212"/>
      <c r="AB60" s="212"/>
      <c r="AC60" s="212"/>
      <c r="AD60" s="212"/>
      <c r="AE60" s="212"/>
      <c r="AF60" s="212"/>
      <c r="AG60" s="212" t="s">
        <v>1282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7">
        <v>53</v>
      </c>
      <c r="B61" s="258" t="s">
        <v>2358</v>
      </c>
      <c r="C61" s="267" t="s">
        <v>2359</v>
      </c>
      <c r="D61" s="259" t="s">
        <v>505</v>
      </c>
      <c r="E61" s="260">
        <v>16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2"/>
      <c r="S61" s="262" t="s">
        <v>274</v>
      </c>
      <c r="T61" s="263" t="s">
        <v>275</v>
      </c>
      <c r="U61" s="222">
        <v>0</v>
      </c>
      <c r="V61" s="222">
        <f>ROUND(E61*U61,2)</f>
        <v>0</v>
      </c>
      <c r="W61" s="222"/>
      <c r="X61" s="222" t="s">
        <v>905</v>
      </c>
      <c r="Y61" s="222" t="s">
        <v>229</v>
      </c>
      <c r="Z61" s="212"/>
      <c r="AA61" s="212"/>
      <c r="AB61" s="212"/>
      <c r="AC61" s="212"/>
      <c r="AD61" s="212"/>
      <c r="AE61" s="212"/>
      <c r="AF61" s="212"/>
      <c r="AG61" s="212" t="s">
        <v>1633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57">
        <v>54</v>
      </c>
      <c r="B62" s="258" t="s">
        <v>2360</v>
      </c>
      <c r="C62" s="267" t="s">
        <v>2361</v>
      </c>
      <c r="D62" s="259" t="s">
        <v>505</v>
      </c>
      <c r="E62" s="260">
        <v>2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0</v>
      </c>
      <c r="Q62" s="260">
        <f>ROUND(E62*P62,2)</f>
        <v>0</v>
      </c>
      <c r="R62" s="262"/>
      <c r="S62" s="262" t="s">
        <v>274</v>
      </c>
      <c r="T62" s="263" t="s">
        <v>275</v>
      </c>
      <c r="U62" s="222">
        <v>0</v>
      </c>
      <c r="V62" s="222">
        <f>ROUND(E62*U62,2)</f>
        <v>0</v>
      </c>
      <c r="W62" s="222"/>
      <c r="X62" s="222" t="s">
        <v>228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1282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7">
        <v>55</v>
      </c>
      <c r="B63" s="258" t="s">
        <v>2362</v>
      </c>
      <c r="C63" s="267" t="s">
        <v>2363</v>
      </c>
      <c r="D63" s="259" t="s">
        <v>505</v>
      </c>
      <c r="E63" s="260">
        <v>2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0</v>
      </c>
      <c r="O63" s="260">
        <f>ROUND(E63*N63,2)</f>
        <v>0</v>
      </c>
      <c r="P63" s="260">
        <v>0</v>
      </c>
      <c r="Q63" s="260">
        <f>ROUND(E63*P63,2)</f>
        <v>0</v>
      </c>
      <c r="R63" s="262"/>
      <c r="S63" s="262" t="s">
        <v>274</v>
      </c>
      <c r="T63" s="263" t="s">
        <v>275</v>
      </c>
      <c r="U63" s="222">
        <v>0</v>
      </c>
      <c r="V63" s="222">
        <f>ROUND(E63*U63,2)</f>
        <v>0</v>
      </c>
      <c r="W63" s="222"/>
      <c r="X63" s="222" t="s">
        <v>905</v>
      </c>
      <c r="Y63" s="222" t="s">
        <v>229</v>
      </c>
      <c r="Z63" s="212"/>
      <c r="AA63" s="212"/>
      <c r="AB63" s="212"/>
      <c r="AC63" s="212"/>
      <c r="AD63" s="212"/>
      <c r="AE63" s="212"/>
      <c r="AF63" s="212"/>
      <c r="AG63" s="212" t="s">
        <v>1633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57">
        <v>56</v>
      </c>
      <c r="B64" s="258" t="s">
        <v>2364</v>
      </c>
      <c r="C64" s="267" t="s">
        <v>2365</v>
      </c>
      <c r="D64" s="259" t="s">
        <v>505</v>
      </c>
      <c r="E64" s="260">
        <v>8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2"/>
      <c r="S64" s="262" t="s">
        <v>274</v>
      </c>
      <c r="T64" s="263" t="s">
        <v>275</v>
      </c>
      <c r="U64" s="222">
        <v>0</v>
      </c>
      <c r="V64" s="222">
        <f>ROUND(E64*U64,2)</f>
        <v>0</v>
      </c>
      <c r="W64" s="222"/>
      <c r="X64" s="222" t="s">
        <v>228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1282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7">
        <v>57</v>
      </c>
      <c r="B65" s="258" t="s">
        <v>2358</v>
      </c>
      <c r="C65" s="267" t="s">
        <v>2359</v>
      </c>
      <c r="D65" s="259" t="s">
        <v>505</v>
      </c>
      <c r="E65" s="260">
        <v>8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0</v>
      </c>
      <c r="O65" s="260">
        <f>ROUND(E65*N65,2)</f>
        <v>0</v>
      </c>
      <c r="P65" s="260">
        <v>0</v>
      </c>
      <c r="Q65" s="260">
        <f>ROUND(E65*P65,2)</f>
        <v>0</v>
      </c>
      <c r="R65" s="262"/>
      <c r="S65" s="262" t="s">
        <v>274</v>
      </c>
      <c r="T65" s="263" t="s">
        <v>275</v>
      </c>
      <c r="U65" s="222">
        <v>0</v>
      </c>
      <c r="V65" s="222">
        <f>ROUND(E65*U65,2)</f>
        <v>0</v>
      </c>
      <c r="W65" s="222"/>
      <c r="X65" s="222" t="s">
        <v>905</v>
      </c>
      <c r="Y65" s="222" t="s">
        <v>229</v>
      </c>
      <c r="Z65" s="212"/>
      <c r="AA65" s="212"/>
      <c r="AB65" s="212"/>
      <c r="AC65" s="212"/>
      <c r="AD65" s="212"/>
      <c r="AE65" s="212"/>
      <c r="AF65" s="212"/>
      <c r="AG65" s="212" t="s">
        <v>1633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57">
        <v>58</v>
      </c>
      <c r="B66" s="258" t="s">
        <v>2366</v>
      </c>
      <c r="C66" s="267" t="s">
        <v>2367</v>
      </c>
      <c r="D66" s="259" t="s">
        <v>505</v>
      </c>
      <c r="E66" s="260">
        <v>152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0</v>
      </c>
      <c r="O66" s="260">
        <f>ROUND(E66*N66,2)</f>
        <v>0</v>
      </c>
      <c r="P66" s="260">
        <v>0</v>
      </c>
      <c r="Q66" s="260">
        <f>ROUND(E66*P66,2)</f>
        <v>0</v>
      </c>
      <c r="R66" s="262"/>
      <c r="S66" s="262" t="s">
        <v>274</v>
      </c>
      <c r="T66" s="263" t="s">
        <v>275</v>
      </c>
      <c r="U66" s="222">
        <v>0</v>
      </c>
      <c r="V66" s="222">
        <f>ROUND(E66*U66,2)</f>
        <v>0</v>
      </c>
      <c r="W66" s="222"/>
      <c r="X66" s="222" t="s">
        <v>228</v>
      </c>
      <c r="Y66" s="222" t="s">
        <v>229</v>
      </c>
      <c r="Z66" s="212"/>
      <c r="AA66" s="212"/>
      <c r="AB66" s="212"/>
      <c r="AC66" s="212"/>
      <c r="AD66" s="212"/>
      <c r="AE66" s="212"/>
      <c r="AF66" s="212"/>
      <c r="AG66" s="212" t="s">
        <v>1282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7">
        <v>59</v>
      </c>
      <c r="B67" s="258" t="s">
        <v>2368</v>
      </c>
      <c r="C67" s="267" t="s">
        <v>2369</v>
      </c>
      <c r="D67" s="259" t="s">
        <v>505</v>
      </c>
      <c r="E67" s="260">
        <v>71</v>
      </c>
      <c r="F67" s="261"/>
      <c r="G67" s="262">
        <f>ROUND(E67*F67,2)</f>
        <v>0</v>
      </c>
      <c r="H67" s="261"/>
      <c r="I67" s="262">
        <f>ROUND(E67*H67,2)</f>
        <v>0</v>
      </c>
      <c r="J67" s="261"/>
      <c r="K67" s="262">
        <f>ROUND(E67*J67,2)</f>
        <v>0</v>
      </c>
      <c r="L67" s="262">
        <v>21</v>
      </c>
      <c r="M67" s="262">
        <f>G67*(1+L67/100)</f>
        <v>0</v>
      </c>
      <c r="N67" s="260">
        <v>0</v>
      </c>
      <c r="O67" s="260">
        <f>ROUND(E67*N67,2)</f>
        <v>0</v>
      </c>
      <c r="P67" s="260">
        <v>0</v>
      </c>
      <c r="Q67" s="260">
        <f>ROUND(E67*P67,2)</f>
        <v>0</v>
      </c>
      <c r="R67" s="262"/>
      <c r="S67" s="262" t="s">
        <v>274</v>
      </c>
      <c r="T67" s="263" t="s">
        <v>275</v>
      </c>
      <c r="U67" s="222">
        <v>0</v>
      </c>
      <c r="V67" s="222">
        <f>ROUND(E67*U67,2)</f>
        <v>0</v>
      </c>
      <c r="W67" s="222"/>
      <c r="X67" s="222" t="s">
        <v>905</v>
      </c>
      <c r="Y67" s="222" t="s">
        <v>229</v>
      </c>
      <c r="Z67" s="212"/>
      <c r="AA67" s="212"/>
      <c r="AB67" s="212"/>
      <c r="AC67" s="212"/>
      <c r="AD67" s="212"/>
      <c r="AE67" s="212"/>
      <c r="AF67" s="212"/>
      <c r="AG67" s="212" t="s">
        <v>1633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7">
        <v>60</v>
      </c>
      <c r="B68" s="258" t="s">
        <v>2370</v>
      </c>
      <c r="C68" s="267" t="s">
        <v>2371</v>
      </c>
      <c r="D68" s="259" t="s">
        <v>505</v>
      </c>
      <c r="E68" s="260">
        <v>39</v>
      </c>
      <c r="F68" s="261"/>
      <c r="G68" s="262">
        <f>ROUND(E68*F68,2)</f>
        <v>0</v>
      </c>
      <c r="H68" s="261"/>
      <c r="I68" s="262">
        <f>ROUND(E68*H68,2)</f>
        <v>0</v>
      </c>
      <c r="J68" s="261"/>
      <c r="K68" s="262">
        <f>ROUND(E68*J68,2)</f>
        <v>0</v>
      </c>
      <c r="L68" s="262">
        <v>21</v>
      </c>
      <c r="M68" s="262">
        <f>G68*(1+L68/100)</f>
        <v>0</v>
      </c>
      <c r="N68" s="260">
        <v>0</v>
      </c>
      <c r="O68" s="260">
        <f>ROUND(E68*N68,2)</f>
        <v>0</v>
      </c>
      <c r="P68" s="260">
        <v>0</v>
      </c>
      <c r="Q68" s="260">
        <f>ROUND(E68*P68,2)</f>
        <v>0</v>
      </c>
      <c r="R68" s="262"/>
      <c r="S68" s="262" t="s">
        <v>274</v>
      </c>
      <c r="T68" s="263" t="s">
        <v>275</v>
      </c>
      <c r="U68" s="222">
        <v>0</v>
      </c>
      <c r="V68" s="222">
        <f>ROUND(E68*U68,2)</f>
        <v>0</v>
      </c>
      <c r="W68" s="222"/>
      <c r="X68" s="222" t="s">
        <v>905</v>
      </c>
      <c r="Y68" s="222" t="s">
        <v>229</v>
      </c>
      <c r="Z68" s="212"/>
      <c r="AA68" s="212"/>
      <c r="AB68" s="212"/>
      <c r="AC68" s="212"/>
      <c r="AD68" s="212"/>
      <c r="AE68" s="212"/>
      <c r="AF68" s="212"/>
      <c r="AG68" s="212" t="s">
        <v>1633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7">
        <v>61</v>
      </c>
      <c r="B69" s="258" t="s">
        <v>2372</v>
      </c>
      <c r="C69" s="267" t="s">
        <v>2373</v>
      </c>
      <c r="D69" s="259" t="s">
        <v>505</v>
      </c>
      <c r="E69" s="260">
        <v>38</v>
      </c>
      <c r="F69" s="261"/>
      <c r="G69" s="262">
        <f>ROUND(E69*F69,2)</f>
        <v>0</v>
      </c>
      <c r="H69" s="261"/>
      <c r="I69" s="262">
        <f>ROUND(E69*H69,2)</f>
        <v>0</v>
      </c>
      <c r="J69" s="261"/>
      <c r="K69" s="262">
        <f>ROUND(E69*J69,2)</f>
        <v>0</v>
      </c>
      <c r="L69" s="262">
        <v>21</v>
      </c>
      <c r="M69" s="262">
        <f>G69*(1+L69/100)</f>
        <v>0</v>
      </c>
      <c r="N69" s="260">
        <v>0</v>
      </c>
      <c r="O69" s="260">
        <f>ROUND(E69*N69,2)</f>
        <v>0</v>
      </c>
      <c r="P69" s="260">
        <v>0</v>
      </c>
      <c r="Q69" s="260">
        <f>ROUND(E69*P69,2)</f>
        <v>0</v>
      </c>
      <c r="R69" s="262"/>
      <c r="S69" s="262" t="s">
        <v>274</v>
      </c>
      <c r="T69" s="263" t="s">
        <v>275</v>
      </c>
      <c r="U69" s="222">
        <v>0</v>
      </c>
      <c r="V69" s="222">
        <f>ROUND(E69*U69,2)</f>
        <v>0</v>
      </c>
      <c r="W69" s="222"/>
      <c r="X69" s="222" t="s">
        <v>905</v>
      </c>
      <c r="Y69" s="222" t="s">
        <v>229</v>
      </c>
      <c r="Z69" s="212"/>
      <c r="AA69" s="212"/>
      <c r="AB69" s="212"/>
      <c r="AC69" s="212"/>
      <c r="AD69" s="212"/>
      <c r="AE69" s="212"/>
      <c r="AF69" s="212"/>
      <c r="AG69" s="212" t="s">
        <v>1633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7">
        <v>62</v>
      </c>
      <c r="B70" s="258" t="s">
        <v>2374</v>
      </c>
      <c r="C70" s="267" t="s">
        <v>2375</v>
      </c>
      <c r="D70" s="259" t="s">
        <v>505</v>
      </c>
      <c r="E70" s="260">
        <v>4</v>
      </c>
      <c r="F70" s="261"/>
      <c r="G70" s="262">
        <f>ROUND(E70*F70,2)</f>
        <v>0</v>
      </c>
      <c r="H70" s="261"/>
      <c r="I70" s="262">
        <f>ROUND(E70*H70,2)</f>
        <v>0</v>
      </c>
      <c r="J70" s="261"/>
      <c r="K70" s="262">
        <f>ROUND(E70*J70,2)</f>
        <v>0</v>
      </c>
      <c r="L70" s="262">
        <v>21</v>
      </c>
      <c r="M70" s="262">
        <f>G70*(1+L70/100)</f>
        <v>0</v>
      </c>
      <c r="N70" s="260">
        <v>0</v>
      </c>
      <c r="O70" s="260">
        <f>ROUND(E70*N70,2)</f>
        <v>0</v>
      </c>
      <c r="P70" s="260">
        <v>0</v>
      </c>
      <c r="Q70" s="260">
        <f>ROUND(E70*P70,2)</f>
        <v>0</v>
      </c>
      <c r="R70" s="262"/>
      <c r="S70" s="262" t="s">
        <v>274</v>
      </c>
      <c r="T70" s="263" t="s">
        <v>275</v>
      </c>
      <c r="U70" s="222">
        <v>0</v>
      </c>
      <c r="V70" s="222">
        <f>ROUND(E70*U70,2)</f>
        <v>0</v>
      </c>
      <c r="W70" s="222"/>
      <c r="X70" s="222" t="s">
        <v>905</v>
      </c>
      <c r="Y70" s="222" t="s">
        <v>229</v>
      </c>
      <c r="Z70" s="212"/>
      <c r="AA70" s="212"/>
      <c r="AB70" s="212"/>
      <c r="AC70" s="212"/>
      <c r="AD70" s="212"/>
      <c r="AE70" s="212"/>
      <c r="AF70" s="212"/>
      <c r="AG70" s="212" t="s">
        <v>1633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57">
        <v>63</v>
      </c>
      <c r="B71" s="258" t="s">
        <v>2376</v>
      </c>
      <c r="C71" s="267" t="s">
        <v>2377</v>
      </c>
      <c r="D71" s="259" t="s">
        <v>505</v>
      </c>
      <c r="E71" s="260">
        <v>83</v>
      </c>
      <c r="F71" s="261"/>
      <c r="G71" s="262">
        <f>ROUND(E71*F71,2)</f>
        <v>0</v>
      </c>
      <c r="H71" s="261"/>
      <c r="I71" s="262">
        <f>ROUND(E71*H71,2)</f>
        <v>0</v>
      </c>
      <c r="J71" s="261"/>
      <c r="K71" s="262">
        <f>ROUND(E71*J71,2)</f>
        <v>0</v>
      </c>
      <c r="L71" s="262">
        <v>21</v>
      </c>
      <c r="M71" s="262">
        <f>G71*(1+L71/100)</f>
        <v>0</v>
      </c>
      <c r="N71" s="260">
        <v>0</v>
      </c>
      <c r="O71" s="260">
        <f>ROUND(E71*N71,2)</f>
        <v>0</v>
      </c>
      <c r="P71" s="260">
        <v>0</v>
      </c>
      <c r="Q71" s="260">
        <f>ROUND(E71*P71,2)</f>
        <v>0</v>
      </c>
      <c r="R71" s="262"/>
      <c r="S71" s="262" t="s">
        <v>274</v>
      </c>
      <c r="T71" s="263" t="s">
        <v>275</v>
      </c>
      <c r="U71" s="222">
        <v>0</v>
      </c>
      <c r="V71" s="222">
        <f>ROUND(E71*U71,2)</f>
        <v>0</v>
      </c>
      <c r="W71" s="222"/>
      <c r="X71" s="222" t="s">
        <v>228</v>
      </c>
      <c r="Y71" s="222" t="s">
        <v>229</v>
      </c>
      <c r="Z71" s="212"/>
      <c r="AA71" s="212"/>
      <c r="AB71" s="212"/>
      <c r="AC71" s="212"/>
      <c r="AD71" s="212"/>
      <c r="AE71" s="212"/>
      <c r="AF71" s="212"/>
      <c r="AG71" s="212" t="s">
        <v>1282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7">
        <v>64</v>
      </c>
      <c r="B72" s="258" t="s">
        <v>2378</v>
      </c>
      <c r="C72" s="267" t="s">
        <v>2379</v>
      </c>
      <c r="D72" s="259" t="s">
        <v>505</v>
      </c>
      <c r="E72" s="260">
        <v>15</v>
      </c>
      <c r="F72" s="261"/>
      <c r="G72" s="262">
        <f>ROUND(E72*F72,2)</f>
        <v>0</v>
      </c>
      <c r="H72" s="261"/>
      <c r="I72" s="262">
        <f>ROUND(E72*H72,2)</f>
        <v>0</v>
      </c>
      <c r="J72" s="261"/>
      <c r="K72" s="262">
        <f>ROUND(E72*J72,2)</f>
        <v>0</v>
      </c>
      <c r="L72" s="262">
        <v>21</v>
      </c>
      <c r="M72" s="262">
        <f>G72*(1+L72/100)</f>
        <v>0</v>
      </c>
      <c r="N72" s="260">
        <v>0</v>
      </c>
      <c r="O72" s="260">
        <f>ROUND(E72*N72,2)</f>
        <v>0</v>
      </c>
      <c r="P72" s="260">
        <v>0</v>
      </c>
      <c r="Q72" s="260">
        <f>ROUND(E72*P72,2)</f>
        <v>0</v>
      </c>
      <c r="R72" s="262"/>
      <c r="S72" s="262" t="s">
        <v>274</v>
      </c>
      <c r="T72" s="263" t="s">
        <v>275</v>
      </c>
      <c r="U72" s="222">
        <v>0</v>
      </c>
      <c r="V72" s="222">
        <f>ROUND(E72*U72,2)</f>
        <v>0</v>
      </c>
      <c r="W72" s="222"/>
      <c r="X72" s="222" t="s">
        <v>905</v>
      </c>
      <c r="Y72" s="222" t="s">
        <v>229</v>
      </c>
      <c r="Z72" s="212"/>
      <c r="AA72" s="212"/>
      <c r="AB72" s="212"/>
      <c r="AC72" s="212"/>
      <c r="AD72" s="212"/>
      <c r="AE72" s="212"/>
      <c r="AF72" s="212"/>
      <c r="AG72" s="212" t="s">
        <v>1633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7">
        <v>65</v>
      </c>
      <c r="B73" s="258" t="s">
        <v>2380</v>
      </c>
      <c r="C73" s="267" t="s">
        <v>2381</v>
      </c>
      <c r="D73" s="259" t="s">
        <v>505</v>
      </c>
      <c r="E73" s="260">
        <v>20</v>
      </c>
      <c r="F73" s="261"/>
      <c r="G73" s="262">
        <f>ROUND(E73*F73,2)</f>
        <v>0</v>
      </c>
      <c r="H73" s="261"/>
      <c r="I73" s="262">
        <f>ROUND(E73*H73,2)</f>
        <v>0</v>
      </c>
      <c r="J73" s="261"/>
      <c r="K73" s="262">
        <f>ROUND(E73*J73,2)</f>
        <v>0</v>
      </c>
      <c r="L73" s="262">
        <v>21</v>
      </c>
      <c r="M73" s="262">
        <f>G73*(1+L73/100)</f>
        <v>0</v>
      </c>
      <c r="N73" s="260">
        <v>0</v>
      </c>
      <c r="O73" s="260">
        <f>ROUND(E73*N73,2)</f>
        <v>0</v>
      </c>
      <c r="P73" s="260">
        <v>0</v>
      </c>
      <c r="Q73" s="260">
        <f>ROUND(E73*P73,2)</f>
        <v>0</v>
      </c>
      <c r="R73" s="262"/>
      <c r="S73" s="262" t="s">
        <v>274</v>
      </c>
      <c r="T73" s="263" t="s">
        <v>275</v>
      </c>
      <c r="U73" s="222">
        <v>0</v>
      </c>
      <c r="V73" s="222">
        <f>ROUND(E73*U73,2)</f>
        <v>0</v>
      </c>
      <c r="W73" s="222"/>
      <c r="X73" s="222" t="s">
        <v>905</v>
      </c>
      <c r="Y73" s="222" t="s">
        <v>229</v>
      </c>
      <c r="Z73" s="212"/>
      <c r="AA73" s="212"/>
      <c r="AB73" s="212"/>
      <c r="AC73" s="212"/>
      <c r="AD73" s="212"/>
      <c r="AE73" s="212"/>
      <c r="AF73" s="212"/>
      <c r="AG73" s="212" t="s">
        <v>1633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57">
        <v>66</v>
      </c>
      <c r="B74" s="258" t="s">
        <v>2382</v>
      </c>
      <c r="C74" s="267" t="s">
        <v>2383</v>
      </c>
      <c r="D74" s="259" t="s">
        <v>505</v>
      </c>
      <c r="E74" s="260">
        <v>46</v>
      </c>
      <c r="F74" s="261"/>
      <c r="G74" s="262">
        <f>ROUND(E74*F74,2)</f>
        <v>0</v>
      </c>
      <c r="H74" s="261"/>
      <c r="I74" s="262">
        <f>ROUND(E74*H74,2)</f>
        <v>0</v>
      </c>
      <c r="J74" s="261"/>
      <c r="K74" s="262">
        <f>ROUND(E74*J74,2)</f>
        <v>0</v>
      </c>
      <c r="L74" s="262">
        <v>21</v>
      </c>
      <c r="M74" s="262">
        <f>G74*(1+L74/100)</f>
        <v>0</v>
      </c>
      <c r="N74" s="260">
        <v>0</v>
      </c>
      <c r="O74" s="260">
        <f>ROUND(E74*N74,2)</f>
        <v>0</v>
      </c>
      <c r="P74" s="260">
        <v>0</v>
      </c>
      <c r="Q74" s="260">
        <f>ROUND(E74*P74,2)</f>
        <v>0</v>
      </c>
      <c r="R74" s="262"/>
      <c r="S74" s="262" t="s">
        <v>274</v>
      </c>
      <c r="T74" s="263" t="s">
        <v>275</v>
      </c>
      <c r="U74" s="222">
        <v>0</v>
      </c>
      <c r="V74" s="222">
        <f>ROUND(E74*U74,2)</f>
        <v>0</v>
      </c>
      <c r="W74" s="222"/>
      <c r="X74" s="222" t="s">
        <v>905</v>
      </c>
      <c r="Y74" s="222" t="s">
        <v>229</v>
      </c>
      <c r="Z74" s="212"/>
      <c r="AA74" s="212"/>
      <c r="AB74" s="212"/>
      <c r="AC74" s="212"/>
      <c r="AD74" s="212"/>
      <c r="AE74" s="212"/>
      <c r="AF74" s="212"/>
      <c r="AG74" s="212" t="s">
        <v>1633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7">
        <v>67</v>
      </c>
      <c r="B75" s="258" t="s">
        <v>2384</v>
      </c>
      <c r="C75" s="267" t="s">
        <v>2385</v>
      </c>
      <c r="D75" s="259" t="s">
        <v>505</v>
      </c>
      <c r="E75" s="260">
        <v>2</v>
      </c>
      <c r="F75" s="261"/>
      <c r="G75" s="262">
        <f>ROUND(E75*F75,2)</f>
        <v>0</v>
      </c>
      <c r="H75" s="261"/>
      <c r="I75" s="262">
        <f>ROUND(E75*H75,2)</f>
        <v>0</v>
      </c>
      <c r="J75" s="261"/>
      <c r="K75" s="262">
        <f>ROUND(E75*J75,2)</f>
        <v>0</v>
      </c>
      <c r="L75" s="262">
        <v>21</v>
      </c>
      <c r="M75" s="262">
        <f>G75*(1+L75/100)</f>
        <v>0</v>
      </c>
      <c r="N75" s="260">
        <v>0</v>
      </c>
      <c r="O75" s="260">
        <f>ROUND(E75*N75,2)</f>
        <v>0</v>
      </c>
      <c r="P75" s="260">
        <v>0</v>
      </c>
      <c r="Q75" s="260">
        <f>ROUND(E75*P75,2)</f>
        <v>0</v>
      </c>
      <c r="R75" s="262"/>
      <c r="S75" s="262" t="s">
        <v>274</v>
      </c>
      <c r="T75" s="263" t="s">
        <v>275</v>
      </c>
      <c r="U75" s="222">
        <v>0</v>
      </c>
      <c r="V75" s="222">
        <f>ROUND(E75*U75,2)</f>
        <v>0</v>
      </c>
      <c r="W75" s="222"/>
      <c r="X75" s="222" t="s">
        <v>905</v>
      </c>
      <c r="Y75" s="222" t="s">
        <v>229</v>
      </c>
      <c r="Z75" s="212"/>
      <c r="AA75" s="212"/>
      <c r="AB75" s="212"/>
      <c r="AC75" s="212"/>
      <c r="AD75" s="212"/>
      <c r="AE75" s="212"/>
      <c r="AF75" s="212"/>
      <c r="AG75" s="212" t="s">
        <v>1633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7">
        <v>68</v>
      </c>
      <c r="B76" s="258" t="s">
        <v>2386</v>
      </c>
      <c r="C76" s="267" t="s">
        <v>2387</v>
      </c>
      <c r="D76" s="259" t="s">
        <v>505</v>
      </c>
      <c r="E76" s="260">
        <v>114</v>
      </c>
      <c r="F76" s="261"/>
      <c r="G76" s="262">
        <f>ROUND(E76*F76,2)</f>
        <v>0</v>
      </c>
      <c r="H76" s="261"/>
      <c r="I76" s="262">
        <f>ROUND(E76*H76,2)</f>
        <v>0</v>
      </c>
      <c r="J76" s="261"/>
      <c r="K76" s="262">
        <f>ROUND(E76*J76,2)</f>
        <v>0</v>
      </c>
      <c r="L76" s="262">
        <v>21</v>
      </c>
      <c r="M76" s="262">
        <f>G76*(1+L76/100)</f>
        <v>0</v>
      </c>
      <c r="N76" s="260">
        <v>0</v>
      </c>
      <c r="O76" s="260">
        <f>ROUND(E76*N76,2)</f>
        <v>0</v>
      </c>
      <c r="P76" s="260">
        <v>0</v>
      </c>
      <c r="Q76" s="260">
        <f>ROUND(E76*P76,2)</f>
        <v>0</v>
      </c>
      <c r="R76" s="262"/>
      <c r="S76" s="262" t="s">
        <v>274</v>
      </c>
      <c r="T76" s="263" t="s">
        <v>275</v>
      </c>
      <c r="U76" s="222">
        <v>0</v>
      </c>
      <c r="V76" s="222">
        <f>ROUND(E76*U76,2)</f>
        <v>0</v>
      </c>
      <c r="W76" s="222"/>
      <c r="X76" s="222" t="s">
        <v>905</v>
      </c>
      <c r="Y76" s="222" t="s">
        <v>229</v>
      </c>
      <c r="Z76" s="212"/>
      <c r="AA76" s="212"/>
      <c r="AB76" s="212"/>
      <c r="AC76" s="212"/>
      <c r="AD76" s="212"/>
      <c r="AE76" s="212"/>
      <c r="AF76" s="212"/>
      <c r="AG76" s="212" t="s">
        <v>1633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7">
        <v>69</v>
      </c>
      <c r="B77" s="258" t="s">
        <v>2388</v>
      </c>
      <c r="C77" s="267" t="s">
        <v>2389</v>
      </c>
      <c r="D77" s="259" t="s">
        <v>505</v>
      </c>
      <c r="E77" s="260">
        <v>121</v>
      </c>
      <c r="F77" s="261"/>
      <c r="G77" s="262">
        <f>ROUND(E77*F77,2)</f>
        <v>0</v>
      </c>
      <c r="H77" s="261"/>
      <c r="I77" s="262">
        <f>ROUND(E77*H77,2)</f>
        <v>0</v>
      </c>
      <c r="J77" s="261"/>
      <c r="K77" s="262">
        <f>ROUND(E77*J77,2)</f>
        <v>0</v>
      </c>
      <c r="L77" s="262">
        <v>21</v>
      </c>
      <c r="M77" s="262">
        <f>G77*(1+L77/100)</f>
        <v>0</v>
      </c>
      <c r="N77" s="260">
        <v>0</v>
      </c>
      <c r="O77" s="260">
        <f>ROUND(E77*N77,2)</f>
        <v>0</v>
      </c>
      <c r="P77" s="260">
        <v>0</v>
      </c>
      <c r="Q77" s="260">
        <f>ROUND(E77*P77,2)</f>
        <v>0</v>
      </c>
      <c r="R77" s="262"/>
      <c r="S77" s="262" t="s">
        <v>274</v>
      </c>
      <c r="T77" s="263" t="s">
        <v>275</v>
      </c>
      <c r="U77" s="222">
        <v>0</v>
      </c>
      <c r="V77" s="222">
        <f>ROUND(E77*U77,2)</f>
        <v>0</v>
      </c>
      <c r="W77" s="222"/>
      <c r="X77" s="222" t="s">
        <v>905</v>
      </c>
      <c r="Y77" s="222" t="s">
        <v>229</v>
      </c>
      <c r="Z77" s="212"/>
      <c r="AA77" s="212"/>
      <c r="AB77" s="212"/>
      <c r="AC77" s="212"/>
      <c r="AD77" s="212"/>
      <c r="AE77" s="212"/>
      <c r="AF77" s="212"/>
      <c r="AG77" s="212" t="s">
        <v>1633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7">
        <v>70</v>
      </c>
      <c r="B78" s="258" t="s">
        <v>2390</v>
      </c>
      <c r="C78" s="267" t="s">
        <v>2391</v>
      </c>
      <c r="D78" s="259" t="s">
        <v>505</v>
      </c>
      <c r="E78" s="260">
        <v>4</v>
      </c>
      <c r="F78" s="261"/>
      <c r="G78" s="262">
        <f>ROUND(E78*F78,2)</f>
        <v>0</v>
      </c>
      <c r="H78" s="261"/>
      <c r="I78" s="262">
        <f>ROUND(E78*H78,2)</f>
        <v>0</v>
      </c>
      <c r="J78" s="261"/>
      <c r="K78" s="262">
        <f>ROUND(E78*J78,2)</f>
        <v>0</v>
      </c>
      <c r="L78" s="262">
        <v>21</v>
      </c>
      <c r="M78" s="262">
        <f>G78*(1+L78/100)</f>
        <v>0</v>
      </c>
      <c r="N78" s="260">
        <v>0</v>
      </c>
      <c r="O78" s="260">
        <f>ROUND(E78*N78,2)</f>
        <v>0</v>
      </c>
      <c r="P78" s="260">
        <v>0</v>
      </c>
      <c r="Q78" s="260">
        <f>ROUND(E78*P78,2)</f>
        <v>0</v>
      </c>
      <c r="R78" s="262"/>
      <c r="S78" s="262" t="s">
        <v>274</v>
      </c>
      <c r="T78" s="263" t="s">
        <v>275</v>
      </c>
      <c r="U78" s="222">
        <v>0</v>
      </c>
      <c r="V78" s="222">
        <f>ROUND(E78*U78,2)</f>
        <v>0</v>
      </c>
      <c r="W78" s="222"/>
      <c r="X78" s="222" t="s">
        <v>228</v>
      </c>
      <c r="Y78" s="222" t="s">
        <v>229</v>
      </c>
      <c r="Z78" s="212"/>
      <c r="AA78" s="212"/>
      <c r="AB78" s="212"/>
      <c r="AC78" s="212"/>
      <c r="AD78" s="212"/>
      <c r="AE78" s="212"/>
      <c r="AF78" s="212"/>
      <c r="AG78" s="212" t="s">
        <v>1282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57">
        <v>71</v>
      </c>
      <c r="B79" s="258" t="s">
        <v>2392</v>
      </c>
      <c r="C79" s="267" t="s">
        <v>2393</v>
      </c>
      <c r="D79" s="259" t="s">
        <v>505</v>
      </c>
      <c r="E79" s="260">
        <v>60</v>
      </c>
      <c r="F79" s="261"/>
      <c r="G79" s="262">
        <f>ROUND(E79*F79,2)</f>
        <v>0</v>
      </c>
      <c r="H79" s="261"/>
      <c r="I79" s="262">
        <f>ROUND(E79*H79,2)</f>
        <v>0</v>
      </c>
      <c r="J79" s="261"/>
      <c r="K79" s="262">
        <f>ROUND(E79*J79,2)</f>
        <v>0</v>
      </c>
      <c r="L79" s="262">
        <v>21</v>
      </c>
      <c r="M79" s="262">
        <f>G79*(1+L79/100)</f>
        <v>0</v>
      </c>
      <c r="N79" s="260">
        <v>0</v>
      </c>
      <c r="O79" s="260">
        <f>ROUND(E79*N79,2)</f>
        <v>0</v>
      </c>
      <c r="P79" s="260">
        <v>0</v>
      </c>
      <c r="Q79" s="260">
        <f>ROUND(E79*P79,2)</f>
        <v>0</v>
      </c>
      <c r="R79" s="262"/>
      <c r="S79" s="262" t="s">
        <v>274</v>
      </c>
      <c r="T79" s="263" t="s">
        <v>275</v>
      </c>
      <c r="U79" s="222">
        <v>0</v>
      </c>
      <c r="V79" s="222">
        <f>ROUND(E79*U79,2)</f>
        <v>0</v>
      </c>
      <c r="W79" s="222"/>
      <c r="X79" s="222" t="s">
        <v>228</v>
      </c>
      <c r="Y79" s="222" t="s">
        <v>229</v>
      </c>
      <c r="Z79" s="212"/>
      <c r="AA79" s="212"/>
      <c r="AB79" s="212"/>
      <c r="AC79" s="212"/>
      <c r="AD79" s="212"/>
      <c r="AE79" s="212"/>
      <c r="AF79" s="212"/>
      <c r="AG79" s="212" t="s">
        <v>1282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57">
        <v>72</v>
      </c>
      <c r="B80" s="258" t="s">
        <v>2394</v>
      </c>
      <c r="C80" s="267" t="s">
        <v>2395</v>
      </c>
      <c r="D80" s="259" t="s">
        <v>505</v>
      </c>
      <c r="E80" s="260">
        <v>20</v>
      </c>
      <c r="F80" s="261"/>
      <c r="G80" s="262">
        <f>ROUND(E80*F80,2)</f>
        <v>0</v>
      </c>
      <c r="H80" s="261"/>
      <c r="I80" s="262">
        <f>ROUND(E80*H80,2)</f>
        <v>0</v>
      </c>
      <c r="J80" s="261"/>
      <c r="K80" s="262">
        <f>ROUND(E80*J80,2)</f>
        <v>0</v>
      </c>
      <c r="L80" s="262">
        <v>21</v>
      </c>
      <c r="M80" s="262">
        <f>G80*(1+L80/100)</f>
        <v>0</v>
      </c>
      <c r="N80" s="260">
        <v>0</v>
      </c>
      <c r="O80" s="260">
        <f>ROUND(E80*N80,2)</f>
        <v>0</v>
      </c>
      <c r="P80" s="260">
        <v>0</v>
      </c>
      <c r="Q80" s="260">
        <f>ROUND(E80*P80,2)</f>
        <v>0</v>
      </c>
      <c r="R80" s="262"/>
      <c r="S80" s="262" t="s">
        <v>274</v>
      </c>
      <c r="T80" s="263" t="s">
        <v>275</v>
      </c>
      <c r="U80" s="222">
        <v>0</v>
      </c>
      <c r="V80" s="222">
        <f>ROUND(E80*U80,2)</f>
        <v>0</v>
      </c>
      <c r="W80" s="222"/>
      <c r="X80" s="222" t="s">
        <v>228</v>
      </c>
      <c r="Y80" s="222" t="s">
        <v>229</v>
      </c>
      <c r="Z80" s="212"/>
      <c r="AA80" s="212"/>
      <c r="AB80" s="212"/>
      <c r="AC80" s="212"/>
      <c r="AD80" s="212"/>
      <c r="AE80" s="212"/>
      <c r="AF80" s="212"/>
      <c r="AG80" s="212" t="s">
        <v>1282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57">
        <v>73</v>
      </c>
      <c r="B81" s="258" t="s">
        <v>2396</v>
      </c>
      <c r="C81" s="267" t="s">
        <v>2397</v>
      </c>
      <c r="D81" s="259" t="s">
        <v>505</v>
      </c>
      <c r="E81" s="260">
        <v>30</v>
      </c>
      <c r="F81" s="261"/>
      <c r="G81" s="262">
        <f>ROUND(E81*F81,2)</f>
        <v>0</v>
      </c>
      <c r="H81" s="261"/>
      <c r="I81" s="262">
        <f>ROUND(E81*H81,2)</f>
        <v>0</v>
      </c>
      <c r="J81" s="261"/>
      <c r="K81" s="262">
        <f>ROUND(E81*J81,2)</f>
        <v>0</v>
      </c>
      <c r="L81" s="262">
        <v>21</v>
      </c>
      <c r="M81" s="262">
        <f>G81*(1+L81/100)</f>
        <v>0</v>
      </c>
      <c r="N81" s="260">
        <v>0</v>
      </c>
      <c r="O81" s="260">
        <f>ROUND(E81*N81,2)</f>
        <v>0</v>
      </c>
      <c r="P81" s="260">
        <v>0</v>
      </c>
      <c r="Q81" s="260">
        <f>ROUND(E81*P81,2)</f>
        <v>0</v>
      </c>
      <c r="R81" s="262"/>
      <c r="S81" s="262" t="s">
        <v>274</v>
      </c>
      <c r="T81" s="263" t="s">
        <v>275</v>
      </c>
      <c r="U81" s="222">
        <v>0</v>
      </c>
      <c r="V81" s="222">
        <f>ROUND(E81*U81,2)</f>
        <v>0</v>
      </c>
      <c r="W81" s="222"/>
      <c r="X81" s="222" t="s">
        <v>228</v>
      </c>
      <c r="Y81" s="222" t="s">
        <v>229</v>
      </c>
      <c r="Z81" s="212"/>
      <c r="AA81" s="212"/>
      <c r="AB81" s="212"/>
      <c r="AC81" s="212"/>
      <c r="AD81" s="212"/>
      <c r="AE81" s="212"/>
      <c r="AF81" s="212"/>
      <c r="AG81" s="212" t="s">
        <v>1282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7">
        <v>74</v>
      </c>
      <c r="B82" s="258" t="s">
        <v>2398</v>
      </c>
      <c r="C82" s="267" t="s">
        <v>2399</v>
      </c>
      <c r="D82" s="259" t="s">
        <v>298</v>
      </c>
      <c r="E82" s="260">
        <v>400</v>
      </c>
      <c r="F82" s="261"/>
      <c r="G82" s="262">
        <f>ROUND(E82*F82,2)</f>
        <v>0</v>
      </c>
      <c r="H82" s="261"/>
      <c r="I82" s="262">
        <f>ROUND(E82*H82,2)</f>
        <v>0</v>
      </c>
      <c r="J82" s="261"/>
      <c r="K82" s="262">
        <f>ROUND(E82*J82,2)</f>
        <v>0</v>
      </c>
      <c r="L82" s="262">
        <v>21</v>
      </c>
      <c r="M82" s="262">
        <f>G82*(1+L82/100)</f>
        <v>0</v>
      </c>
      <c r="N82" s="260">
        <v>0</v>
      </c>
      <c r="O82" s="260">
        <f>ROUND(E82*N82,2)</f>
        <v>0</v>
      </c>
      <c r="P82" s="260">
        <v>0</v>
      </c>
      <c r="Q82" s="260">
        <f>ROUND(E82*P82,2)</f>
        <v>0</v>
      </c>
      <c r="R82" s="262"/>
      <c r="S82" s="262" t="s">
        <v>274</v>
      </c>
      <c r="T82" s="263" t="s">
        <v>275</v>
      </c>
      <c r="U82" s="222">
        <v>0</v>
      </c>
      <c r="V82" s="222">
        <f>ROUND(E82*U82,2)</f>
        <v>0</v>
      </c>
      <c r="W82" s="222"/>
      <c r="X82" s="222" t="s">
        <v>228</v>
      </c>
      <c r="Y82" s="222" t="s">
        <v>229</v>
      </c>
      <c r="Z82" s="212"/>
      <c r="AA82" s="212"/>
      <c r="AB82" s="212"/>
      <c r="AC82" s="212"/>
      <c r="AD82" s="212"/>
      <c r="AE82" s="212"/>
      <c r="AF82" s="212"/>
      <c r="AG82" s="212" t="s">
        <v>1282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7">
        <v>75</v>
      </c>
      <c r="B83" s="258" t="s">
        <v>2400</v>
      </c>
      <c r="C83" s="267" t="s">
        <v>2401</v>
      </c>
      <c r="D83" s="259" t="s">
        <v>505</v>
      </c>
      <c r="E83" s="260">
        <v>1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0</v>
      </c>
      <c r="O83" s="260">
        <f>ROUND(E83*N83,2)</f>
        <v>0</v>
      </c>
      <c r="P83" s="260">
        <v>0</v>
      </c>
      <c r="Q83" s="260">
        <f>ROUND(E83*P83,2)</f>
        <v>0</v>
      </c>
      <c r="R83" s="262"/>
      <c r="S83" s="262" t="s">
        <v>274</v>
      </c>
      <c r="T83" s="263" t="s">
        <v>275</v>
      </c>
      <c r="U83" s="222">
        <v>0</v>
      </c>
      <c r="V83" s="222">
        <f>ROUND(E83*U83,2)</f>
        <v>0</v>
      </c>
      <c r="W83" s="222"/>
      <c r="X83" s="222" t="s">
        <v>228</v>
      </c>
      <c r="Y83" s="222" t="s">
        <v>229</v>
      </c>
      <c r="Z83" s="212"/>
      <c r="AA83" s="212"/>
      <c r="AB83" s="212"/>
      <c r="AC83" s="212"/>
      <c r="AD83" s="212"/>
      <c r="AE83" s="212"/>
      <c r="AF83" s="212"/>
      <c r="AG83" s="212" t="s">
        <v>1282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3">
        <v>76</v>
      </c>
      <c r="B84" s="234" t="s">
        <v>2402</v>
      </c>
      <c r="C84" s="245" t="s">
        <v>2403</v>
      </c>
      <c r="D84" s="235" t="s">
        <v>326</v>
      </c>
      <c r="E84" s="236">
        <v>1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/>
      <c r="S84" s="238" t="s">
        <v>274</v>
      </c>
      <c r="T84" s="239" t="s">
        <v>275</v>
      </c>
      <c r="U84" s="222">
        <v>0</v>
      </c>
      <c r="V84" s="222">
        <f>ROUND(E84*U84,2)</f>
        <v>0</v>
      </c>
      <c r="W84" s="222"/>
      <c r="X84" s="222" t="s">
        <v>905</v>
      </c>
      <c r="Y84" s="222" t="s">
        <v>229</v>
      </c>
      <c r="Z84" s="212"/>
      <c r="AA84" s="212"/>
      <c r="AB84" s="212"/>
      <c r="AC84" s="212"/>
      <c r="AD84" s="212"/>
      <c r="AE84" s="212"/>
      <c r="AF84" s="212"/>
      <c r="AG84" s="212" t="s">
        <v>1633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3"/>
      <c r="B85" s="4"/>
      <c r="C85" s="25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207</v>
      </c>
    </row>
    <row r="86" spans="1:60" x14ac:dyDescent="0.2">
      <c r="A86" s="215"/>
      <c r="B86" s="216" t="s">
        <v>29</v>
      </c>
      <c r="C86" s="251"/>
      <c r="D86" s="217"/>
      <c r="E86" s="218"/>
      <c r="F86" s="218"/>
      <c r="G86" s="232">
        <f>G8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894</v>
      </c>
    </row>
    <row r="87" spans="1:60" x14ac:dyDescent="0.2">
      <c r="C87" s="252"/>
      <c r="D87" s="10"/>
      <c r="AG87" t="s">
        <v>895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Rn6voRFJ1zViNy0SEQDFCR3bX38xw+FrvFuRdEO573PyEL3VInNM6fWYQwNOmAN5RyOiLidJFXeS35s0ui0oA==" saltValue="Yn/fIiz1Mj/YNXGGrzIvv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88</v>
      </c>
      <c r="C8" s="244" t="s">
        <v>89</v>
      </c>
      <c r="D8" s="228"/>
      <c r="E8" s="229"/>
      <c r="F8" s="230"/>
      <c r="G8" s="230">
        <f>SUMIF(AG9:AG37,"&lt;&gt;NOR",G9:G37)</f>
        <v>0</v>
      </c>
      <c r="H8" s="230"/>
      <c r="I8" s="230">
        <f>SUM(I9:I37)</f>
        <v>0</v>
      </c>
      <c r="J8" s="230"/>
      <c r="K8" s="230">
        <f>SUM(K9:K37)</f>
        <v>0</v>
      </c>
      <c r="L8" s="230"/>
      <c r="M8" s="230">
        <f>SUM(M9:M37)</f>
        <v>0</v>
      </c>
      <c r="N8" s="229"/>
      <c r="O8" s="229">
        <f>SUM(O9:O37)</f>
        <v>0</v>
      </c>
      <c r="P8" s="229"/>
      <c r="Q8" s="229">
        <f>SUM(Q9:Q37)</f>
        <v>0</v>
      </c>
      <c r="R8" s="230"/>
      <c r="S8" s="230"/>
      <c r="T8" s="231"/>
      <c r="U8" s="225"/>
      <c r="V8" s="225">
        <f>SUM(V9:V37)</f>
        <v>0</v>
      </c>
      <c r="W8" s="225"/>
      <c r="X8" s="225"/>
      <c r="Y8" s="225"/>
      <c r="AG8" t="s">
        <v>222</v>
      </c>
    </row>
    <row r="9" spans="1:60" outlineLevel="1" x14ac:dyDescent="0.2">
      <c r="A9" s="257">
        <v>1</v>
      </c>
      <c r="B9" s="258" t="s">
        <v>2404</v>
      </c>
      <c r="C9" s="267" t="s">
        <v>2405</v>
      </c>
      <c r="D9" s="259" t="s">
        <v>505</v>
      </c>
      <c r="E9" s="260">
        <v>1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274</v>
      </c>
      <c r="T9" s="263" t="s">
        <v>275</v>
      </c>
      <c r="U9" s="222">
        <v>0</v>
      </c>
      <c r="V9" s="222">
        <f>ROUND(E9*U9,2)</f>
        <v>0</v>
      </c>
      <c r="W9" s="222"/>
      <c r="X9" s="222" t="s">
        <v>228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1282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7">
        <v>2</v>
      </c>
      <c r="B10" s="258" t="s">
        <v>2406</v>
      </c>
      <c r="C10" s="267" t="s">
        <v>2407</v>
      </c>
      <c r="D10" s="259" t="s">
        <v>505</v>
      </c>
      <c r="E10" s="260">
        <v>1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274</v>
      </c>
      <c r="T10" s="263" t="s">
        <v>275</v>
      </c>
      <c r="U10" s="222">
        <v>0</v>
      </c>
      <c r="V10" s="222">
        <f>ROUND(E10*U10,2)</f>
        <v>0</v>
      </c>
      <c r="W10" s="222"/>
      <c r="X10" s="222" t="s">
        <v>905</v>
      </c>
      <c r="Y10" s="222" t="s">
        <v>229</v>
      </c>
      <c r="Z10" s="212"/>
      <c r="AA10" s="212"/>
      <c r="AB10" s="212"/>
      <c r="AC10" s="212"/>
      <c r="AD10" s="212"/>
      <c r="AE10" s="212"/>
      <c r="AF10" s="212"/>
      <c r="AG10" s="212" t="s">
        <v>1633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57">
        <v>3</v>
      </c>
      <c r="B11" s="258" t="s">
        <v>2408</v>
      </c>
      <c r="C11" s="267" t="s">
        <v>2409</v>
      </c>
      <c r="D11" s="259" t="s">
        <v>225</v>
      </c>
      <c r="E11" s="260">
        <v>0.15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274</v>
      </c>
      <c r="T11" s="263" t="s">
        <v>275</v>
      </c>
      <c r="U11" s="222">
        <v>0</v>
      </c>
      <c r="V11" s="222">
        <f>ROUND(E11*U11,2)</f>
        <v>0</v>
      </c>
      <c r="W11" s="222"/>
      <c r="X11" s="222" t="s">
        <v>228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1282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7">
        <v>4</v>
      </c>
      <c r="B12" s="258" t="s">
        <v>2410</v>
      </c>
      <c r="C12" s="267" t="s">
        <v>2411</v>
      </c>
      <c r="D12" s="259" t="s">
        <v>505</v>
      </c>
      <c r="E12" s="260">
        <v>1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274</v>
      </c>
      <c r="T12" s="263" t="s">
        <v>275</v>
      </c>
      <c r="U12" s="222">
        <v>0</v>
      </c>
      <c r="V12" s="222">
        <f>ROUND(E12*U12,2)</f>
        <v>0</v>
      </c>
      <c r="W12" s="222"/>
      <c r="X12" s="222" t="s">
        <v>228</v>
      </c>
      <c r="Y12" s="222" t="s">
        <v>229</v>
      </c>
      <c r="Z12" s="212"/>
      <c r="AA12" s="212"/>
      <c r="AB12" s="212"/>
      <c r="AC12" s="212"/>
      <c r="AD12" s="212"/>
      <c r="AE12" s="212"/>
      <c r="AF12" s="212"/>
      <c r="AG12" s="212" t="s">
        <v>1282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7">
        <v>5</v>
      </c>
      <c r="B13" s="258" t="s">
        <v>2412</v>
      </c>
      <c r="C13" s="267" t="s">
        <v>2413</v>
      </c>
      <c r="D13" s="259" t="s">
        <v>505</v>
      </c>
      <c r="E13" s="260">
        <v>1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274</v>
      </c>
      <c r="T13" s="263" t="s">
        <v>275</v>
      </c>
      <c r="U13" s="222">
        <v>0</v>
      </c>
      <c r="V13" s="222">
        <f>ROUND(E13*U13,2)</f>
        <v>0</v>
      </c>
      <c r="W13" s="222"/>
      <c r="X13" s="222" t="s">
        <v>905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1633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7">
        <v>6</v>
      </c>
      <c r="B14" s="258" t="s">
        <v>2414</v>
      </c>
      <c r="C14" s="267" t="s">
        <v>2415</v>
      </c>
      <c r="D14" s="259" t="s">
        <v>505</v>
      </c>
      <c r="E14" s="260">
        <v>46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274</v>
      </c>
      <c r="T14" s="263" t="s">
        <v>275</v>
      </c>
      <c r="U14" s="222">
        <v>0</v>
      </c>
      <c r="V14" s="222">
        <f>ROUND(E14*U14,2)</f>
        <v>0</v>
      </c>
      <c r="W14" s="222"/>
      <c r="X14" s="222" t="s">
        <v>228</v>
      </c>
      <c r="Y14" s="222" t="s">
        <v>229</v>
      </c>
      <c r="Z14" s="212"/>
      <c r="AA14" s="212"/>
      <c r="AB14" s="212"/>
      <c r="AC14" s="212"/>
      <c r="AD14" s="212"/>
      <c r="AE14" s="212"/>
      <c r="AF14" s="212"/>
      <c r="AG14" s="212" t="s">
        <v>1282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7">
        <v>7</v>
      </c>
      <c r="B15" s="258" t="s">
        <v>2416</v>
      </c>
      <c r="C15" s="267" t="s">
        <v>2417</v>
      </c>
      <c r="D15" s="259" t="s">
        <v>505</v>
      </c>
      <c r="E15" s="260">
        <v>1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274</v>
      </c>
      <c r="T15" s="263" t="s">
        <v>275</v>
      </c>
      <c r="U15" s="222">
        <v>0</v>
      </c>
      <c r="V15" s="222">
        <f>ROUND(E15*U15,2)</f>
        <v>0</v>
      </c>
      <c r="W15" s="222"/>
      <c r="X15" s="222" t="s">
        <v>905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1633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7">
        <v>8</v>
      </c>
      <c r="B16" s="258" t="s">
        <v>2418</v>
      </c>
      <c r="C16" s="267" t="s">
        <v>2419</v>
      </c>
      <c r="D16" s="259" t="s">
        <v>505</v>
      </c>
      <c r="E16" s="260">
        <v>8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274</v>
      </c>
      <c r="T16" s="263" t="s">
        <v>275</v>
      </c>
      <c r="U16" s="222">
        <v>0</v>
      </c>
      <c r="V16" s="222">
        <f>ROUND(E16*U16,2)</f>
        <v>0</v>
      </c>
      <c r="W16" s="222"/>
      <c r="X16" s="222" t="s">
        <v>905</v>
      </c>
      <c r="Y16" s="222" t="s">
        <v>229</v>
      </c>
      <c r="Z16" s="212"/>
      <c r="AA16" s="212"/>
      <c r="AB16" s="212"/>
      <c r="AC16" s="212"/>
      <c r="AD16" s="212"/>
      <c r="AE16" s="212"/>
      <c r="AF16" s="212"/>
      <c r="AG16" s="212" t="s">
        <v>1633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7">
        <v>9</v>
      </c>
      <c r="B17" s="258" t="s">
        <v>2420</v>
      </c>
      <c r="C17" s="267" t="s">
        <v>2421</v>
      </c>
      <c r="D17" s="259" t="s">
        <v>505</v>
      </c>
      <c r="E17" s="260">
        <v>8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274</v>
      </c>
      <c r="T17" s="263" t="s">
        <v>275</v>
      </c>
      <c r="U17" s="222">
        <v>0</v>
      </c>
      <c r="V17" s="222">
        <f>ROUND(E17*U17,2)</f>
        <v>0</v>
      </c>
      <c r="W17" s="222"/>
      <c r="X17" s="222" t="s">
        <v>905</v>
      </c>
      <c r="Y17" s="222" t="s">
        <v>229</v>
      </c>
      <c r="Z17" s="212"/>
      <c r="AA17" s="212"/>
      <c r="AB17" s="212"/>
      <c r="AC17" s="212"/>
      <c r="AD17" s="212"/>
      <c r="AE17" s="212"/>
      <c r="AF17" s="212"/>
      <c r="AG17" s="212" t="s">
        <v>1633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7">
        <v>10</v>
      </c>
      <c r="B18" s="258" t="s">
        <v>2422</v>
      </c>
      <c r="C18" s="267" t="s">
        <v>2423</v>
      </c>
      <c r="D18" s="259" t="s">
        <v>505</v>
      </c>
      <c r="E18" s="260">
        <v>26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905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1633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7">
        <v>11</v>
      </c>
      <c r="B19" s="258" t="s">
        <v>2424</v>
      </c>
      <c r="C19" s="267" t="s">
        <v>2425</v>
      </c>
      <c r="D19" s="259" t="s">
        <v>505</v>
      </c>
      <c r="E19" s="260">
        <v>3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905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1633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12</v>
      </c>
      <c r="B20" s="258" t="s">
        <v>2426</v>
      </c>
      <c r="C20" s="267" t="s">
        <v>2427</v>
      </c>
      <c r="D20" s="259" t="s">
        <v>505</v>
      </c>
      <c r="E20" s="260">
        <v>3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228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1282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7">
        <v>13</v>
      </c>
      <c r="B21" s="258" t="s">
        <v>2428</v>
      </c>
      <c r="C21" s="267" t="s">
        <v>2429</v>
      </c>
      <c r="D21" s="259" t="s">
        <v>505</v>
      </c>
      <c r="E21" s="260">
        <v>3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274</v>
      </c>
      <c r="T21" s="263" t="s">
        <v>275</v>
      </c>
      <c r="U21" s="222">
        <v>0</v>
      </c>
      <c r="V21" s="222">
        <f>ROUND(E21*U21,2)</f>
        <v>0</v>
      </c>
      <c r="W21" s="222"/>
      <c r="X21" s="222" t="s">
        <v>905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1633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7">
        <v>14</v>
      </c>
      <c r="B22" s="258" t="s">
        <v>2430</v>
      </c>
      <c r="C22" s="267" t="s">
        <v>2431</v>
      </c>
      <c r="D22" s="259" t="s">
        <v>505</v>
      </c>
      <c r="E22" s="260">
        <v>6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274</v>
      </c>
      <c r="T22" s="263" t="s">
        <v>275</v>
      </c>
      <c r="U22" s="222">
        <v>0</v>
      </c>
      <c r="V22" s="222">
        <f>ROUND(E22*U22,2)</f>
        <v>0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1282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7">
        <v>15</v>
      </c>
      <c r="B23" s="258" t="s">
        <v>2432</v>
      </c>
      <c r="C23" s="267" t="s">
        <v>2433</v>
      </c>
      <c r="D23" s="259" t="s">
        <v>505</v>
      </c>
      <c r="E23" s="260">
        <v>6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274</v>
      </c>
      <c r="T23" s="263" t="s">
        <v>275</v>
      </c>
      <c r="U23" s="222">
        <v>0</v>
      </c>
      <c r="V23" s="222">
        <f>ROUND(E23*U23,2)</f>
        <v>0</v>
      </c>
      <c r="W23" s="222"/>
      <c r="X23" s="222" t="s">
        <v>905</v>
      </c>
      <c r="Y23" s="222" t="s">
        <v>229</v>
      </c>
      <c r="Z23" s="212"/>
      <c r="AA23" s="212"/>
      <c r="AB23" s="212"/>
      <c r="AC23" s="212"/>
      <c r="AD23" s="212"/>
      <c r="AE23" s="212"/>
      <c r="AF23" s="212"/>
      <c r="AG23" s="212" t="s">
        <v>1633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57">
        <v>16</v>
      </c>
      <c r="B24" s="258" t="s">
        <v>2434</v>
      </c>
      <c r="C24" s="267" t="s">
        <v>2435</v>
      </c>
      <c r="D24" s="259" t="s">
        <v>505</v>
      </c>
      <c r="E24" s="260">
        <v>1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274</v>
      </c>
      <c r="T24" s="263" t="s">
        <v>275</v>
      </c>
      <c r="U24" s="222">
        <v>0</v>
      </c>
      <c r="V24" s="222">
        <f>ROUND(E24*U24,2)</f>
        <v>0</v>
      </c>
      <c r="W24" s="222"/>
      <c r="X24" s="222" t="s">
        <v>228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1282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7">
        <v>17</v>
      </c>
      <c r="B25" s="258" t="s">
        <v>2436</v>
      </c>
      <c r="C25" s="267" t="s">
        <v>2437</v>
      </c>
      <c r="D25" s="259" t="s">
        <v>505</v>
      </c>
      <c r="E25" s="260">
        <v>1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274</v>
      </c>
      <c r="T25" s="263" t="s">
        <v>275</v>
      </c>
      <c r="U25" s="222">
        <v>0</v>
      </c>
      <c r="V25" s="222">
        <f>ROUND(E25*U25,2)</f>
        <v>0</v>
      </c>
      <c r="W25" s="222"/>
      <c r="X25" s="222" t="s">
        <v>905</v>
      </c>
      <c r="Y25" s="222" t="s">
        <v>229</v>
      </c>
      <c r="Z25" s="212"/>
      <c r="AA25" s="212"/>
      <c r="AB25" s="212"/>
      <c r="AC25" s="212"/>
      <c r="AD25" s="212"/>
      <c r="AE25" s="212"/>
      <c r="AF25" s="212"/>
      <c r="AG25" s="212" t="s">
        <v>1633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7">
        <v>18</v>
      </c>
      <c r="B26" s="258" t="s">
        <v>2438</v>
      </c>
      <c r="C26" s="267" t="s">
        <v>2439</v>
      </c>
      <c r="D26" s="259" t="s">
        <v>505</v>
      </c>
      <c r="E26" s="260">
        <v>1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228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1282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7">
        <v>19</v>
      </c>
      <c r="B27" s="258" t="s">
        <v>2440</v>
      </c>
      <c r="C27" s="267" t="s">
        <v>2441</v>
      </c>
      <c r="D27" s="259" t="s">
        <v>505</v>
      </c>
      <c r="E27" s="260">
        <v>1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274</v>
      </c>
      <c r="T27" s="263" t="s">
        <v>275</v>
      </c>
      <c r="U27" s="222">
        <v>0</v>
      </c>
      <c r="V27" s="222">
        <f>ROUND(E27*U27,2)</f>
        <v>0</v>
      </c>
      <c r="W27" s="222"/>
      <c r="X27" s="222" t="s">
        <v>905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1633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7">
        <v>20</v>
      </c>
      <c r="B28" s="258" t="s">
        <v>2442</v>
      </c>
      <c r="C28" s="267" t="s">
        <v>2443</v>
      </c>
      <c r="D28" s="259" t="s">
        <v>505</v>
      </c>
      <c r="E28" s="260">
        <v>3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274</v>
      </c>
      <c r="T28" s="263" t="s">
        <v>275</v>
      </c>
      <c r="U28" s="222">
        <v>0</v>
      </c>
      <c r="V28" s="222">
        <f>ROUND(E28*U28,2)</f>
        <v>0</v>
      </c>
      <c r="W28" s="222"/>
      <c r="X28" s="222" t="s">
        <v>905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1633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7">
        <v>21</v>
      </c>
      <c r="B29" s="258" t="s">
        <v>2444</v>
      </c>
      <c r="C29" s="267" t="s">
        <v>2445</v>
      </c>
      <c r="D29" s="259" t="s">
        <v>505</v>
      </c>
      <c r="E29" s="260">
        <v>8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274</v>
      </c>
      <c r="T29" s="263" t="s">
        <v>275</v>
      </c>
      <c r="U29" s="222">
        <v>0</v>
      </c>
      <c r="V29" s="222">
        <f>ROUND(E29*U29,2)</f>
        <v>0</v>
      </c>
      <c r="W29" s="222"/>
      <c r="X29" s="222" t="s">
        <v>228</v>
      </c>
      <c r="Y29" s="222" t="s">
        <v>229</v>
      </c>
      <c r="Z29" s="212"/>
      <c r="AA29" s="212"/>
      <c r="AB29" s="212"/>
      <c r="AC29" s="212"/>
      <c r="AD29" s="212"/>
      <c r="AE29" s="212"/>
      <c r="AF29" s="212"/>
      <c r="AG29" s="212" t="s">
        <v>1282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7">
        <v>22</v>
      </c>
      <c r="B30" s="258" t="s">
        <v>2446</v>
      </c>
      <c r="C30" s="267" t="s">
        <v>2447</v>
      </c>
      <c r="D30" s="259" t="s">
        <v>505</v>
      </c>
      <c r="E30" s="260">
        <v>8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905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1633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7">
        <v>23</v>
      </c>
      <c r="B31" s="258" t="s">
        <v>2448</v>
      </c>
      <c r="C31" s="267" t="s">
        <v>2449</v>
      </c>
      <c r="D31" s="259" t="s">
        <v>505</v>
      </c>
      <c r="E31" s="260">
        <v>190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228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1282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24</v>
      </c>
      <c r="B32" s="258" t="s">
        <v>2450</v>
      </c>
      <c r="C32" s="267" t="s">
        <v>2451</v>
      </c>
      <c r="D32" s="259" t="s">
        <v>505</v>
      </c>
      <c r="E32" s="260">
        <v>1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228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1282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7">
        <v>25</v>
      </c>
      <c r="B33" s="258" t="s">
        <v>2452</v>
      </c>
      <c r="C33" s="267" t="s">
        <v>2453</v>
      </c>
      <c r="D33" s="259" t="s">
        <v>505</v>
      </c>
      <c r="E33" s="260">
        <v>4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274</v>
      </c>
      <c r="T33" s="263" t="s">
        <v>275</v>
      </c>
      <c r="U33" s="222">
        <v>0</v>
      </c>
      <c r="V33" s="222">
        <f>ROUND(E33*U33,2)</f>
        <v>0</v>
      </c>
      <c r="W33" s="222"/>
      <c r="X33" s="222" t="s">
        <v>228</v>
      </c>
      <c r="Y33" s="222" t="s">
        <v>229</v>
      </c>
      <c r="Z33" s="212"/>
      <c r="AA33" s="212"/>
      <c r="AB33" s="212"/>
      <c r="AC33" s="212"/>
      <c r="AD33" s="212"/>
      <c r="AE33" s="212"/>
      <c r="AF33" s="212"/>
      <c r="AG33" s="212" t="s">
        <v>1282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7">
        <v>26</v>
      </c>
      <c r="B34" s="258" t="s">
        <v>2454</v>
      </c>
      <c r="C34" s="267" t="s">
        <v>2455</v>
      </c>
      <c r="D34" s="259" t="s">
        <v>505</v>
      </c>
      <c r="E34" s="260">
        <v>1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274</v>
      </c>
      <c r="T34" s="263" t="s">
        <v>275</v>
      </c>
      <c r="U34" s="222">
        <v>0</v>
      </c>
      <c r="V34" s="222">
        <f>ROUND(E34*U34,2)</f>
        <v>0</v>
      </c>
      <c r="W34" s="222"/>
      <c r="X34" s="222" t="s">
        <v>228</v>
      </c>
      <c r="Y34" s="222" t="s">
        <v>229</v>
      </c>
      <c r="Z34" s="212"/>
      <c r="AA34" s="212"/>
      <c r="AB34" s="212"/>
      <c r="AC34" s="212"/>
      <c r="AD34" s="212"/>
      <c r="AE34" s="212"/>
      <c r="AF34" s="212"/>
      <c r="AG34" s="212" t="s">
        <v>1282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7">
        <v>27</v>
      </c>
      <c r="B35" s="258" t="s">
        <v>2456</v>
      </c>
      <c r="C35" s="267" t="s">
        <v>2457</v>
      </c>
      <c r="D35" s="259" t="s">
        <v>505</v>
      </c>
      <c r="E35" s="260">
        <v>1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21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274</v>
      </c>
      <c r="T35" s="263" t="s">
        <v>275</v>
      </c>
      <c r="U35" s="222">
        <v>0</v>
      </c>
      <c r="V35" s="222">
        <f>ROUND(E35*U35,2)</f>
        <v>0</v>
      </c>
      <c r="W35" s="222"/>
      <c r="X35" s="222" t="s">
        <v>905</v>
      </c>
      <c r="Y35" s="222" t="s">
        <v>229</v>
      </c>
      <c r="Z35" s="212"/>
      <c r="AA35" s="212"/>
      <c r="AB35" s="212"/>
      <c r="AC35" s="212"/>
      <c r="AD35" s="212"/>
      <c r="AE35" s="212"/>
      <c r="AF35" s="212"/>
      <c r="AG35" s="212" t="s">
        <v>1633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7">
        <v>28</v>
      </c>
      <c r="B36" s="258" t="s">
        <v>2458</v>
      </c>
      <c r="C36" s="267" t="s">
        <v>2459</v>
      </c>
      <c r="D36" s="259" t="s">
        <v>326</v>
      </c>
      <c r="E36" s="260">
        <v>1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21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274</v>
      </c>
      <c r="T36" s="263" t="s">
        <v>275</v>
      </c>
      <c r="U36" s="222">
        <v>0</v>
      </c>
      <c r="V36" s="222">
        <f>ROUND(E36*U36,2)</f>
        <v>0</v>
      </c>
      <c r="W36" s="222"/>
      <c r="X36" s="222" t="s">
        <v>228</v>
      </c>
      <c r="Y36" s="222" t="s">
        <v>229</v>
      </c>
      <c r="Z36" s="212"/>
      <c r="AA36" s="212"/>
      <c r="AB36" s="212"/>
      <c r="AC36" s="212"/>
      <c r="AD36" s="212"/>
      <c r="AE36" s="212"/>
      <c r="AF36" s="212"/>
      <c r="AG36" s="212" t="s">
        <v>1282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7">
        <v>29</v>
      </c>
      <c r="B37" s="258" t="s">
        <v>2460</v>
      </c>
      <c r="C37" s="267" t="s">
        <v>2461</v>
      </c>
      <c r="D37" s="259" t="s">
        <v>326</v>
      </c>
      <c r="E37" s="260">
        <v>1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274</v>
      </c>
      <c r="T37" s="263" t="s">
        <v>275</v>
      </c>
      <c r="U37" s="222">
        <v>0</v>
      </c>
      <c r="V37" s="222">
        <f>ROUND(E37*U37,2)</f>
        <v>0</v>
      </c>
      <c r="W37" s="222"/>
      <c r="X37" s="222" t="s">
        <v>228</v>
      </c>
      <c r="Y37" s="222" t="s">
        <v>229</v>
      </c>
      <c r="Z37" s="212"/>
      <c r="AA37" s="212"/>
      <c r="AB37" s="212"/>
      <c r="AC37" s="212"/>
      <c r="AD37" s="212"/>
      <c r="AE37" s="212"/>
      <c r="AF37" s="212"/>
      <c r="AG37" s="212" t="s">
        <v>230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26" t="s">
        <v>221</v>
      </c>
      <c r="B38" s="227" t="s">
        <v>90</v>
      </c>
      <c r="C38" s="244" t="s">
        <v>91</v>
      </c>
      <c r="D38" s="228"/>
      <c r="E38" s="229"/>
      <c r="F38" s="230"/>
      <c r="G38" s="230">
        <f>SUMIF(AG39:AG40,"&lt;&gt;NOR",G39:G40)</f>
        <v>0</v>
      </c>
      <c r="H38" s="230"/>
      <c r="I38" s="230">
        <f>SUM(I39:I40)</f>
        <v>0</v>
      </c>
      <c r="J38" s="230"/>
      <c r="K38" s="230">
        <f>SUM(K39:K40)</f>
        <v>0</v>
      </c>
      <c r="L38" s="230"/>
      <c r="M38" s="230">
        <f>SUM(M39:M40)</f>
        <v>0</v>
      </c>
      <c r="N38" s="229"/>
      <c r="O38" s="229">
        <f>SUM(O39:O40)</f>
        <v>0</v>
      </c>
      <c r="P38" s="229"/>
      <c r="Q38" s="229">
        <f>SUM(Q39:Q40)</f>
        <v>0</v>
      </c>
      <c r="R38" s="230"/>
      <c r="S38" s="230"/>
      <c r="T38" s="231"/>
      <c r="U38" s="225"/>
      <c r="V38" s="225">
        <f>SUM(V39:V40)</f>
        <v>0</v>
      </c>
      <c r="W38" s="225"/>
      <c r="X38" s="225"/>
      <c r="Y38" s="225"/>
      <c r="AG38" t="s">
        <v>222</v>
      </c>
    </row>
    <row r="39" spans="1:60" outlineLevel="1" x14ac:dyDescent="0.2">
      <c r="A39" s="257">
        <v>30</v>
      </c>
      <c r="B39" s="258" t="s">
        <v>2462</v>
      </c>
      <c r="C39" s="267" t="s">
        <v>2463</v>
      </c>
      <c r="D39" s="259" t="s">
        <v>326</v>
      </c>
      <c r="E39" s="260">
        <v>1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274</v>
      </c>
      <c r="T39" s="263" t="s">
        <v>275</v>
      </c>
      <c r="U39" s="222">
        <v>0</v>
      </c>
      <c r="V39" s="222">
        <f>ROUND(E39*U39,2)</f>
        <v>0</v>
      </c>
      <c r="W39" s="222"/>
      <c r="X39" s="222" t="s">
        <v>228</v>
      </c>
      <c r="Y39" s="222" t="s">
        <v>229</v>
      </c>
      <c r="Z39" s="212"/>
      <c r="AA39" s="212"/>
      <c r="AB39" s="212"/>
      <c r="AC39" s="212"/>
      <c r="AD39" s="212"/>
      <c r="AE39" s="212"/>
      <c r="AF39" s="212"/>
      <c r="AG39" s="212" t="s">
        <v>230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7">
        <v>31</v>
      </c>
      <c r="B40" s="258" t="s">
        <v>2464</v>
      </c>
      <c r="C40" s="267" t="s">
        <v>2465</v>
      </c>
      <c r="D40" s="259" t="s">
        <v>505</v>
      </c>
      <c r="E40" s="260">
        <v>4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21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274</v>
      </c>
      <c r="T40" s="263" t="s">
        <v>275</v>
      </c>
      <c r="U40" s="222">
        <v>0</v>
      </c>
      <c r="V40" s="222">
        <f>ROUND(E40*U40,2)</f>
        <v>0</v>
      </c>
      <c r="W40" s="222"/>
      <c r="X40" s="222" t="s">
        <v>228</v>
      </c>
      <c r="Y40" s="222" t="s">
        <v>229</v>
      </c>
      <c r="Z40" s="212"/>
      <c r="AA40" s="212"/>
      <c r="AB40" s="212"/>
      <c r="AC40" s="212"/>
      <c r="AD40" s="212"/>
      <c r="AE40" s="212"/>
      <c r="AF40" s="212"/>
      <c r="AG40" s="212" t="s">
        <v>1282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6" t="s">
        <v>221</v>
      </c>
      <c r="B41" s="227" t="s">
        <v>92</v>
      </c>
      <c r="C41" s="244" t="s">
        <v>93</v>
      </c>
      <c r="D41" s="228"/>
      <c r="E41" s="229"/>
      <c r="F41" s="230"/>
      <c r="G41" s="230">
        <f>SUMIF(AG42:AG51,"&lt;&gt;NOR",G42:G51)</f>
        <v>0</v>
      </c>
      <c r="H41" s="230"/>
      <c r="I41" s="230">
        <f>SUM(I42:I51)</f>
        <v>0</v>
      </c>
      <c r="J41" s="230"/>
      <c r="K41" s="230">
        <f>SUM(K42:K51)</f>
        <v>0</v>
      </c>
      <c r="L41" s="230"/>
      <c r="M41" s="230">
        <f>SUM(M42:M51)</f>
        <v>0</v>
      </c>
      <c r="N41" s="229"/>
      <c r="O41" s="229">
        <f>SUM(O42:O51)</f>
        <v>0</v>
      </c>
      <c r="P41" s="229"/>
      <c r="Q41" s="229">
        <f>SUM(Q42:Q51)</f>
        <v>0</v>
      </c>
      <c r="R41" s="230"/>
      <c r="S41" s="230"/>
      <c r="T41" s="231"/>
      <c r="U41" s="225"/>
      <c r="V41" s="225">
        <f>SUM(V42:V51)</f>
        <v>0</v>
      </c>
      <c r="W41" s="225"/>
      <c r="X41" s="225"/>
      <c r="Y41" s="225"/>
      <c r="AG41" t="s">
        <v>222</v>
      </c>
    </row>
    <row r="42" spans="1:60" outlineLevel="1" x14ac:dyDescent="0.2">
      <c r="A42" s="257">
        <v>32</v>
      </c>
      <c r="B42" s="258" t="s">
        <v>2466</v>
      </c>
      <c r="C42" s="267" t="s">
        <v>2467</v>
      </c>
      <c r="D42" s="259" t="s">
        <v>505</v>
      </c>
      <c r="E42" s="260">
        <v>1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21</v>
      </c>
      <c r="M42" s="262">
        <f>G42*(1+L42/100)</f>
        <v>0</v>
      </c>
      <c r="N42" s="260">
        <v>0</v>
      </c>
      <c r="O42" s="260">
        <f>ROUND(E42*N42,2)</f>
        <v>0</v>
      </c>
      <c r="P42" s="260">
        <v>0</v>
      </c>
      <c r="Q42" s="260">
        <f>ROUND(E42*P42,2)</f>
        <v>0</v>
      </c>
      <c r="R42" s="262"/>
      <c r="S42" s="262" t="s">
        <v>274</v>
      </c>
      <c r="T42" s="263" t="s">
        <v>275</v>
      </c>
      <c r="U42" s="222">
        <v>0</v>
      </c>
      <c r="V42" s="222">
        <f>ROUND(E42*U42,2)</f>
        <v>0</v>
      </c>
      <c r="W42" s="222"/>
      <c r="X42" s="222" t="s">
        <v>228</v>
      </c>
      <c r="Y42" s="222" t="s">
        <v>229</v>
      </c>
      <c r="Z42" s="212"/>
      <c r="AA42" s="212"/>
      <c r="AB42" s="212"/>
      <c r="AC42" s="212"/>
      <c r="AD42" s="212"/>
      <c r="AE42" s="212"/>
      <c r="AF42" s="212"/>
      <c r="AG42" s="212" t="s">
        <v>1282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7">
        <v>33</v>
      </c>
      <c r="B43" s="258" t="s">
        <v>2468</v>
      </c>
      <c r="C43" s="267" t="s">
        <v>2469</v>
      </c>
      <c r="D43" s="259" t="s">
        <v>505</v>
      </c>
      <c r="E43" s="260">
        <v>1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274</v>
      </c>
      <c r="T43" s="263" t="s">
        <v>275</v>
      </c>
      <c r="U43" s="222">
        <v>0</v>
      </c>
      <c r="V43" s="222">
        <f>ROUND(E43*U43,2)</f>
        <v>0</v>
      </c>
      <c r="W43" s="222"/>
      <c r="X43" s="222" t="s">
        <v>905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1633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7">
        <v>34</v>
      </c>
      <c r="B44" s="258" t="s">
        <v>2438</v>
      </c>
      <c r="C44" s="267" t="s">
        <v>2439</v>
      </c>
      <c r="D44" s="259" t="s">
        <v>505</v>
      </c>
      <c r="E44" s="260">
        <v>1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/>
      <c r="S44" s="262" t="s">
        <v>274</v>
      </c>
      <c r="T44" s="263" t="s">
        <v>275</v>
      </c>
      <c r="U44" s="222">
        <v>0</v>
      </c>
      <c r="V44" s="222">
        <f>ROUND(E44*U44,2)</f>
        <v>0</v>
      </c>
      <c r="W44" s="222"/>
      <c r="X44" s="222" t="s">
        <v>228</v>
      </c>
      <c r="Y44" s="222" t="s">
        <v>229</v>
      </c>
      <c r="Z44" s="212"/>
      <c r="AA44" s="212"/>
      <c r="AB44" s="212"/>
      <c r="AC44" s="212"/>
      <c r="AD44" s="212"/>
      <c r="AE44" s="212"/>
      <c r="AF44" s="212"/>
      <c r="AG44" s="212" t="s">
        <v>1282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7">
        <v>35</v>
      </c>
      <c r="B45" s="258" t="s">
        <v>2470</v>
      </c>
      <c r="C45" s="267" t="s">
        <v>2471</v>
      </c>
      <c r="D45" s="259" t="s">
        <v>505</v>
      </c>
      <c r="E45" s="260">
        <v>1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21</v>
      </c>
      <c r="M45" s="262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2"/>
      <c r="S45" s="262" t="s">
        <v>274</v>
      </c>
      <c r="T45" s="263" t="s">
        <v>275</v>
      </c>
      <c r="U45" s="222">
        <v>0</v>
      </c>
      <c r="V45" s="222">
        <f>ROUND(E45*U45,2)</f>
        <v>0</v>
      </c>
      <c r="W45" s="222"/>
      <c r="X45" s="222" t="s">
        <v>905</v>
      </c>
      <c r="Y45" s="222" t="s">
        <v>229</v>
      </c>
      <c r="Z45" s="212"/>
      <c r="AA45" s="212"/>
      <c r="AB45" s="212"/>
      <c r="AC45" s="212"/>
      <c r="AD45" s="212"/>
      <c r="AE45" s="212"/>
      <c r="AF45" s="212"/>
      <c r="AG45" s="212" t="s">
        <v>1633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7">
        <v>36</v>
      </c>
      <c r="B46" s="258" t="s">
        <v>2472</v>
      </c>
      <c r="C46" s="267" t="s">
        <v>2473</v>
      </c>
      <c r="D46" s="259" t="s">
        <v>505</v>
      </c>
      <c r="E46" s="260">
        <v>3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274</v>
      </c>
      <c r="T46" s="263" t="s">
        <v>275</v>
      </c>
      <c r="U46" s="222">
        <v>0</v>
      </c>
      <c r="V46" s="222">
        <f>ROUND(E46*U46,2)</f>
        <v>0</v>
      </c>
      <c r="W46" s="222"/>
      <c r="X46" s="222" t="s">
        <v>905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1633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7">
        <v>37</v>
      </c>
      <c r="B47" s="258" t="s">
        <v>2464</v>
      </c>
      <c r="C47" s="267" t="s">
        <v>2465</v>
      </c>
      <c r="D47" s="259" t="s">
        <v>505</v>
      </c>
      <c r="E47" s="260">
        <v>4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2"/>
      <c r="S47" s="262" t="s">
        <v>274</v>
      </c>
      <c r="T47" s="263" t="s">
        <v>275</v>
      </c>
      <c r="U47" s="222">
        <v>0</v>
      </c>
      <c r="V47" s="222">
        <f>ROUND(E47*U47,2)</f>
        <v>0</v>
      </c>
      <c r="W47" s="222"/>
      <c r="X47" s="222" t="s">
        <v>228</v>
      </c>
      <c r="Y47" s="222" t="s">
        <v>229</v>
      </c>
      <c r="Z47" s="212"/>
      <c r="AA47" s="212"/>
      <c r="AB47" s="212"/>
      <c r="AC47" s="212"/>
      <c r="AD47" s="212"/>
      <c r="AE47" s="212"/>
      <c r="AF47" s="212"/>
      <c r="AG47" s="212" t="s">
        <v>1282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7">
        <v>38</v>
      </c>
      <c r="B48" s="258" t="s">
        <v>2454</v>
      </c>
      <c r="C48" s="267" t="s">
        <v>2455</v>
      </c>
      <c r="D48" s="259" t="s">
        <v>505</v>
      </c>
      <c r="E48" s="260">
        <v>1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/>
      <c r="S48" s="262" t="s">
        <v>274</v>
      </c>
      <c r="T48" s="263" t="s">
        <v>275</v>
      </c>
      <c r="U48" s="222">
        <v>0</v>
      </c>
      <c r="V48" s="222">
        <f>ROUND(E48*U48,2)</f>
        <v>0</v>
      </c>
      <c r="W48" s="222"/>
      <c r="X48" s="222" t="s">
        <v>228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1282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7">
        <v>39</v>
      </c>
      <c r="B49" s="258" t="s">
        <v>2474</v>
      </c>
      <c r="C49" s="267" t="s">
        <v>2457</v>
      </c>
      <c r="D49" s="259" t="s">
        <v>505</v>
      </c>
      <c r="E49" s="260">
        <v>1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21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274</v>
      </c>
      <c r="T49" s="263" t="s">
        <v>275</v>
      </c>
      <c r="U49" s="222">
        <v>0</v>
      </c>
      <c r="V49" s="222">
        <f>ROUND(E49*U49,2)</f>
        <v>0</v>
      </c>
      <c r="W49" s="222"/>
      <c r="X49" s="222" t="s">
        <v>905</v>
      </c>
      <c r="Y49" s="222" t="s">
        <v>229</v>
      </c>
      <c r="Z49" s="212"/>
      <c r="AA49" s="212"/>
      <c r="AB49" s="212"/>
      <c r="AC49" s="212"/>
      <c r="AD49" s="212"/>
      <c r="AE49" s="212"/>
      <c r="AF49" s="212"/>
      <c r="AG49" s="212" t="s">
        <v>1633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7">
        <v>40</v>
      </c>
      <c r="B50" s="258" t="s">
        <v>2475</v>
      </c>
      <c r="C50" s="267" t="s">
        <v>2459</v>
      </c>
      <c r="D50" s="259" t="s">
        <v>326</v>
      </c>
      <c r="E50" s="260">
        <v>1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274</v>
      </c>
      <c r="T50" s="263" t="s">
        <v>275</v>
      </c>
      <c r="U50" s="222">
        <v>0</v>
      </c>
      <c r="V50" s="222">
        <f>ROUND(E50*U50,2)</f>
        <v>0</v>
      </c>
      <c r="W50" s="222"/>
      <c r="X50" s="222" t="s">
        <v>228</v>
      </c>
      <c r="Y50" s="222" t="s">
        <v>229</v>
      </c>
      <c r="Z50" s="212"/>
      <c r="AA50" s="212"/>
      <c r="AB50" s="212"/>
      <c r="AC50" s="212"/>
      <c r="AD50" s="212"/>
      <c r="AE50" s="212"/>
      <c r="AF50" s="212"/>
      <c r="AG50" s="212" t="s">
        <v>1282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7">
        <v>41</v>
      </c>
      <c r="B51" s="258" t="s">
        <v>2476</v>
      </c>
      <c r="C51" s="267" t="s">
        <v>2461</v>
      </c>
      <c r="D51" s="259" t="s">
        <v>326</v>
      </c>
      <c r="E51" s="260">
        <v>1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274</v>
      </c>
      <c r="T51" s="263" t="s">
        <v>275</v>
      </c>
      <c r="U51" s="222">
        <v>0</v>
      </c>
      <c r="V51" s="222">
        <f>ROUND(E51*U51,2)</f>
        <v>0</v>
      </c>
      <c r="W51" s="222"/>
      <c r="X51" s="222" t="s">
        <v>228</v>
      </c>
      <c r="Y51" s="222" t="s">
        <v>229</v>
      </c>
      <c r="Z51" s="212"/>
      <c r="AA51" s="212"/>
      <c r="AB51" s="212"/>
      <c r="AC51" s="212"/>
      <c r="AD51" s="212"/>
      <c r="AE51" s="212"/>
      <c r="AF51" s="212"/>
      <c r="AG51" s="212" t="s">
        <v>230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26" t="s">
        <v>221</v>
      </c>
      <c r="B52" s="227" t="s">
        <v>94</v>
      </c>
      <c r="C52" s="244" t="s">
        <v>95</v>
      </c>
      <c r="D52" s="228"/>
      <c r="E52" s="229"/>
      <c r="F52" s="230"/>
      <c r="G52" s="230">
        <f>SUMIF(AG53:AG60,"&lt;&gt;NOR",G53:G60)</f>
        <v>0</v>
      </c>
      <c r="H52" s="230"/>
      <c r="I52" s="230">
        <f>SUM(I53:I60)</f>
        <v>0</v>
      </c>
      <c r="J52" s="230"/>
      <c r="K52" s="230">
        <f>SUM(K53:K60)</f>
        <v>0</v>
      </c>
      <c r="L52" s="230"/>
      <c r="M52" s="230">
        <f>SUM(M53:M60)</f>
        <v>0</v>
      </c>
      <c r="N52" s="229"/>
      <c r="O52" s="229">
        <f>SUM(O53:O60)</f>
        <v>0</v>
      </c>
      <c r="P52" s="229"/>
      <c r="Q52" s="229">
        <f>SUM(Q53:Q60)</f>
        <v>0</v>
      </c>
      <c r="R52" s="230"/>
      <c r="S52" s="230"/>
      <c r="T52" s="231"/>
      <c r="U52" s="225"/>
      <c r="V52" s="225">
        <f>SUM(V53:V60)</f>
        <v>0</v>
      </c>
      <c r="W52" s="225"/>
      <c r="X52" s="225"/>
      <c r="Y52" s="225"/>
      <c r="AG52" t="s">
        <v>222</v>
      </c>
    </row>
    <row r="53" spans="1:60" ht="22.5" outlineLevel="1" x14ac:dyDescent="0.2">
      <c r="A53" s="257">
        <v>42</v>
      </c>
      <c r="B53" s="258" t="s">
        <v>2477</v>
      </c>
      <c r="C53" s="267" t="s">
        <v>2478</v>
      </c>
      <c r="D53" s="259" t="s">
        <v>505</v>
      </c>
      <c r="E53" s="260">
        <v>1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21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274</v>
      </c>
      <c r="T53" s="263" t="s">
        <v>275</v>
      </c>
      <c r="U53" s="222">
        <v>0</v>
      </c>
      <c r="V53" s="222">
        <f>ROUND(E53*U53,2)</f>
        <v>0</v>
      </c>
      <c r="W53" s="222"/>
      <c r="X53" s="222" t="s">
        <v>228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1282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57">
        <v>43</v>
      </c>
      <c r="B54" s="258" t="s">
        <v>2479</v>
      </c>
      <c r="C54" s="267" t="s">
        <v>2480</v>
      </c>
      <c r="D54" s="259" t="s">
        <v>505</v>
      </c>
      <c r="E54" s="260">
        <v>1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21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274</v>
      </c>
      <c r="T54" s="263" t="s">
        <v>275</v>
      </c>
      <c r="U54" s="222">
        <v>0</v>
      </c>
      <c r="V54" s="222">
        <f>ROUND(E54*U54,2)</f>
        <v>0</v>
      </c>
      <c r="W54" s="222"/>
      <c r="X54" s="222" t="s">
        <v>905</v>
      </c>
      <c r="Y54" s="222" t="s">
        <v>229</v>
      </c>
      <c r="Z54" s="212"/>
      <c r="AA54" s="212"/>
      <c r="AB54" s="212"/>
      <c r="AC54" s="212"/>
      <c r="AD54" s="212"/>
      <c r="AE54" s="212"/>
      <c r="AF54" s="212"/>
      <c r="AG54" s="212" t="s">
        <v>1633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7">
        <v>44</v>
      </c>
      <c r="B55" s="258" t="s">
        <v>2481</v>
      </c>
      <c r="C55" s="267" t="s">
        <v>2482</v>
      </c>
      <c r="D55" s="259" t="s">
        <v>505</v>
      </c>
      <c r="E55" s="260">
        <v>3</v>
      </c>
      <c r="F55" s="261"/>
      <c r="G55" s="262">
        <f>ROUND(E55*F55,2)</f>
        <v>0</v>
      </c>
      <c r="H55" s="261"/>
      <c r="I55" s="262">
        <f>ROUND(E55*H55,2)</f>
        <v>0</v>
      </c>
      <c r="J55" s="261"/>
      <c r="K55" s="262">
        <f>ROUND(E55*J55,2)</f>
        <v>0</v>
      </c>
      <c r="L55" s="262">
        <v>21</v>
      </c>
      <c r="M55" s="262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2"/>
      <c r="S55" s="262" t="s">
        <v>274</v>
      </c>
      <c r="T55" s="263" t="s">
        <v>275</v>
      </c>
      <c r="U55" s="222">
        <v>0</v>
      </c>
      <c r="V55" s="222">
        <f>ROUND(E55*U55,2)</f>
        <v>0</v>
      </c>
      <c r="W55" s="222"/>
      <c r="X55" s="222" t="s">
        <v>228</v>
      </c>
      <c r="Y55" s="222" t="s">
        <v>229</v>
      </c>
      <c r="Z55" s="212"/>
      <c r="AA55" s="212"/>
      <c r="AB55" s="212"/>
      <c r="AC55" s="212"/>
      <c r="AD55" s="212"/>
      <c r="AE55" s="212"/>
      <c r="AF55" s="212"/>
      <c r="AG55" s="212" t="s">
        <v>1282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7">
        <v>45</v>
      </c>
      <c r="B56" s="258" t="s">
        <v>2483</v>
      </c>
      <c r="C56" s="267" t="s">
        <v>2484</v>
      </c>
      <c r="D56" s="259" t="s">
        <v>505</v>
      </c>
      <c r="E56" s="260">
        <v>3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274</v>
      </c>
      <c r="T56" s="263" t="s">
        <v>275</v>
      </c>
      <c r="U56" s="222">
        <v>0</v>
      </c>
      <c r="V56" s="222">
        <f>ROUND(E56*U56,2)</f>
        <v>0</v>
      </c>
      <c r="W56" s="222"/>
      <c r="X56" s="222" t="s">
        <v>905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1633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7">
        <v>46</v>
      </c>
      <c r="B57" s="258" t="s">
        <v>2452</v>
      </c>
      <c r="C57" s="267" t="s">
        <v>2453</v>
      </c>
      <c r="D57" s="259" t="s">
        <v>505</v>
      </c>
      <c r="E57" s="260">
        <v>4</v>
      </c>
      <c r="F57" s="261"/>
      <c r="G57" s="262">
        <f>ROUND(E57*F57,2)</f>
        <v>0</v>
      </c>
      <c r="H57" s="261"/>
      <c r="I57" s="262">
        <f>ROUND(E57*H57,2)</f>
        <v>0</v>
      </c>
      <c r="J57" s="261"/>
      <c r="K57" s="262">
        <f>ROUND(E57*J57,2)</f>
        <v>0</v>
      </c>
      <c r="L57" s="262">
        <v>21</v>
      </c>
      <c r="M57" s="262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2"/>
      <c r="S57" s="262" t="s">
        <v>274</v>
      </c>
      <c r="T57" s="263" t="s">
        <v>275</v>
      </c>
      <c r="U57" s="222">
        <v>0</v>
      </c>
      <c r="V57" s="222">
        <f>ROUND(E57*U57,2)</f>
        <v>0</v>
      </c>
      <c r="W57" s="222"/>
      <c r="X57" s="222" t="s">
        <v>228</v>
      </c>
      <c r="Y57" s="222" t="s">
        <v>229</v>
      </c>
      <c r="Z57" s="212"/>
      <c r="AA57" s="212"/>
      <c r="AB57" s="212"/>
      <c r="AC57" s="212"/>
      <c r="AD57" s="212"/>
      <c r="AE57" s="212"/>
      <c r="AF57" s="212"/>
      <c r="AG57" s="212" t="s">
        <v>1282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7">
        <v>47</v>
      </c>
      <c r="B58" s="258" t="s">
        <v>2485</v>
      </c>
      <c r="C58" s="267" t="s">
        <v>2486</v>
      </c>
      <c r="D58" s="259" t="s">
        <v>505</v>
      </c>
      <c r="E58" s="260">
        <v>4</v>
      </c>
      <c r="F58" s="261"/>
      <c r="G58" s="262">
        <f>ROUND(E58*F58,2)</f>
        <v>0</v>
      </c>
      <c r="H58" s="261"/>
      <c r="I58" s="262">
        <f>ROUND(E58*H58,2)</f>
        <v>0</v>
      </c>
      <c r="J58" s="261"/>
      <c r="K58" s="262">
        <f>ROUND(E58*J58,2)</f>
        <v>0</v>
      </c>
      <c r="L58" s="262">
        <v>21</v>
      </c>
      <c r="M58" s="262">
        <f>G58*(1+L58/100)</f>
        <v>0</v>
      </c>
      <c r="N58" s="260">
        <v>0</v>
      </c>
      <c r="O58" s="260">
        <f>ROUND(E58*N58,2)</f>
        <v>0</v>
      </c>
      <c r="P58" s="260">
        <v>0</v>
      </c>
      <c r="Q58" s="260">
        <f>ROUND(E58*P58,2)</f>
        <v>0</v>
      </c>
      <c r="R58" s="262"/>
      <c r="S58" s="262" t="s">
        <v>274</v>
      </c>
      <c r="T58" s="263" t="s">
        <v>275</v>
      </c>
      <c r="U58" s="222">
        <v>0</v>
      </c>
      <c r="V58" s="222">
        <f>ROUND(E58*U58,2)</f>
        <v>0</v>
      </c>
      <c r="W58" s="222"/>
      <c r="X58" s="222" t="s">
        <v>228</v>
      </c>
      <c r="Y58" s="222" t="s">
        <v>229</v>
      </c>
      <c r="Z58" s="212"/>
      <c r="AA58" s="212"/>
      <c r="AB58" s="212"/>
      <c r="AC58" s="212"/>
      <c r="AD58" s="212"/>
      <c r="AE58" s="212"/>
      <c r="AF58" s="212"/>
      <c r="AG58" s="212" t="s">
        <v>1282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7">
        <v>48</v>
      </c>
      <c r="B59" s="258" t="s">
        <v>2487</v>
      </c>
      <c r="C59" s="267" t="s">
        <v>2459</v>
      </c>
      <c r="D59" s="259" t="s">
        <v>326</v>
      </c>
      <c r="E59" s="260">
        <v>1</v>
      </c>
      <c r="F59" s="261"/>
      <c r="G59" s="262">
        <f>ROUND(E59*F59,2)</f>
        <v>0</v>
      </c>
      <c r="H59" s="261"/>
      <c r="I59" s="262">
        <f>ROUND(E59*H59,2)</f>
        <v>0</v>
      </c>
      <c r="J59" s="261"/>
      <c r="K59" s="262">
        <f>ROUND(E59*J59,2)</f>
        <v>0</v>
      </c>
      <c r="L59" s="262">
        <v>21</v>
      </c>
      <c r="M59" s="262">
        <f>G59*(1+L59/100)</f>
        <v>0</v>
      </c>
      <c r="N59" s="260">
        <v>0</v>
      </c>
      <c r="O59" s="260">
        <f>ROUND(E59*N59,2)</f>
        <v>0</v>
      </c>
      <c r="P59" s="260">
        <v>0</v>
      </c>
      <c r="Q59" s="260">
        <f>ROUND(E59*P59,2)</f>
        <v>0</v>
      </c>
      <c r="R59" s="262"/>
      <c r="S59" s="262" t="s">
        <v>274</v>
      </c>
      <c r="T59" s="263" t="s">
        <v>275</v>
      </c>
      <c r="U59" s="222">
        <v>0</v>
      </c>
      <c r="V59" s="222">
        <f>ROUND(E59*U59,2)</f>
        <v>0</v>
      </c>
      <c r="W59" s="222"/>
      <c r="X59" s="222" t="s">
        <v>228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1282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7">
        <v>49</v>
      </c>
      <c r="B60" s="258" t="s">
        <v>2488</v>
      </c>
      <c r="C60" s="267" t="s">
        <v>2461</v>
      </c>
      <c r="D60" s="259" t="s">
        <v>326</v>
      </c>
      <c r="E60" s="260">
        <v>1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0</v>
      </c>
      <c r="O60" s="260">
        <f>ROUND(E60*N60,2)</f>
        <v>0</v>
      </c>
      <c r="P60" s="260">
        <v>0</v>
      </c>
      <c r="Q60" s="260">
        <f>ROUND(E60*P60,2)</f>
        <v>0</v>
      </c>
      <c r="R60" s="262"/>
      <c r="S60" s="262" t="s">
        <v>274</v>
      </c>
      <c r="T60" s="263" t="s">
        <v>275</v>
      </c>
      <c r="U60" s="222">
        <v>0</v>
      </c>
      <c r="V60" s="222">
        <f>ROUND(E60*U60,2)</f>
        <v>0</v>
      </c>
      <c r="W60" s="222"/>
      <c r="X60" s="222" t="s">
        <v>228</v>
      </c>
      <c r="Y60" s="222" t="s">
        <v>229</v>
      </c>
      <c r="Z60" s="212"/>
      <c r="AA60" s="212"/>
      <c r="AB60" s="212"/>
      <c r="AC60" s="212"/>
      <c r="AD60" s="212"/>
      <c r="AE60" s="212"/>
      <c r="AF60" s="212"/>
      <c r="AG60" s="212" t="s">
        <v>230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26" t="s">
        <v>221</v>
      </c>
      <c r="B61" s="227" t="s">
        <v>96</v>
      </c>
      <c r="C61" s="244" t="s">
        <v>97</v>
      </c>
      <c r="D61" s="228"/>
      <c r="E61" s="229"/>
      <c r="F61" s="230"/>
      <c r="G61" s="230">
        <f>SUMIF(AG62:AG67,"&lt;&gt;NOR",G62:G67)</f>
        <v>0</v>
      </c>
      <c r="H61" s="230"/>
      <c r="I61" s="230">
        <f>SUM(I62:I67)</f>
        <v>0</v>
      </c>
      <c r="J61" s="230"/>
      <c r="K61" s="230">
        <f>SUM(K62:K67)</f>
        <v>0</v>
      </c>
      <c r="L61" s="230"/>
      <c r="M61" s="230">
        <f>SUM(M62:M67)</f>
        <v>0</v>
      </c>
      <c r="N61" s="229"/>
      <c r="O61" s="229">
        <f>SUM(O62:O67)</f>
        <v>0</v>
      </c>
      <c r="P61" s="229"/>
      <c r="Q61" s="229">
        <f>SUM(Q62:Q67)</f>
        <v>0</v>
      </c>
      <c r="R61" s="230"/>
      <c r="S61" s="230"/>
      <c r="T61" s="231"/>
      <c r="U61" s="225"/>
      <c r="V61" s="225">
        <f>SUM(V62:V67)</f>
        <v>0</v>
      </c>
      <c r="W61" s="225"/>
      <c r="X61" s="225"/>
      <c r="Y61" s="225"/>
      <c r="AG61" t="s">
        <v>222</v>
      </c>
    </row>
    <row r="62" spans="1:60" outlineLevel="1" x14ac:dyDescent="0.2">
      <c r="A62" s="257">
        <v>50</v>
      </c>
      <c r="B62" s="258" t="s">
        <v>2466</v>
      </c>
      <c r="C62" s="267" t="s">
        <v>2467</v>
      </c>
      <c r="D62" s="259" t="s">
        <v>505</v>
      </c>
      <c r="E62" s="260">
        <v>1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0</v>
      </c>
      <c r="Q62" s="260">
        <f>ROUND(E62*P62,2)</f>
        <v>0</v>
      </c>
      <c r="R62" s="262"/>
      <c r="S62" s="262" t="s">
        <v>274</v>
      </c>
      <c r="T62" s="263" t="s">
        <v>275</v>
      </c>
      <c r="U62" s="222">
        <v>0</v>
      </c>
      <c r="V62" s="222">
        <f>ROUND(E62*U62,2)</f>
        <v>0</v>
      </c>
      <c r="W62" s="222"/>
      <c r="X62" s="222" t="s">
        <v>228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1282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7">
        <v>51</v>
      </c>
      <c r="B63" s="258" t="s">
        <v>2489</v>
      </c>
      <c r="C63" s="267" t="s">
        <v>2490</v>
      </c>
      <c r="D63" s="259" t="s">
        <v>505</v>
      </c>
      <c r="E63" s="260">
        <v>1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0</v>
      </c>
      <c r="O63" s="260">
        <f>ROUND(E63*N63,2)</f>
        <v>0</v>
      </c>
      <c r="P63" s="260">
        <v>0</v>
      </c>
      <c r="Q63" s="260">
        <f>ROUND(E63*P63,2)</f>
        <v>0</v>
      </c>
      <c r="R63" s="262"/>
      <c r="S63" s="262" t="s">
        <v>274</v>
      </c>
      <c r="T63" s="263" t="s">
        <v>275</v>
      </c>
      <c r="U63" s="222">
        <v>0</v>
      </c>
      <c r="V63" s="222">
        <f>ROUND(E63*U63,2)</f>
        <v>0</v>
      </c>
      <c r="W63" s="222"/>
      <c r="X63" s="222" t="s">
        <v>905</v>
      </c>
      <c r="Y63" s="222" t="s">
        <v>229</v>
      </c>
      <c r="Z63" s="212"/>
      <c r="AA63" s="212"/>
      <c r="AB63" s="212"/>
      <c r="AC63" s="212"/>
      <c r="AD63" s="212"/>
      <c r="AE63" s="212"/>
      <c r="AF63" s="212"/>
      <c r="AG63" s="212" t="s">
        <v>1633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7">
        <v>52</v>
      </c>
      <c r="B64" s="258" t="s">
        <v>2491</v>
      </c>
      <c r="C64" s="267" t="s">
        <v>2492</v>
      </c>
      <c r="D64" s="259" t="s">
        <v>505</v>
      </c>
      <c r="E64" s="260">
        <v>1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2"/>
      <c r="S64" s="262" t="s">
        <v>274</v>
      </c>
      <c r="T64" s="263" t="s">
        <v>275</v>
      </c>
      <c r="U64" s="222">
        <v>0</v>
      </c>
      <c r="V64" s="222">
        <f>ROUND(E64*U64,2)</f>
        <v>0</v>
      </c>
      <c r="W64" s="222"/>
      <c r="X64" s="222" t="s">
        <v>905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1633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7">
        <v>53</v>
      </c>
      <c r="B65" s="258" t="s">
        <v>2493</v>
      </c>
      <c r="C65" s="267" t="s">
        <v>2494</v>
      </c>
      <c r="D65" s="259" t="s">
        <v>505</v>
      </c>
      <c r="E65" s="260">
        <v>4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0</v>
      </c>
      <c r="O65" s="260">
        <f>ROUND(E65*N65,2)</f>
        <v>0</v>
      </c>
      <c r="P65" s="260">
        <v>0</v>
      </c>
      <c r="Q65" s="260">
        <f>ROUND(E65*P65,2)</f>
        <v>0</v>
      </c>
      <c r="R65" s="262"/>
      <c r="S65" s="262" t="s">
        <v>274</v>
      </c>
      <c r="T65" s="263" t="s">
        <v>275</v>
      </c>
      <c r="U65" s="222">
        <v>0</v>
      </c>
      <c r="V65" s="222">
        <f>ROUND(E65*U65,2)</f>
        <v>0</v>
      </c>
      <c r="W65" s="222"/>
      <c r="X65" s="222" t="s">
        <v>228</v>
      </c>
      <c r="Y65" s="222" t="s">
        <v>229</v>
      </c>
      <c r="Z65" s="212"/>
      <c r="AA65" s="212"/>
      <c r="AB65" s="212"/>
      <c r="AC65" s="212"/>
      <c r="AD65" s="212"/>
      <c r="AE65" s="212"/>
      <c r="AF65" s="212"/>
      <c r="AG65" s="212" t="s">
        <v>1282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7">
        <v>54</v>
      </c>
      <c r="B66" s="258" t="s">
        <v>2452</v>
      </c>
      <c r="C66" s="267" t="s">
        <v>2453</v>
      </c>
      <c r="D66" s="259" t="s">
        <v>505</v>
      </c>
      <c r="E66" s="260">
        <v>2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0</v>
      </c>
      <c r="O66" s="260">
        <f>ROUND(E66*N66,2)</f>
        <v>0</v>
      </c>
      <c r="P66" s="260">
        <v>0</v>
      </c>
      <c r="Q66" s="260">
        <f>ROUND(E66*P66,2)</f>
        <v>0</v>
      </c>
      <c r="R66" s="262"/>
      <c r="S66" s="262" t="s">
        <v>274</v>
      </c>
      <c r="T66" s="263" t="s">
        <v>275</v>
      </c>
      <c r="U66" s="222">
        <v>0</v>
      </c>
      <c r="V66" s="222">
        <f>ROUND(E66*U66,2)</f>
        <v>0</v>
      </c>
      <c r="W66" s="222"/>
      <c r="X66" s="222" t="s">
        <v>228</v>
      </c>
      <c r="Y66" s="222" t="s">
        <v>229</v>
      </c>
      <c r="Z66" s="212"/>
      <c r="AA66" s="212"/>
      <c r="AB66" s="212"/>
      <c r="AC66" s="212"/>
      <c r="AD66" s="212"/>
      <c r="AE66" s="212"/>
      <c r="AF66" s="212"/>
      <c r="AG66" s="212" t="s">
        <v>1282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3">
        <v>55</v>
      </c>
      <c r="B67" s="234" t="s">
        <v>2495</v>
      </c>
      <c r="C67" s="245" t="s">
        <v>2461</v>
      </c>
      <c r="D67" s="235" t="s">
        <v>326</v>
      </c>
      <c r="E67" s="236">
        <v>1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8"/>
      <c r="S67" s="238" t="s">
        <v>274</v>
      </c>
      <c r="T67" s="239" t="s">
        <v>275</v>
      </c>
      <c r="U67" s="222">
        <v>0</v>
      </c>
      <c r="V67" s="222">
        <f>ROUND(E67*U67,2)</f>
        <v>0</v>
      </c>
      <c r="W67" s="222"/>
      <c r="X67" s="222" t="s">
        <v>228</v>
      </c>
      <c r="Y67" s="222" t="s">
        <v>229</v>
      </c>
      <c r="Z67" s="212"/>
      <c r="AA67" s="212"/>
      <c r="AB67" s="212"/>
      <c r="AC67" s="212"/>
      <c r="AD67" s="212"/>
      <c r="AE67" s="212"/>
      <c r="AF67" s="212"/>
      <c r="AG67" s="212" t="s">
        <v>230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3"/>
      <c r="B68" s="4"/>
      <c r="C68" s="25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207</v>
      </c>
    </row>
    <row r="69" spans="1:60" x14ac:dyDescent="0.2">
      <c r="A69" s="215"/>
      <c r="B69" s="216" t="s">
        <v>29</v>
      </c>
      <c r="C69" s="251"/>
      <c r="D69" s="217"/>
      <c r="E69" s="218"/>
      <c r="F69" s="218"/>
      <c r="G69" s="232">
        <f>G8+G38+G41+G52+G61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894</v>
      </c>
    </row>
    <row r="70" spans="1:60" x14ac:dyDescent="0.2">
      <c r="C70" s="252"/>
      <c r="D70" s="10"/>
      <c r="AG70" t="s">
        <v>895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N5FVCUaCE056Nb4l0aPnhzogWYnFBLIALbnnD6SuqU26YI23ty+PrcUsV7kZRNMNTCGzsDytM1AztLV6ZH1Jw==" saltValue="lMMArcIY1rGbQKZQQ9vAk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98</v>
      </c>
      <c r="C8" s="244" t="s">
        <v>100</v>
      </c>
      <c r="D8" s="228"/>
      <c r="E8" s="229"/>
      <c r="F8" s="230"/>
      <c r="G8" s="230">
        <f>SUMIF(AG9:AG33,"&lt;&gt;NOR",G9:G33)</f>
        <v>0</v>
      </c>
      <c r="H8" s="230"/>
      <c r="I8" s="230">
        <f>SUM(I9:I33)</f>
        <v>0</v>
      </c>
      <c r="J8" s="230"/>
      <c r="K8" s="230">
        <f>SUM(K9:K33)</f>
        <v>0</v>
      </c>
      <c r="L8" s="230"/>
      <c r="M8" s="230">
        <f>SUM(M9:M33)</f>
        <v>0</v>
      </c>
      <c r="N8" s="229"/>
      <c r="O8" s="229">
        <f>SUM(O9:O33)</f>
        <v>0</v>
      </c>
      <c r="P8" s="229"/>
      <c r="Q8" s="229">
        <f>SUM(Q9:Q33)</f>
        <v>0</v>
      </c>
      <c r="R8" s="230"/>
      <c r="S8" s="230"/>
      <c r="T8" s="231"/>
      <c r="U8" s="225"/>
      <c r="V8" s="225">
        <f>SUM(V9:V33)</f>
        <v>0</v>
      </c>
      <c r="W8" s="225"/>
      <c r="X8" s="225"/>
      <c r="Y8" s="225"/>
      <c r="AG8" t="s">
        <v>222</v>
      </c>
    </row>
    <row r="9" spans="1:60" outlineLevel="1" x14ac:dyDescent="0.2">
      <c r="A9" s="257">
        <v>1</v>
      </c>
      <c r="B9" s="258" t="s">
        <v>2496</v>
      </c>
      <c r="C9" s="267" t="s">
        <v>2497</v>
      </c>
      <c r="D9" s="259" t="s">
        <v>2498</v>
      </c>
      <c r="E9" s="260">
        <v>0.85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274</v>
      </c>
      <c r="T9" s="263" t="s">
        <v>275</v>
      </c>
      <c r="U9" s="222">
        <v>0</v>
      </c>
      <c r="V9" s="222">
        <f>ROUND(E9*U9,2)</f>
        <v>0</v>
      </c>
      <c r="W9" s="222"/>
      <c r="X9" s="222" t="s">
        <v>228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1282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7">
        <v>2</v>
      </c>
      <c r="B10" s="258" t="s">
        <v>2499</v>
      </c>
      <c r="C10" s="267" t="s">
        <v>2500</v>
      </c>
      <c r="D10" s="259" t="s">
        <v>258</v>
      </c>
      <c r="E10" s="260">
        <v>37.5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274</v>
      </c>
      <c r="T10" s="263" t="s">
        <v>275</v>
      </c>
      <c r="U10" s="222">
        <v>0</v>
      </c>
      <c r="V10" s="222">
        <f>ROUND(E10*U10,2)</f>
        <v>0</v>
      </c>
      <c r="W10" s="222"/>
      <c r="X10" s="222" t="s">
        <v>228</v>
      </c>
      <c r="Y10" s="222" t="s">
        <v>229</v>
      </c>
      <c r="Z10" s="212"/>
      <c r="AA10" s="212"/>
      <c r="AB10" s="212"/>
      <c r="AC10" s="212"/>
      <c r="AD10" s="212"/>
      <c r="AE10" s="212"/>
      <c r="AF10" s="212"/>
      <c r="AG10" s="212" t="s">
        <v>1282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7">
        <v>3</v>
      </c>
      <c r="B11" s="258" t="s">
        <v>2501</v>
      </c>
      <c r="C11" s="267" t="s">
        <v>2502</v>
      </c>
      <c r="D11" s="259" t="s">
        <v>258</v>
      </c>
      <c r="E11" s="260">
        <v>37.5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274</v>
      </c>
      <c r="T11" s="263" t="s">
        <v>275</v>
      </c>
      <c r="U11" s="222">
        <v>0</v>
      </c>
      <c r="V11" s="222">
        <f>ROUND(E11*U11,2)</f>
        <v>0</v>
      </c>
      <c r="W11" s="222"/>
      <c r="X11" s="222" t="s">
        <v>228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1282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7">
        <v>4</v>
      </c>
      <c r="B12" s="258" t="s">
        <v>2503</v>
      </c>
      <c r="C12" s="267" t="s">
        <v>2504</v>
      </c>
      <c r="D12" s="259" t="s">
        <v>298</v>
      </c>
      <c r="E12" s="260">
        <v>20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274</v>
      </c>
      <c r="T12" s="263" t="s">
        <v>275</v>
      </c>
      <c r="U12" s="222">
        <v>0</v>
      </c>
      <c r="V12" s="222">
        <f>ROUND(E12*U12,2)</f>
        <v>0</v>
      </c>
      <c r="W12" s="222"/>
      <c r="X12" s="222" t="s">
        <v>228</v>
      </c>
      <c r="Y12" s="222" t="s">
        <v>229</v>
      </c>
      <c r="Z12" s="212"/>
      <c r="AA12" s="212"/>
      <c r="AB12" s="212"/>
      <c r="AC12" s="212"/>
      <c r="AD12" s="212"/>
      <c r="AE12" s="212"/>
      <c r="AF12" s="212"/>
      <c r="AG12" s="212" t="s">
        <v>1282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57">
        <v>5</v>
      </c>
      <c r="B13" s="258" t="s">
        <v>2505</v>
      </c>
      <c r="C13" s="267" t="s">
        <v>2506</v>
      </c>
      <c r="D13" s="259" t="s">
        <v>258</v>
      </c>
      <c r="E13" s="260">
        <v>10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274</v>
      </c>
      <c r="T13" s="263" t="s">
        <v>275</v>
      </c>
      <c r="U13" s="222">
        <v>0</v>
      </c>
      <c r="V13" s="222">
        <f>ROUND(E13*U13,2)</f>
        <v>0</v>
      </c>
      <c r="W13" s="222"/>
      <c r="X13" s="222" t="s">
        <v>228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1282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7">
        <v>6</v>
      </c>
      <c r="B14" s="258" t="s">
        <v>2507</v>
      </c>
      <c r="C14" s="267" t="s">
        <v>2508</v>
      </c>
      <c r="D14" s="259" t="s">
        <v>294</v>
      </c>
      <c r="E14" s="260">
        <v>0.5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274</v>
      </c>
      <c r="T14" s="263" t="s">
        <v>275</v>
      </c>
      <c r="U14" s="222">
        <v>0</v>
      </c>
      <c r="V14" s="222">
        <f>ROUND(E14*U14,2)</f>
        <v>0</v>
      </c>
      <c r="W14" s="222"/>
      <c r="X14" s="222" t="s">
        <v>905</v>
      </c>
      <c r="Y14" s="222" t="s">
        <v>229</v>
      </c>
      <c r="Z14" s="212"/>
      <c r="AA14" s="212"/>
      <c r="AB14" s="212"/>
      <c r="AC14" s="212"/>
      <c r="AD14" s="212"/>
      <c r="AE14" s="212"/>
      <c r="AF14" s="212"/>
      <c r="AG14" s="212" t="s">
        <v>1633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7">
        <v>7</v>
      </c>
      <c r="B15" s="258" t="s">
        <v>2509</v>
      </c>
      <c r="C15" s="267" t="s">
        <v>2510</v>
      </c>
      <c r="D15" s="259" t="s">
        <v>298</v>
      </c>
      <c r="E15" s="260">
        <v>75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274</v>
      </c>
      <c r="T15" s="263" t="s">
        <v>275</v>
      </c>
      <c r="U15" s="222">
        <v>0</v>
      </c>
      <c r="V15" s="222">
        <f>ROUND(E15*U15,2)</f>
        <v>0</v>
      </c>
      <c r="W15" s="222"/>
      <c r="X15" s="222" t="s">
        <v>228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1282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7">
        <v>8</v>
      </c>
      <c r="B16" s="258" t="s">
        <v>2511</v>
      </c>
      <c r="C16" s="267" t="s">
        <v>2512</v>
      </c>
      <c r="D16" s="259" t="s">
        <v>298</v>
      </c>
      <c r="E16" s="260">
        <v>10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274</v>
      </c>
      <c r="T16" s="263" t="s">
        <v>275</v>
      </c>
      <c r="U16" s="222">
        <v>0</v>
      </c>
      <c r="V16" s="222">
        <f>ROUND(E16*U16,2)</f>
        <v>0</v>
      </c>
      <c r="W16" s="222"/>
      <c r="X16" s="222" t="s">
        <v>228</v>
      </c>
      <c r="Y16" s="222" t="s">
        <v>229</v>
      </c>
      <c r="Z16" s="212"/>
      <c r="AA16" s="212"/>
      <c r="AB16" s="212"/>
      <c r="AC16" s="212"/>
      <c r="AD16" s="212"/>
      <c r="AE16" s="212"/>
      <c r="AF16" s="212"/>
      <c r="AG16" s="212" t="s">
        <v>1282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7">
        <v>9</v>
      </c>
      <c r="B17" s="258" t="s">
        <v>2513</v>
      </c>
      <c r="C17" s="267" t="s">
        <v>2514</v>
      </c>
      <c r="D17" s="259" t="s">
        <v>298</v>
      </c>
      <c r="E17" s="260">
        <v>75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274</v>
      </c>
      <c r="T17" s="263" t="s">
        <v>275</v>
      </c>
      <c r="U17" s="222">
        <v>0</v>
      </c>
      <c r="V17" s="222">
        <f>ROUND(E17*U17,2)</f>
        <v>0</v>
      </c>
      <c r="W17" s="222"/>
      <c r="X17" s="222" t="s">
        <v>228</v>
      </c>
      <c r="Y17" s="222" t="s">
        <v>229</v>
      </c>
      <c r="Z17" s="212"/>
      <c r="AA17" s="212"/>
      <c r="AB17" s="212"/>
      <c r="AC17" s="212"/>
      <c r="AD17" s="212"/>
      <c r="AE17" s="212"/>
      <c r="AF17" s="212"/>
      <c r="AG17" s="212" t="s">
        <v>1282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7">
        <v>10</v>
      </c>
      <c r="B18" s="258" t="s">
        <v>2515</v>
      </c>
      <c r="C18" s="267" t="s">
        <v>2516</v>
      </c>
      <c r="D18" s="259" t="s">
        <v>298</v>
      </c>
      <c r="E18" s="260">
        <v>10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228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1282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7">
        <v>11</v>
      </c>
      <c r="B19" s="258" t="s">
        <v>2517</v>
      </c>
      <c r="C19" s="267" t="s">
        <v>2518</v>
      </c>
      <c r="D19" s="259" t="s">
        <v>225</v>
      </c>
      <c r="E19" s="260">
        <v>0.5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228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1282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12</v>
      </c>
      <c r="B20" s="258" t="s">
        <v>2519</v>
      </c>
      <c r="C20" s="267" t="s">
        <v>2520</v>
      </c>
      <c r="D20" s="259" t="s">
        <v>298</v>
      </c>
      <c r="E20" s="260">
        <v>85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228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1282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7">
        <v>13</v>
      </c>
      <c r="B21" s="258" t="s">
        <v>2521</v>
      </c>
      <c r="C21" s="267" t="s">
        <v>2522</v>
      </c>
      <c r="D21" s="259" t="s">
        <v>225</v>
      </c>
      <c r="E21" s="260">
        <v>10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274</v>
      </c>
      <c r="T21" s="263" t="s">
        <v>275</v>
      </c>
      <c r="U21" s="222">
        <v>0</v>
      </c>
      <c r="V21" s="222">
        <f>ROUND(E21*U21,2)</f>
        <v>0</v>
      </c>
      <c r="W21" s="222"/>
      <c r="X21" s="222" t="s">
        <v>905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1633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7">
        <v>14</v>
      </c>
      <c r="B22" s="258" t="s">
        <v>2523</v>
      </c>
      <c r="C22" s="267" t="s">
        <v>2524</v>
      </c>
      <c r="D22" s="259" t="s">
        <v>298</v>
      </c>
      <c r="E22" s="260">
        <v>85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274</v>
      </c>
      <c r="T22" s="263" t="s">
        <v>275</v>
      </c>
      <c r="U22" s="222">
        <v>0</v>
      </c>
      <c r="V22" s="222">
        <f>ROUND(E22*U22,2)</f>
        <v>0</v>
      </c>
      <c r="W22" s="222"/>
      <c r="X22" s="222" t="s">
        <v>228</v>
      </c>
      <c r="Y22" s="222" t="s">
        <v>229</v>
      </c>
      <c r="Z22" s="212"/>
      <c r="AA22" s="212"/>
      <c r="AB22" s="212"/>
      <c r="AC22" s="212"/>
      <c r="AD22" s="212"/>
      <c r="AE22" s="212"/>
      <c r="AF22" s="212"/>
      <c r="AG22" s="212" t="s">
        <v>1282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7">
        <v>15</v>
      </c>
      <c r="B23" s="258" t="s">
        <v>2525</v>
      </c>
      <c r="C23" s="267" t="s">
        <v>2526</v>
      </c>
      <c r="D23" s="259" t="s">
        <v>298</v>
      </c>
      <c r="E23" s="260">
        <v>85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274</v>
      </c>
      <c r="T23" s="263" t="s">
        <v>275</v>
      </c>
      <c r="U23" s="222">
        <v>0</v>
      </c>
      <c r="V23" s="222">
        <f>ROUND(E23*U23,2)</f>
        <v>0</v>
      </c>
      <c r="W23" s="222"/>
      <c r="X23" s="222" t="s">
        <v>905</v>
      </c>
      <c r="Y23" s="222" t="s">
        <v>229</v>
      </c>
      <c r="Z23" s="212"/>
      <c r="AA23" s="212"/>
      <c r="AB23" s="212"/>
      <c r="AC23" s="212"/>
      <c r="AD23" s="212"/>
      <c r="AE23" s="212"/>
      <c r="AF23" s="212"/>
      <c r="AG23" s="212" t="s">
        <v>1633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7">
        <v>16</v>
      </c>
      <c r="B24" s="258" t="s">
        <v>2527</v>
      </c>
      <c r="C24" s="267" t="s">
        <v>2528</v>
      </c>
      <c r="D24" s="259" t="s">
        <v>298</v>
      </c>
      <c r="E24" s="260">
        <v>20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274</v>
      </c>
      <c r="T24" s="263" t="s">
        <v>275</v>
      </c>
      <c r="U24" s="222">
        <v>0</v>
      </c>
      <c r="V24" s="222">
        <f>ROUND(E24*U24,2)</f>
        <v>0</v>
      </c>
      <c r="W24" s="222"/>
      <c r="X24" s="222" t="s">
        <v>228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1282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7">
        <v>17</v>
      </c>
      <c r="B25" s="258" t="s">
        <v>2529</v>
      </c>
      <c r="C25" s="267" t="s">
        <v>2530</v>
      </c>
      <c r="D25" s="259" t="s">
        <v>749</v>
      </c>
      <c r="E25" s="260">
        <v>20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274</v>
      </c>
      <c r="T25" s="263" t="s">
        <v>275</v>
      </c>
      <c r="U25" s="222">
        <v>0</v>
      </c>
      <c r="V25" s="222">
        <f>ROUND(E25*U25,2)</f>
        <v>0</v>
      </c>
      <c r="W25" s="222"/>
      <c r="X25" s="222" t="s">
        <v>905</v>
      </c>
      <c r="Y25" s="222" t="s">
        <v>229</v>
      </c>
      <c r="Z25" s="212"/>
      <c r="AA25" s="212"/>
      <c r="AB25" s="212"/>
      <c r="AC25" s="212"/>
      <c r="AD25" s="212"/>
      <c r="AE25" s="212"/>
      <c r="AF25" s="212"/>
      <c r="AG25" s="212" t="s">
        <v>1633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7">
        <v>18</v>
      </c>
      <c r="B26" s="258" t="s">
        <v>2531</v>
      </c>
      <c r="C26" s="267" t="s">
        <v>2532</v>
      </c>
      <c r="D26" s="259" t="s">
        <v>298</v>
      </c>
      <c r="E26" s="260">
        <v>5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228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1282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7">
        <v>19</v>
      </c>
      <c r="B27" s="258" t="s">
        <v>2533</v>
      </c>
      <c r="C27" s="267" t="s">
        <v>2534</v>
      </c>
      <c r="D27" s="259" t="s">
        <v>505</v>
      </c>
      <c r="E27" s="260">
        <v>1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274</v>
      </c>
      <c r="T27" s="263" t="s">
        <v>275</v>
      </c>
      <c r="U27" s="222">
        <v>0</v>
      </c>
      <c r="V27" s="222">
        <f>ROUND(E27*U27,2)</f>
        <v>0</v>
      </c>
      <c r="W27" s="222"/>
      <c r="X27" s="222" t="s">
        <v>905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1633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57">
        <v>20</v>
      </c>
      <c r="B28" s="258" t="s">
        <v>2535</v>
      </c>
      <c r="C28" s="267" t="s">
        <v>2536</v>
      </c>
      <c r="D28" s="259" t="s">
        <v>298</v>
      </c>
      <c r="E28" s="260">
        <v>90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274</v>
      </c>
      <c r="T28" s="263" t="s">
        <v>275</v>
      </c>
      <c r="U28" s="222">
        <v>0</v>
      </c>
      <c r="V28" s="222">
        <f>ROUND(E28*U28,2)</f>
        <v>0</v>
      </c>
      <c r="W28" s="222"/>
      <c r="X28" s="222" t="s">
        <v>228</v>
      </c>
      <c r="Y28" s="222" t="s">
        <v>229</v>
      </c>
      <c r="Z28" s="212"/>
      <c r="AA28" s="212"/>
      <c r="AB28" s="212"/>
      <c r="AC28" s="212"/>
      <c r="AD28" s="212"/>
      <c r="AE28" s="212"/>
      <c r="AF28" s="212"/>
      <c r="AG28" s="212" t="s">
        <v>1282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7">
        <v>21</v>
      </c>
      <c r="B29" s="258" t="s">
        <v>2537</v>
      </c>
      <c r="C29" s="267" t="s">
        <v>2538</v>
      </c>
      <c r="D29" s="259" t="s">
        <v>298</v>
      </c>
      <c r="E29" s="260">
        <v>90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274</v>
      </c>
      <c r="T29" s="263" t="s">
        <v>275</v>
      </c>
      <c r="U29" s="222">
        <v>0</v>
      </c>
      <c r="V29" s="222">
        <f>ROUND(E29*U29,2)</f>
        <v>0</v>
      </c>
      <c r="W29" s="222"/>
      <c r="X29" s="222" t="s">
        <v>905</v>
      </c>
      <c r="Y29" s="222" t="s">
        <v>229</v>
      </c>
      <c r="Z29" s="212"/>
      <c r="AA29" s="212"/>
      <c r="AB29" s="212"/>
      <c r="AC29" s="212"/>
      <c r="AD29" s="212"/>
      <c r="AE29" s="212"/>
      <c r="AF29" s="212"/>
      <c r="AG29" s="212" t="s">
        <v>1633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7">
        <v>22</v>
      </c>
      <c r="B30" s="258" t="s">
        <v>2539</v>
      </c>
      <c r="C30" s="267" t="s">
        <v>2540</v>
      </c>
      <c r="D30" s="259" t="s">
        <v>294</v>
      </c>
      <c r="E30" s="260">
        <v>3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228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1282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7">
        <v>23</v>
      </c>
      <c r="B31" s="258" t="s">
        <v>2541</v>
      </c>
      <c r="C31" s="267" t="s">
        <v>2542</v>
      </c>
      <c r="D31" s="259" t="s">
        <v>294</v>
      </c>
      <c r="E31" s="260">
        <v>3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228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1282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24</v>
      </c>
      <c r="B32" s="258" t="s">
        <v>2543</v>
      </c>
      <c r="C32" s="267" t="s">
        <v>2544</v>
      </c>
      <c r="D32" s="259" t="s">
        <v>326</v>
      </c>
      <c r="E32" s="260">
        <v>1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228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1282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3">
        <v>25</v>
      </c>
      <c r="B33" s="234" t="s">
        <v>2545</v>
      </c>
      <c r="C33" s="245" t="s">
        <v>2546</v>
      </c>
      <c r="D33" s="235" t="s">
        <v>326</v>
      </c>
      <c r="E33" s="236">
        <v>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/>
      <c r="S33" s="238" t="s">
        <v>274</v>
      </c>
      <c r="T33" s="239" t="s">
        <v>275</v>
      </c>
      <c r="U33" s="222">
        <v>0</v>
      </c>
      <c r="V33" s="222">
        <f>ROUND(E33*U33,2)</f>
        <v>0</v>
      </c>
      <c r="W33" s="222"/>
      <c r="X33" s="222" t="s">
        <v>228</v>
      </c>
      <c r="Y33" s="222" t="s">
        <v>229</v>
      </c>
      <c r="Z33" s="212"/>
      <c r="AA33" s="212"/>
      <c r="AB33" s="212"/>
      <c r="AC33" s="212"/>
      <c r="AD33" s="212"/>
      <c r="AE33" s="212"/>
      <c r="AF33" s="212"/>
      <c r="AG33" s="212" t="s">
        <v>230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3"/>
      <c r="B34" s="4"/>
      <c r="C34" s="25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207</v>
      </c>
    </row>
    <row r="35" spans="1:60" x14ac:dyDescent="0.2">
      <c r="A35" s="215"/>
      <c r="B35" s="216" t="s">
        <v>29</v>
      </c>
      <c r="C35" s="251"/>
      <c r="D35" s="217"/>
      <c r="E35" s="218"/>
      <c r="F35" s="218"/>
      <c r="G35" s="232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894</v>
      </c>
    </row>
    <row r="36" spans="1:60" x14ac:dyDescent="0.2">
      <c r="C36" s="252"/>
      <c r="D36" s="10"/>
      <c r="AG36" t="s">
        <v>895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o5c8F3XvAuqNu5MDY3WcjmnvKvFgEkwHYhImsxP6qBi7HCd35VLFz+JAFkAXt3d2U3eLnIpK9ISg+WnhaA9eg==" saltValue="MbfClqBr60oMNYsekFt6o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194</v>
      </c>
      <c r="B1" s="197"/>
      <c r="C1" s="197"/>
      <c r="D1" s="197"/>
      <c r="E1" s="197"/>
      <c r="F1" s="197"/>
      <c r="G1" s="197"/>
      <c r="AG1" t="s">
        <v>195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196</v>
      </c>
    </row>
    <row r="3" spans="1:60" ht="24.95" customHeight="1" x14ac:dyDescent="0.2">
      <c r="A3" s="198" t="s">
        <v>8</v>
      </c>
      <c r="B3" s="49" t="s">
        <v>63</v>
      </c>
      <c r="C3" s="201" t="s">
        <v>64</v>
      </c>
      <c r="D3" s="199"/>
      <c r="E3" s="199"/>
      <c r="F3" s="199"/>
      <c r="G3" s="200"/>
      <c r="AC3" s="176" t="s">
        <v>196</v>
      </c>
      <c r="AG3" t="s">
        <v>197</v>
      </c>
    </row>
    <row r="4" spans="1:60" ht="24.95" customHeight="1" x14ac:dyDescent="0.2">
      <c r="A4" s="202" t="s">
        <v>9</v>
      </c>
      <c r="B4" s="203" t="s">
        <v>65</v>
      </c>
      <c r="C4" s="204" t="s">
        <v>63</v>
      </c>
      <c r="D4" s="205"/>
      <c r="E4" s="205"/>
      <c r="F4" s="205"/>
      <c r="G4" s="206"/>
      <c r="AG4" t="s">
        <v>198</v>
      </c>
    </row>
    <row r="5" spans="1:60" x14ac:dyDescent="0.2">
      <c r="D5" s="10"/>
    </row>
    <row r="6" spans="1:60" ht="38.25" x14ac:dyDescent="0.2">
      <c r="A6" s="208" t="s">
        <v>199</v>
      </c>
      <c r="B6" s="210" t="s">
        <v>200</v>
      </c>
      <c r="C6" s="210" t="s">
        <v>201</v>
      </c>
      <c r="D6" s="209" t="s">
        <v>202</v>
      </c>
      <c r="E6" s="208" t="s">
        <v>203</v>
      </c>
      <c r="F6" s="207" t="s">
        <v>204</v>
      </c>
      <c r="G6" s="208" t="s">
        <v>29</v>
      </c>
      <c r="H6" s="211" t="s">
        <v>30</v>
      </c>
      <c r="I6" s="211" t="s">
        <v>205</v>
      </c>
      <c r="J6" s="211" t="s">
        <v>31</v>
      </c>
      <c r="K6" s="211" t="s">
        <v>206</v>
      </c>
      <c r="L6" s="211" t="s">
        <v>207</v>
      </c>
      <c r="M6" s="211" t="s">
        <v>208</v>
      </c>
      <c r="N6" s="211" t="s">
        <v>209</v>
      </c>
      <c r="O6" s="211" t="s">
        <v>210</v>
      </c>
      <c r="P6" s="211" t="s">
        <v>211</v>
      </c>
      <c r="Q6" s="211" t="s">
        <v>212</v>
      </c>
      <c r="R6" s="211" t="s">
        <v>213</v>
      </c>
      <c r="S6" s="211" t="s">
        <v>214</v>
      </c>
      <c r="T6" s="211" t="s">
        <v>215</v>
      </c>
      <c r="U6" s="211" t="s">
        <v>216</v>
      </c>
      <c r="V6" s="211" t="s">
        <v>217</v>
      </c>
      <c r="W6" s="211" t="s">
        <v>218</v>
      </c>
      <c r="X6" s="211" t="s">
        <v>219</v>
      </c>
      <c r="Y6" s="211" t="s">
        <v>220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221</v>
      </c>
      <c r="B8" s="227" t="s">
        <v>192</v>
      </c>
      <c r="C8" s="244" t="s">
        <v>27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0</v>
      </c>
      <c r="W8" s="225"/>
      <c r="X8" s="225"/>
      <c r="Y8" s="225"/>
      <c r="AG8" t="s">
        <v>222</v>
      </c>
    </row>
    <row r="9" spans="1:60" outlineLevel="1" x14ac:dyDescent="0.2">
      <c r="A9" s="233">
        <v>1</v>
      </c>
      <c r="B9" s="234" t="s">
        <v>2547</v>
      </c>
      <c r="C9" s="245" t="s">
        <v>2548</v>
      </c>
      <c r="D9" s="235" t="s">
        <v>326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274</v>
      </c>
      <c r="T9" s="239" t="s">
        <v>275</v>
      </c>
      <c r="U9" s="222">
        <v>0</v>
      </c>
      <c r="V9" s="222">
        <f>ROUND(E9*U9,2)</f>
        <v>0</v>
      </c>
      <c r="W9" s="222"/>
      <c r="X9" s="222" t="s">
        <v>65</v>
      </c>
      <c r="Y9" s="222" t="s">
        <v>229</v>
      </c>
      <c r="Z9" s="212"/>
      <c r="AA9" s="212"/>
      <c r="AB9" s="212"/>
      <c r="AC9" s="212"/>
      <c r="AD9" s="212"/>
      <c r="AE9" s="212"/>
      <c r="AF9" s="212"/>
      <c r="AG9" s="212" t="s">
        <v>2549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56.25" outlineLevel="2" x14ac:dyDescent="0.2">
      <c r="A10" s="219"/>
      <c r="B10" s="220"/>
      <c r="C10" s="248" t="s">
        <v>2550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314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1" t="str">
        <f>C10</f>
        <v>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2</v>
      </c>
      <c r="B11" s="234" t="s">
        <v>2551</v>
      </c>
      <c r="C11" s="245" t="s">
        <v>2552</v>
      </c>
      <c r="D11" s="235" t="s">
        <v>326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274</v>
      </c>
      <c r="T11" s="239" t="s">
        <v>275</v>
      </c>
      <c r="U11" s="222">
        <v>0</v>
      </c>
      <c r="V11" s="222">
        <f>ROUND(E11*U11,2)</f>
        <v>0</v>
      </c>
      <c r="W11" s="222"/>
      <c r="X11" s="222" t="s">
        <v>65</v>
      </c>
      <c r="Y11" s="222" t="s">
        <v>229</v>
      </c>
      <c r="Z11" s="212"/>
      <c r="AA11" s="212"/>
      <c r="AB11" s="212"/>
      <c r="AC11" s="212"/>
      <c r="AD11" s="212"/>
      <c r="AE11" s="212"/>
      <c r="AF11" s="212"/>
      <c r="AG11" s="212" t="s">
        <v>2549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2" x14ac:dyDescent="0.2">
      <c r="A12" s="219"/>
      <c r="B12" s="220"/>
      <c r="C12" s="248" t="s">
        <v>2553</v>
      </c>
      <c r="D12" s="242"/>
      <c r="E12" s="242"/>
      <c r="F12" s="242"/>
      <c r="G12" s="24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314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1" t="str">
        <f>C12</f>
        <v>Vybavení objektů zařízení staveniště 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3">
        <v>3</v>
      </c>
      <c r="B13" s="234" t="s">
        <v>2554</v>
      </c>
      <c r="C13" s="245" t="s">
        <v>2555</v>
      </c>
      <c r="D13" s="235" t="s">
        <v>326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274</v>
      </c>
      <c r="T13" s="239" t="s">
        <v>275</v>
      </c>
      <c r="U13" s="222">
        <v>0</v>
      </c>
      <c r="V13" s="222">
        <f>ROUND(E13*U13,2)</f>
        <v>0</v>
      </c>
      <c r="W13" s="222"/>
      <c r="X13" s="222" t="s">
        <v>65</v>
      </c>
      <c r="Y13" s="222" t="s">
        <v>229</v>
      </c>
      <c r="Z13" s="212"/>
      <c r="AA13" s="212"/>
      <c r="AB13" s="212"/>
      <c r="AC13" s="212"/>
      <c r="AD13" s="212"/>
      <c r="AE13" s="212"/>
      <c r="AF13" s="212"/>
      <c r="AG13" s="212" t="s">
        <v>2549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2" x14ac:dyDescent="0.2">
      <c r="A14" s="219"/>
      <c r="B14" s="220"/>
      <c r="C14" s="248" t="s">
        <v>2556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314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1" t="str">
        <f>C14</f>
        <v>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3">
        <v>4</v>
      </c>
      <c r="B15" s="234" t="s">
        <v>2557</v>
      </c>
      <c r="C15" s="245" t="s">
        <v>2558</v>
      </c>
      <c r="D15" s="235" t="s">
        <v>326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274</v>
      </c>
      <c r="T15" s="239" t="s">
        <v>275</v>
      </c>
      <c r="U15" s="222">
        <v>0</v>
      </c>
      <c r="V15" s="222">
        <f>ROUND(E15*U15,2)</f>
        <v>0</v>
      </c>
      <c r="W15" s="222"/>
      <c r="X15" s="222" t="s">
        <v>65</v>
      </c>
      <c r="Y15" s="222" t="s">
        <v>229</v>
      </c>
      <c r="Z15" s="212"/>
      <c r="AA15" s="212"/>
      <c r="AB15" s="212"/>
      <c r="AC15" s="212"/>
      <c r="AD15" s="212"/>
      <c r="AE15" s="212"/>
      <c r="AF15" s="212"/>
      <c r="AG15" s="212" t="s">
        <v>2549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48" t="s">
        <v>2559</v>
      </c>
      <c r="D16" s="242"/>
      <c r="E16" s="242"/>
      <c r="F16" s="242"/>
      <c r="G16" s="24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314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7">
        <v>5</v>
      </c>
      <c r="B17" s="258" t="s">
        <v>2560</v>
      </c>
      <c r="C17" s="267" t="s">
        <v>2561</v>
      </c>
      <c r="D17" s="259" t="s">
        <v>326</v>
      </c>
      <c r="E17" s="260">
        <v>1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274</v>
      </c>
      <c r="T17" s="263" t="s">
        <v>275</v>
      </c>
      <c r="U17" s="222">
        <v>0</v>
      </c>
      <c r="V17" s="222">
        <f>ROUND(E17*U17,2)</f>
        <v>0</v>
      </c>
      <c r="W17" s="222"/>
      <c r="X17" s="222" t="s">
        <v>65</v>
      </c>
      <c r="Y17" s="222" t="s">
        <v>229</v>
      </c>
      <c r="Z17" s="212"/>
      <c r="AA17" s="212"/>
      <c r="AB17" s="212"/>
      <c r="AC17" s="212"/>
      <c r="AD17" s="212"/>
      <c r="AE17" s="212"/>
      <c r="AF17" s="212"/>
      <c r="AG17" s="212" t="s">
        <v>2549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7">
        <v>6</v>
      </c>
      <c r="B18" s="258" t="s">
        <v>2562</v>
      </c>
      <c r="C18" s="267" t="s">
        <v>2563</v>
      </c>
      <c r="D18" s="259" t="s">
        <v>326</v>
      </c>
      <c r="E18" s="260">
        <v>1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274</v>
      </c>
      <c r="T18" s="263" t="s">
        <v>275</v>
      </c>
      <c r="U18" s="222">
        <v>0</v>
      </c>
      <c r="V18" s="222">
        <f>ROUND(E18*U18,2)</f>
        <v>0</v>
      </c>
      <c r="W18" s="222"/>
      <c r="X18" s="222" t="s">
        <v>65</v>
      </c>
      <c r="Y18" s="222" t="s">
        <v>229</v>
      </c>
      <c r="Z18" s="212"/>
      <c r="AA18" s="212"/>
      <c r="AB18" s="212"/>
      <c r="AC18" s="212"/>
      <c r="AD18" s="212"/>
      <c r="AE18" s="212"/>
      <c r="AF18" s="212"/>
      <c r="AG18" s="212" t="s">
        <v>2549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7">
        <v>7</v>
      </c>
      <c r="B19" s="258" t="s">
        <v>2564</v>
      </c>
      <c r="C19" s="267" t="s">
        <v>2565</v>
      </c>
      <c r="D19" s="259" t="s">
        <v>326</v>
      </c>
      <c r="E19" s="260">
        <v>1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274</v>
      </c>
      <c r="T19" s="263" t="s">
        <v>275</v>
      </c>
      <c r="U19" s="222">
        <v>0</v>
      </c>
      <c r="V19" s="222">
        <f>ROUND(E19*U19,2)</f>
        <v>0</v>
      </c>
      <c r="W19" s="222"/>
      <c r="X19" s="222" t="s">
        <v>65</v>
      </c>
      <c r="Y19" s="222" t="s">
        <v>229</v>
      </c>
      <c r="Z19" s="212"/>
      <c r="AA19" s="212"/>
      <c r="AB19" s="212"/>
      <c r="AC19" s="212"/>
      <c r="AD19" s="212"/>
      <c r="AE19" s="212"/>
      <c r="AF19" s="212"/>
      <c r="AG19" s="212" t="s">
        <v>2549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7">
        <v>8</v>
      </c>
      <c r="B20" s="258" t="s">
        <v>2566</v>
      </c>
      <c r="C20" s="267" t="s">
        <v>2567</v>
      </c>
      <c r="D20" s="259" t="s">
        <v>326</v>
      </c>
      <c r="E20" s="260">
        <v>1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274</v>
      </c>
      <c r="T20" s="263" t="s">
        <v>275</v>
      </c>
      <c r="U20" s="222">
        <v>0</v>
      </c>
      <c r="V20" s="222">
        <f>ROUND(E20*U20,2)</f>
        <v>0</v>
      </c>
      <c r="W20" s="222"/>
      <c r="X20" s="222" t="s">
        <v>65</v>
      </c>
      <c r="Y20" s="222" t="s">
        <v>229</v>
      </c>
      <c r="Z20" s="212"/>
      <c r="AA20" s="212"/>
      <c r="AB20" s="212"/>
      <c r="AC20" s="212"/>
      <c r="AD20" s="212"/>
      <c r="AE20" s="212"/>
      <c r="AF20" s="212"/>
      <c r="AG20" s="212" t="s">
        <v>2549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9</v>
      </c>
      <c r="B21" s="234" t="s">
        <v>2568</v>
      </c>
      <c r="C21" s="245" t="s">
        <v>2569</v>
      </c>
      <c r="D21" s="235" t="s">
        <v>326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274</v>
      </c>
      <c r="T21" s="239" t="s">
        <v>275</v>
      </c>
      <c r="U21" s="222">
        <v>0</v>
      </c>
      <c r="V21" s="222">
        <f>ROUND(E21*U21,2)</f>
        <v>0</v>
      </c>
      <c r="W21" s="222"/>
      <c r="X21" s="222" t="s">
        <v>65</v>
      </c>
      <c r="Y21" s="222" t="s">
        <v>229</v>
      </c>
      <c r="Z21" s="212"/>
      <c r="AA21" s="212"/>
      <c r="AB21" s="212"/>
      <c r="AC21" s="212"/>
      <c r="AD21" s="212"/>
      <c r="AE21" s="212"/>
      <c r="AF21" s="212"/>
      <c r="AG21" s="212" t="s">
        <v>2549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2" x14ac:dyDescent="0.2">
      <c r="A22" s="219"/>
      <c r="B22" s="220"/>
      <c r="C22" s="248" t="s">
        <v>2570</v>
      </c>
      <c r="D22" s="242"/>
      <c r="E22" s="242"/>
      <c r="F22" s="242"/>
      <c r="G22" s="24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314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1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6" t="s">
        <v>221</v>
      </c>
      <c r="B23" s="227" t="s">
        <v>193</v>
      </c>
      <c r="C23" s="244" t="s">
        <v>28</v>
      </c>
      <c r="D23" s="228"/>
      <c r="E23" s="229"/>
      <c r="F23" s="230"/>
      <c r="G23" s="230">
        <f>SUMIF(AG24:AG82,"&lt;&gt;NOR",G24:G82)</f>
        <v>0</v>
      </c>
      <c r="H23" s="230"/>
      <c r="I23" s="230">
        <f>SUM(I24:I82)</f>
        <v>0</v>
      </c>
      <c r="J23" s="230"/>
      <c r="K23" s="230">
        <f>SUM(K24:K82)</f>
        <v>0</v>
      </c>
      <c r="L23" s="230"/>
      <c r="M23" s="230">
        <f>SUM(M24:M82)</f>
        <v>0</v>
      </c>
      <c r="N23" s="229"/>
      <c r="O23" s="229">
        <f>SUM(O24:O82)</f>
        <v>0</v>
      </c>
      <c r="P23" s="229"/>
      <c r="Q23" s="229">
        <f>SUM(Q24:Q82)</f>
        <v>0</v>
      </c>
      <c r="R23" s="230"/>
      <c r="S23" s="230"/>
      <c r="T23" s="231"/>
      <c r="U23" s="225"/>
      <c r="V23" s="225">
        <f>SUM(V24:V82)</f>
        <v>0</v>
      </c>
      <c r="W23" s="225"/>
      <c r="X23" s="225"/>
      <c r="Y23" s="225"/>
      <c r="AG23" t="s">
        <v>222</v>
      </c>
    </row>
    <row r="24" spans="1:60" outlineLevel="1" x14ac:dyDescent="0.2">
      <c r="A24" s="233">
        <v>10</v>
      </c>
      <c r="B24" s="234" t="s">
        <v>2571</v>
      </c>
      <c r="C24" s="245" t="s">
        <v>2572</v>
      </c>
      <c r="D24" s="235" t="s">
        <v>326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274</v>
      </c>
      <c r="T24" s="239" t="s">
        <v>275</v>
      </c>
      <c r="U24" s="222">
        <v>0</v>
      </c>
      <c r="V24" s="222">
        <f>ROUND(E24*U24,2)</f>
        <v>0</v>
      </c>
      <c r="W24" s="222"/>
      <c r="X24" s="222" t="s">
        <v>65</v>
      </c>
      <c r="Y24" s="222" t="s">
        <v>229</v>
      </c>
      <c r="Z24" s="212"/>
      <c r="AA24" s="212"/>
      <c r="AB24" s="212"/>
      <c r="AC24" s="212"/>
      <c r="AD24" s="212"/>
      <c r="AE24" s="212"/>
      <c r="AF24" s="212"/>
      <c r="AG24" s="212" t="s">
        <v>2549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48" t="s">
        <v>2573</v>
      </c>
      <c r="D25" s="242"/>
      <c r="E25" s="242"/>
      <c r="F25" s="242"/>
      <c r="G25" s="24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314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57">
        <v>11</v>
      </c>
      <c r="B26" s="258" t="s">
        <v>2574</v>
      </c>
      <c r="C26" s="267" t="s">
        <v>2575</v>
      </c>
      <c r="D26" s="259" t="s">
        <v>326</v>
      </c>
      <c r="E26" s="260">
        <v>1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274</v>
      </c>
      <c r="T26" s="263" t="s">
        <v>275</v>
      </c>
      <c r="U26" s="222">
        <v>0</v>
      </c>
      <c r="V26" s="222">
        <f>ROUND(E26*U26,2)</f>
        <v>0</v>
      </c>
      <c r="W26" s="222"/>
      <c r="X26" s="222" t="s">
        <v>65</v>
      </c>
      <c r="Y26" s="222" t="s">
        <v>229</v>
      </c>
      <c r="Z26" s="212"/>
      <c r="AA26" s="212"/>
      <c r="AB26" s="212"/>
      <c r="AC26" s="212"/>
      <c r="AD26" s="212"/>
      <c r="AE26" s="212"/>
      <c r="AF26" s="212"/>
      <c r="AG26" s="212" t="s">
        <v>2549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12</v>
      </c>
      <c r="B27" s="234" t="s">
        <v>2576</v>
      </c>
      <c r="C27" s="245" t="s">
        <v>2577</v>
      </c>
      <c r="D27" s="235" t="s">
        <v>326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274</v>
      </c>
      <c r="T27" s="239" t="s">
        <v>275</v>
      </c>
      <c r="U27" s="222">
        <v>0</v>
      </c>
      <c r="V27" s="222">
        <f>ROUND(E27*U27,2)</f>
        <v>0</v>
      </c>
      <c r="W27" s="222"/>
      <c r="X27" s="222" t="s">
        <v>65</v>
      </c>
      <c r="Y27" s="222" t="s">
        <v>229</v>
      </c>
      <c r="Z27" s="212"/>
      <c r="AA27" s="212"/>
      <c r="AB27" s="212"/>
      <c r="AC27" s="212"/>
      <c r="AD27" s="212"/>
      <c r="AE27" s="212"/>
      <c r="AF27" s="212"/>
      <c r="AG27" s="212" t="s">
        <v>2549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2" x14ac:dyDescent="0.2">
      <c r="A28" s="219"/>
      <c r="B28" s="220"/>
      <c r="C28" s="248" t="s">
        <v>2662</v>
      </c>
      <c r="D28" s="242"/>
      <c r="E28" s="242"/>
      <c r="F28" s="242"/>
      <c r="G28" s="24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314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1" t="str">
        <f>C28</f>
        <v>Zajištění zvláštního užívání komunikací, včetně projednání ODSH a s Policií ČR. Zajištění zřízení a likvidace dočasného dopravního značení včetně případné světelné signalizace, dodání dopravních značek a jejich rozmisťování a přemisťování a údržba v průběhu výstavby.</v>
      </c>
      <c r="BB28" s="212"/>
      <c r="BC28" s="212"/>
      <c r="BD28" s="212"/>
      <c r="BE28" s="212"/>
      <c r="BF28" s="212"/>
      <c r="BG28" s="212"/>
      <c r="BH28" s="212"/>
    </row>
    <row r="29" spans="1:60" ht="22.5" outlineLevel="3" x14ac:dyDescent="0.2">
      <c r="A29" s="219"/>
      <c r="B29" s="220"/>
      <c r="C29" s="249" t="s">
        <v>2578</v>
      </c>
      <c r="D29" s="243"/>
      <c r="E29" s="243"/>
      <c r="F29" s="243"/>
      <c r="G29" s="243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314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1" t="str">
        <f>C29</f>
        <v>Zajištění objízdné trasy vč. rozhodnutí, vyznačení uzavřených částí komunikace i veřejného prostranství po celou dobu stavby včetně udržování přechodného dopravního značení, včetně veškerého dočasného dopravního značení</v>
      </c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7">
        <v>13</v>
      </c>
      <c r="B30" s="258" t="s">
        <v>2579</v>
      </c>
      <c r="C30" s="267" t="s">
        <v>2580</v>
      </c>
      <c r="D30" s="259" t="s">
        <v>326</v>
      </c>
      <c r="E30" s="260">
        <v>1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274</v>
      </c>
      <c r="T30" s="263" t="s">
        <v>275</v>
      </c>
      <c r="U30" s="222">
        <v>0</v>
      </c>
      <c r="V30" s="222">
        <f>ROUND(E30*U30,2)</f>
        <v>0</v>
      </c>
      <c r="W30" s="222"/>
      <c r="X30" s="222" t="s">
        <v>65</v>
      </c>
      <c r="Y30" s="222" t="s">
        <v>229</v>
      </c>
      <c r="Z30" s="212"/>
      <c r="AA30" s="212"/>
      <c r="AB30" s="212"/>
      <c r="AC30" s="212"/>
      <c r="AD30" s="212"/>
      <c r="AE30" s="212"/>
      <c r="AF30" s="212"/>
      <c r="AG30" s="212" t="s">
        <v>2549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7">
        <v>14</v>
      </c>
      <c r="B31" s="258" t="s">
        <v>2581</v>
      </c>
      <c r="C31" s="267" t="s">
        <v>2582</v>
      </c>
      <c r="D31" s="259" t="s">
        <v>326</v>
      </c>
      <c r="E31" s="260">
        <v>1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274</v>
      </c>
      <c r="T31" s="263" t="s">
        <v>275</v>
      </c>
      <c r="U31" s="222">
        <v>0</v>
      </c>
      <c r="V31" s="222">
        <f>ROUND(E31*U31,2)</f>
        <v>0</v>
      </c>
      <c r="W31" s="222"/>
      <c r="X31" s="222" t="s">
        <v>65</v>
      </c>
      <c r="Y31" s="222" t="s">
        <v>229</v>
      </c>
      <c r="Z31" s="212"/>
      <c r="AA31" s="212"/>
      <c r="AB31" s="212"/>
      <c r="AC31" s="212"/>
      <c r="AD31" s="212"/>
      <c r="AE31" s="212"/>
      <c r="AF31" s="212"/>
      <c r="AG31" s="212" t="s">
        <v>2549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7">
        <v>15</v>
      </c>
      <c r="B32" s="258" t="s">
        <v>2583</v>
      </c>
      <c r="C32" s="267" t="s">
        <v>2584</v>
      </c>
      <c r="D32" s="259" t="s">
        <v>326</v>
      </c>
      <c r="E32" s="260">
        <v>1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274</v>
      </c>
      <c r="T32" s="263" t="s">
        <v>275</v>
      </c>
      <c r="U32" s="222">
        <v>0</v>
      </c>
      <c r="V32" s="222">
        <f>ROUND(E32*U32,2)</f>
        <v>0</v>
      </c>
      <c r="W32" s="222"/>
      <c r="X32" s="222" t="s">
        <v>65</v>
      </c>
      <c r="Y32" s="222" t="s">
        <v>229</v>
      </c>
      <c r="Z32" s="212"/>
      <c r="AA32" s="212"/>
      <c r="AB32" s="212"/>
      <c r="AC32" s="212"/>
      <c r="AD32" s="212"/>
      <c r="AE32" s="212"/>
      <c r="AF32" s="212"/>
      <c r="AG32" s="212" t="s">
        <v>2549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57">
        <v>16</v>
      </c>
      <c r="B33" s="258" t="s">
        <v>2585</v>
      </c>
      <c r="C33" s="267" t="s">
        <v>2586</v>
      </c>
      <c r="D33" s="259" t="s">
        <v>326</v>
      </c>
      <c r="E33" s="260">
        <v>1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274</v>
      </c>
      <c r="T33" s="263" t="s">
        <v>275</v>
      </c>
      <c r="U33" s="222">
        <v>0</v>
      </c>
      <c r="V33" s="222">
        <f>ROUND(E33*U33,2)</f>
        <v>0</v>
      </c>
      <c r="W33" s="222"/>
      <c r="X33" s="222" t="s">
        <v>65</v>
      </c>
      <c r="Y33" s="222" t="s">
        <v>229</v>
      </c>
      <c r="Z33" s="212"/>
      <c r="AA33" s="212"/>
      <c r="AB33" s="212"/>
      <c r="AC33" s="212"/>
      <c r="AD33" s="212"/>
      <c r="AE33" s="212"/>
      <c r="AF33" s="212"/>
      <c r="AG33" s="212" t="s">
        <v>2549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7">
        <v>17</v>
      </c>
      <c r="B34" s="258" t="s">
        <v>2587</v>
      </c>
      <c r="C34" s="267" t="s">
        <v>2588</v>
      </c>
      <c r="D34" s="259" t="s">
        <v>326</v>
      </c>
      <c r="E34" s="260">
        <v>1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274</v>
      </c>
      <c r="T34" s="263" t="s">
        <v>275</v>
      </c>
      <c r="U34" s="222">
        <v>0</v>
      </c>
      <c r="V34" s="222">
        <f>ROUND(E34*U34,2)</f>
        <v>0</v>
      </c>
      <c r="W34" s="222"/>
      <c r="X34" s="222" t="s">
        <v>65</v>
      </c>
      <c r="Y34" s="222" t="s">
        <v>229</v>
      </c>
      <c r="Z34" s="212"/>
      <c r="AA34" s="212"/>
      <c r="AB34" s="212"/>
      <c r="AC34" s="212"/>
      <c r="AD34" s="212"/>
      <c r="AE34" s="212"/>
      <c r="AF34" s="212"/>
      <c r="AG34" s="212" t="s">
        <v>2549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18</v>
      </c>
      <c r="B35" s="234" t="s">
        <v>2589</v>
      </c>
      <c r="C35" s="245" t="s">
        <v>2590</v>
      </c>
      <c r="D35" s="235" t="s">
        <v>326</v>
      </c>
      <c r="E35" s="236">
        <v>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/>
      <c r="S35" s="238" t="s">
        <v>274</v>
      </c>
      <c r="T35" s="239" t="s">
        <v>275</v>
      </c>
      <c r="U35" s="222">
        <v>0</v>
      </c>
      <c r="V35" s="222">
        <f>ROUND(E35*U35,2)</f>
        <v>0</v>
      </c>
      <c r="W35" s="222"/>
      <c r="X35" s="222" t="s">
        <v>65</v>
      </c>
      <c r="Y35" s="222" t="s">
        <v>229</v>
      </c>
      <c r="Z35" s="212"/>
      <c r="AA35" s="212"/>
      <c r="AB35" s="212"/>
      <c r="AC35" s="212"/>
      <c r="AD35" s="212"/>
      <c r="AE35" s="212"/>
      <c r="AF35" s="212"/>
      <c r="AG35" s="212" t="s">
        <v>2549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48" t="s">
        <v>2591</v>
      </c>
      <c r="D36" s="242"/>
      <c r="E36" s="242"/>
      <c r="F36" s="242"/>
      <c r="G36" s="24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314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7">
        <v>19</v>
      </c>
      <c r="B37" s="258" t="s">
        <v>2592</v>
      </c>
      <c r="C37" s="267" t="s">
        <v>2593</v>
      </c>
      <c r="D37" s="259" t="s">
        <v>326</v>
      </c>
      <c r="E37" s="260">
        <v>1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274</v>
      </c>
      <c r="T37" s="263" t="s">
        <v>275</v>
      </c>
      <c r="U37" s="222">
        <v>0</v>
      </c>
      <c r="V37" s="222">
        <f>ROUND(E37*U37,2)</f>
        <v>0</v>
      </c>
      <c r="W37" s="222"/>
      <c r="X37" s="222" t="s">
        <v>65</v>
      </c>
      <c r="Y37" s="222" t="s">
        <v>229</v>
      </c>
      <c r="Z37" s="212"/>
      <c r="AA37" s="212"/>
      <c r="AB37" s="212"/>
      <c r="AC37" s="212"/>
      <c r="AD37" s="212"/>
      <c r="AE37" s="212"/>
      <c r="AF37" s="212"/>
      <c r="AG37" s="212" t="s">
        <v>2549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20</v>
      </c>
      <c r="B38" s="234" t="s">
        <v>2594</v>
      </c>
      <c r="C38" s="245" t="s">
        <v>2595</v>
      </c>
      <c r="D38" s="235" t="s">
        <v>326</v>
      </c>
      <c r="E38" s="236">
        <v>1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274</v>
      </c>
      <c r="T38" s="239" t="s">
        <v>275</v>
      </c>
      <c r="U38" s="222">
        <v>0</v>
      </c>
      <c r="V38" s="222">
        <f>ROUND(E38*U38,2)</f>
        <v>0</v>
      </c>
      <c r="W38" s="222"/>
      <c r="X38" s="222" t="s">
        <v>65</v>
      </c>
      <c r="Y38" s="222" t="s">
        <v>229</v>
      </c>
      <c r="Z38" s="212"/>
      <c r="AA38" s="212"/>
      <c r="AB38" s="212"/>
      <c r="AC38" s="212"/>
      <c r="AD38" s="212"/>
      <c r="AE38" s="212"/>
      <c r="AF38" s="212"/>
      <c r="AG38" s="212" t="s">
        <v>2549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2" x14ac:dyDescent="0.2">
      <c r="A39" s="219"/>
      <c r="B39" s="220"/>
      <c r="C39" s="248" t="s">
        <v>2596</v>
      </c>
      <c r="D39" s="242"/>
      <c r="E39" s="242"/>
      <c r="F39" s="242"/>
      <c r="G39" s="24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314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1" t="str">
        <f>C39</f>
        <v>po dobu stanovenou ve SoD, včetně nákladů zhotovitele na účast na zkušebním provozu a včetně všech rizik vyplývajících z nutnosti zásahu či úprav zkoušeného zařízení. Součástí jsou veškeré náklady na ustanoveného "vedoucího provozu " po dobu zkušebního provozu, v položce je zahrnuto školení personálu Objednatele a další požadavky dle SoD.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3">
        <v>21</v>
      </c>
      <c r="B40" s="234" t="s">
        <v>2597</v>
      </c>
      <c r="C40" s="245" t="s">
        <v>2598</v>
      </c>
      <c r="D40" s="235" t="s">
        <v>326</v>
      </c>
      <c r="E40" s="236">
        <v>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274</v>
      </c>
      <c r="T40" s="239" t="s">
        <v>275</v>
      </c>
      <c r="U40" s="222">
        <v>0</v>
      </c>
      <c r="V40" s="222">
        <f>ROUND(E40*U40,2)</f>
        <v>0</v>
      </c>
      <c r="W40" s="222"/>
      <c r="X40" s="222" t="s">
        <v>65</v>
      </c>
      <c r="Y40" s="222" t="s">
        <v>229</v>
      </c>
      <c r="Z40" s="212"/>
      <c r="AA40" s="212"/>
      <c r="AB40" s="212"/>
      <c r="AC40" s="212"/>
      <c r="AD40" s="212"/>
      <c r="AE40" s="212"/>
      <c r="AF40" s="212"/>
      <c r="AG40" s="212" t="s">
        <v>2549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48" t="s">
        <v>2599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314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1" t="str">
        <f>C41</f>
        <v>jednotlivých stavebních, provozních souborů a inženýrských objektů v rámci zkušebního provozu na provozní parametry.</v>
      </c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49" t="s">
        <v>2600</v>
      </c>
      <c r="D42" s="243"/>
      <c r="E42" s="243"/>
      <c r="F42" s="243"/>
      <c r="G42" s="243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314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7">
        <v>22</v>
      </c>
      <c r="B43" s="258" t="s">
        <v>2601</v>
      </c>
      <c r="C43" s="267" t="s">
        <v>2602</v>
      </c>
      <c r="D43" s="259" t="s">
        <v>326</v>
      </c>
      <c r="E43" s="260">
        <v>1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274</v>
      </c>
      <c r="T43" s="263" t="s">
        <v>275</v>
      </c>
      <c r="U43" s="222">
        <v>0</v>
      </c>
      <c r="V43" s="222">
        <f>ROUND(E43*U43,2)</f>
        <v>0</v>
      </c>
      <c r="W43" s="222"/>
      <c r="X43" s="222" t="s">
        <v>65</v>
      </c>
      <c r="Y43" s="222" t="s">
        <v>229</v>
      </c>
      <c r="Z43" s="212"/>
      <c r="AA43" s="212"/>
      <c r="AB43" s="212"/>
      <c r="AC43" s="212"/>
      <c r="AD43" s="212"/>
      <c r="AE43" s="212"/>
      <c r="AF43" s="212"/>
      <c r="AG43" s="212" t="s">
        <v>2549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3">
        <v>23</v>
      </c>
      <c r="B44" s="234" t="s">
        <v>2603</v>
      </c>
      <c r="C44" s="245" t="s">
        <v>2604</v>
      </c>
      <c r="D44" s="235" t="s">
        <v>326</v>
      </c>
      <c r="E44" s="236">
        <v>1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274</v>
      </c>
      <c r="T44" s="239" t="s">
        <v>275</v>
      </c>
      <c r="U44" s="222">
        <v>0</v>
      </c>
      <c r="V44" s="222">
        <f>ROUND(E44*U44,2)</f>
        <v>0</v>
      </c>
      <c r="W44" s="222"/>
      <c r="X44" s="222" t="s">
        <v>65</v>
      </c>
      <c r="Y44" s="222" t="s">
        <v>229</v>
      </c>
      <c r="Z44" s="212"/>
      <c r="AA44" s="212"/>
      <c r="AB44" s="212"/>
      <c r="AC44" s="212"/>
      <c r="AD44" s="212"/>
      <c r="AE44" s="212"/>
      <c r="AF44" s="212"/>
      <c r="AG44" s="212" t="s">
        <v>2549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2" x14ac:dyDescent="0.2">
      <c r="A45" s="219"/>
      <c r="B45" s="220"/>
      <c r="C45" s="248" t="s">
        <v>2605</v>
      </c>
      <c r="D45" s="242"/>
      <c r="E45" s="242"/>
      <c r="F45" s="242"/>
      <c r="G45" s="24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314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1" t="str">
        <f>C45</f>
        <v>včetně zajištění fotodokumentace veškerých konstrukcí, které budou v průběhu výstavby skryty nebo zakryty. Zajištění fotodokumentace stávajícího stavu přístupových komunikací</v>
      </c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57">
        <v>24</v>
      </c>
      <c r="B46" s="258" t="s">
        <v>2606</v>
      </c>
      <c r="C46" s="267" t="s">
        <v>2607</v>
      </c>
      <c r="D46" s="259" t="s">
        <v>326</v>
      </c>
      <c r="E46" s="260">
        <v>1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274</v>
      </c>
      <c r="T46" s="263" t="s">
        <v>275</v>
      </c>
      <c r="U46" s="222">
        <v>0</v>
      </c>
      <c r="V46" s="222">
        <f>ROUND(E46*U46,2)</f>
        <v>0</v>
      </c>
      <c r="W46" s="222"/>
      <c r="X46" s="222" t="s">
        <v>65</v>
      </c>
      <c r="Y46" s="222" t="s">
        <v>229</v>
      </c>
      <c r="Z46" s="212"/>
      <c r="AA46" s="212"/>
      <c r="AB46" s="212"/>
      <c r="AC46" s="212"/>
      <c r="AD46" s="212"/>
      <c r="AE46" s="212"/>
      <c r="AF46" s="212"/>
      <c r="AG46" s="212" t="s">
        <v>2549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33.75" outlineLevel="1" x14ac:dyDescent="0.2">
      <c r="A47" s="257">
        <v>25</v>
      </c>
      <c r="B47" s="258" t="s">
        <v>2608</v>
      </c>
      <c r="C47" s="267" t="s">
        <v>2609</v>
      </c>
      <c r="D47" s="259" t="s">
        <v>326</v>
      </c>
      <c r="E47" s="260">
        <v>1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2"/>
      <c r="S47" s="262" t="s">
        <v>274</v>
      </c>
      <c r="T47" s="263" t="s">
        <v>275</v>
      </c>
      <c r="U47" s="222">
        <v>0</v>
      </c>
      <c r="V47" s="222">
        <f>ROUND(E47*U47,2)</f>
        <v>0</v>
      </c>
      <c r="W47" s="222"/>
      <c r="X47" s="222" t="s">
        <v>65</v>
      </c>
      <c r="Y47" s="222" t="s">
        <v>229</v>
      </c>
      <c r="Z47" s="212"/>
      <c r="AA47" s="212"/>
      <c r="AB47" s="212"/>
      <c r="AC47" s="212"/>
      <c r="AD47" s="212"/>
      <c r="AE47" s="212"/>
      <c r="AF47" s="212"/>
      <c r="AG47" s="212" t="s">
        <v>2549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57">
        <v>26</v>
      </c>
      <c r="B48" s="258" t="s">
        <v>2610</v>
      </c>
      <c r="C48" s="267" t="s">
        <v>2611</v>
      </c>
      <c r="D48" s="259" t="s">
        <v>326</v>
      </c>
      <c r="E48" s="260">
        <v>1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/>
      <c r="S48" s="262" t="s">
        <v>274</v>
      </c>
      <c r="T48" s="263" t="s">
        <v>275</v>
      </c>
      <c r="U48" s="222">
        <v>0</v>
      </c>
      <c r="V48" s="222">
        <f>ROUND(E48*U48,2)</f>
        <v>0</v>
      </c>
      <c r="W48" s="222"/>
      <c r="X48" s="222" t="s">
        <v>65</v>
      </c>
      <c r="Y48" s="222" t="s">
        <v>229</v>
      </c>
      <c r="Z48" s="212"/>
      <c r="AA48" s="212"/>
      <c r="AB48" s="212"/>
      <c r="AC48" s="212"/>
      <c r="AD48" s="212"/>
      <c r="AE48" s="212"/>
      <c r="AF48" s="212"/>
      <c r="AG48" s="212" t="s">
        <v>2549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3">
        <v>27</v>
      </c>
      <c r="B49" s="234" t="s">
        <v>2612</v>
      </c>
      <c r="C49" s="245" t="s">
        <v>2613</v>
      </c>
      <c r="D49" s="235" t="s">
        <v>326</v>
      </c>
      <c r="E49" s="236">
        <v>1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/>
      <c r="S49" s="238" t="s">
        <v>274</v>
      </c>
      <c r="T49" s="239" t="s">
        <v>275</v>
      </c>
      <c r="U49" s="222">
        <v>0</v>
      </c>
      <c r="V49" s="222">
        <f>ROUND(E49*U49,2)</f>
        <v>0</v>
      </c>
      <c r="W49" s="222"/>
      <c r="X49" s="222" t="s">
        <v>65</v>
      </c>
      <c r="Y49" s="222" t="s">
        <v>229</v>
      </c>
      <c r="Z49" s="212"/>
      <c r="AA49" s="212"/>
      <c r="AB49" s="212"/>
      <c r="AC49" s="212"/>
      <c r="AD49" s="212"/>
      <c r="AE49" s="212"/>
      <c r="AF49" s="212"/>
      <c r="AG49" s="212" t="s">
        <v>2549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48" t="s">
        <v>2614</v>
      </c>
      <c r="D50" s="242"/>
      <c r="E50" s="242"/>
      <c r="F50" s="242"/>
      <c r="G50" s="24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314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3">
        <v>28</v>
      </c>
      <c r="B51" s="234" t="s">
        <v>2615</v>
      </c>
      <c r="C51" s="245" t="s">
        <v>2616</v>
      </c>
      <c r="D51" s="235" t="s">
        <v>326</v>
      </c>
      <c r="E51" s="236">
        <v>1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/>
      <c r="S51" s="238" t="s">
        <v>274</v>
      </c>
      <c r="T51" s="239" t="s">
        <v>275</v>
      </c>
      <c r="U51" s="222">
        <v>0</v>
      </c>
      <c r="V51" s="222">
        <f>ROUND(E51*U51,2)</f>
        <v>0</v>
      </c>
      <c r="W51" s="222"/>
      <c r="X51" s="222" t="s">
        <v>65</v>
      </c>
      <c r="Y51" s="222" t="s">
        <v>229</v>
      </c>
      <c r="Z51" s="212"/>
      <c r="AA51" s="212"/>
      <c r="AB51" s="212"/>
      <c r="AC51" s="212"/>
      <c r="AD51" s="212"/>
      <c r="AE51" s="212"/>
      <c r="AF51" s="212"/>
      <c r="AG51" s="212" t="s">
        <v>2549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48" t="s">
        <v>2617</v>
      </c>
      <c r="D52" s="242"/>
      <c r="E52" s="242"/>
      <c r="F52" s="242"/>
      <c r="G52" s="24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314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3">
        <v>29</v>
      </c>
      <c r="B53" s="234" t="s">
        <v>2618</v>
      </c>
      <c r="C53" s="245" t="s">
        <v>2619</v>
      </c>
      <c r="D53" s="235" t="s">
        <v>326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274</v>
      </c>
      <c r="T53" s="239" t="s">
        <v>275</v>
      </c>
      <c r="U53" s="222">
        <v>0</v>
      </c>
      <c r="V53" s="222">
        <f>ROUND(E53*U53,2)</f>
        <v>0</v>
      </c>
      <c r="W53" s="222"/>
      <c r="X53" s="222" t="s">
        <v>65</v>
      </c>
      <c r="Y53" s="222" t="s">
        <v>229</v>
      </c>
      <c r="Z53" s="212"/>
      <c r="AA53" s="212"/>
      <c r="AB53" s="212"/>
      <c r="AC53" s="212"/>
      <c r="AD53" s="212"/>
      <c r="AE53" s="212"/>
      <c r="AF53" s="212"/>
      <c r="AG53" s="212" t="s">
        <v>2549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2" x14ac:dyDescent="0.2">
      <c r="A54" s="219"/>
      <c r="B54" s="220"/>
      <c r="C54" s="248" t="s">
        <v>2620</v>
      </c>
      <c r="D54" s="242"/>
      <c r="E54" s="242"/>
      <c r="F54" s="242"/>
      <c r="G54" s="24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314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41" t="str">
        <f>C54</f>
        <v>zhotovení DSPS dle podmínek investora, DSPS v digitální formě včetně tištěné formy v počtu dle SoD, DSPS  celé PD i jejích dílčích částí. Není možné provádět přepisy a opravy do papírové podoby PD.</v>
      </c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49" t="s">
        <v>2621</v>
      </c>
      <c r="D55" s="243"/>
      <c r="E55" s="243"/>
      <c r="F55" s="243"/>
      <c r="G55" s="24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314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7">
        <v>30</v>
      </c>
      <c r="B56" s="258" t="s">
        <v>2622</v>
      </c>
      <c r="C56" s="267" t="s">
        <v>2623</v>
      </c>
      <c r="D56" s="259" t="s">
        <v>326</v>
      </c>
      <c r="E56" s="260">
        <v>1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274</v>
      </c>
      <c r="T56" s="263" t="s">
        <v>275</v>
      </c>
      <c r="U56" s="222">
        <v>0</v>
      </c>
      <c r="V56" s="222">
        <f>ROUND(E56*U56,2)</f>
        <v>0</v>
      </c>
      <c r="W56" s="222"/>
      <c r="X56" s="222" t="s">
        <v>65</v>
      </c>
      <c r="Y56" s="222" t="s">
        <v>229</v>
      </c>
      <c r="Z56" s="212"/>
      <c r="AA56" s="212"/>
      <c r="AB56" s="212"/>
      <c r="AC56" s="212"/>
      <c r="AD56" s="212"/>
      <c r="AE56" s="212"/>
      <c r="AF56" s="212"/>
      <c r="AG56" s="212" t="s">
        <v>2549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7">
        <v>31</v>
      </c>
      <c r="B57" s="258" t="s">
        <v>2624</v>
      </c>
      <c r="C57" s="267" t="s">
        <v>2625</v>
      </c>
      <c r="D57" s="259" t="s">
        <v>326</v>
      </c>
      <c r="E57" s="260">
        <v>1</v>
      </c>
      <c r="F57" s="261"/>
      <c r="G57" s="262">
        <f>ROUND(E57*F57,2)</f>
        <v>0</v>
      </c>
      <c r="H57" s="261"/>
      <c r="I57" s="262">
        <f>ROUND(E57*H57,2)</f>
        <v>0</v>
      </c>
      <c r="J57" s="261"/>
      <c r="K57" s="262">
        <f>ROUND(E57*J57,2)</f>
        <v>0</v>
      </c>
      <c r="L57" s="262">
        <v>21</v>
      </c>
      <c r="M57" s="262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2"/>
      <c r="S57" s="262" t="s">
        <v>274</v>
      </c>
      <c r="T57" s="263" t="s">
        <v>275</v>
      </c>
      <c r="U57" s="222">
        <v>0</v>
      </c>
      <c r="V57" s="222">
        <f>ROUND(E57*U57,2)</f>
        <v>0</v>
      </c>
      <c r="W57" s="222"/>
      <c r="X57" s="222" t="s">
        <v>65</v>
      </c>
      <c r="Y57" s="222" t="s">
        <v>229</v>
      </c>
      <c r="Z57" s="212"/>
      <c r="AA57" s="212"/>
      <c r="AB57" s="212"/>
      <c r="AC57" s="212"/>
      <c r="AD57" s="212"/>
      <c r="AE57" s="212"/>
      <c r="AF57" s="212"/>
      <c r="AG57" s="212" t="s">
        <v>2549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7">
        <v>32</v>
      </c>
      <c r="B58" s="258" t="s">
        <v>2626</v>
      </c>
      <c r="C58" s="267" t="s">
        <v>2627</v>
      </c>
      <c r="D58" s="259" t="s">
        <v>326</v>
      </c>
      <c r="E58" s="260">
        <v>1</v>
      </c>
      <c r="F58" s="261"/>
      <c r="G58" s="262">
        <f>ROUND(E58*F58,2)</f>
        <v>0</v>
      </c>
      <c r="H58" s="261"/>
      <c r="I58" s="262">
        <f>ROUND(E58*H58,2)</f>
        <v>0</v>
      </c>
      <c r="J58" s="261"/>
      <c r="K58" s="262">
        <f>ROUND(E58*J58,2)</f>
        <v>0</v>
      </c>
      <c r="L58" s="262">
        <v>21</v>
      </c>
      <c r="M58" s="262">
        <f>G58*(1+L58/100)</f>
        <v>0</v>
      </c>
      <c r="N58" s="260">
        <v>0</v>
      </c>
      <c r="O58" s="260">
        <f>ROUND(E58*N58,2)</f>
        <v>0</v>
      </c>
      <c r="P58" s="260">
        <v>0</v>
      </c>
      <c r="Q58" s="260">
        <f>ROUND(E58*P58,2)</f>
        <v>0</v>
      </c>
      <c r="R58" s="262"/>
      <c r="S58" s="262" t="s">
        <v>274</v>
      </c>
      <c r="T58" s="263" t="s">
        <v>275</v>
      </c>
      <c r="U58" s="222">
        <v>0</v>
      </c>
      <c r="V58" s="222">
        <f>ROUND(E58*U58,2)</f>
        <v>0</v>
      </c>
      <c r="W58" s="222"/>
      <c r="X58" s="222" t="s">
        <v>65</v>
      </c>
      <c r="Y58" s="222" t="s">
        <v>229</v>
      </c>
      <c r="Z58" s="212"/>
      <c r="AA58" s="212"/>
      <c r="AB58" s="212"/>
      <c r="AC58" s="212"/>
      <c r="AD58" s="212"/>
      <c r="AE58" s="212"/>
      <c r="AF58" s="212"/>
      <c r="AG58" s="212" t="s">
        <v>2549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3">
        <v>33</v>
      </c>
      <c r="B59" s="234" t="s">
        <v>2628</v>
      </c>
      <c r="C59" s="245" t="s">
        <v>2629</v>
      </c>
      <c r="D59" s="235" t="s">
        <v>326</v>
      </c>
      <c r="E59" s="236">
        <v>1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/>
      <c r="S59" s="238" t="s">
        <v>274</v>
      </c>
      <c r="T59" s="239" t="s">
        <v>275</v>
      </c>
      <c r="U59" s="222">
        <v>0</v>
      </c>
      <c r="V59" s="222">
        <f>ROUND(E59*U59,2)</f>
        <v>0</v>
      </c>
      <c r="W59" s="222"/>
      <c r="X59" s="222" t="s">
        <v>65</v>
      </c>
      <c r="Y59" s="222" t="s">
        <v>229</v>
      </c>
      <c r="Z59" s="212"/>
      <c r="AA59" s="212"/>
      <c r="AB59" s="212"/>
      <c r="AC59" s="212"/>
      <c r="AD59" s="212"/>
      <c r="AE59" s="212"/>
      <c r="AF59" s="212"/>
      <c r="AG59" s="212" t="s">
        <v>2549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48" t="s">
        <v>2630</v>
      </c>
      <c r="D60" s="242"/>
      <c r="E60" s="242"/>
      <c r="F60" s="242"/>
      <c r="G60" s="24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314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41" t="str">
        <f>C60</f>
        <v>podepřením, vzepřením nebo vyvěšením, s ochranným bedněním, se zřízením a odstraněním zajišťovacích konstrukcí včetně opotřebení</v>
      </c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7">
        <v>34</v>
      </c>
      <c r="B61" s="258" t="s">
        <v>2631</v>
      </c>
      <c r="C61" s="267" t="s">
        <v>2632</v>
      </c>
      <c r="D61" s="259" t="s">
        <v>326</v>
      </c>
      <c r="E61" s="260">
        <v>1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2"/>
      <c r="S61" s="262" t="s">
        <v>274</v>
      </c>
      <c r="T61" s="263" t="s">
        <v>275</v>
      </c>
      <c r="U61" s="222">
        <v>0</v>
      </c>
      <c r="V61" s="222">
        <f>ROUND(E61*U61,2)</f>
        <v>0</v>
      </c>
      <c r="W61" s="222"/>
      <c r="X61" s="222" t="s">
        <v>65</v>
      </c>
      <c r="Y61" s="222" t="s">
        <v>229</v>
      </c>
      <c r="Z61" s="212"/>
      <c r="AA61" s="212"/>
      <c r="AB61" s="212"/>
      <c r="AC61" s="212"/>
      <c r="AD61" s="212"/>
      <c r="AE61" s="212"/>
      <c r="AF61" s="212"/>
      <c r="AG61" s="212" t="s">
        <v>2549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57">
        <v>35</v>
      </c>
      <c r="B62" s="258" t="s">
        <v>2633</v>
      </c>
      <c r="C62" s="267" t="s">
        <v>2634</v>
      </c>
      <c r="D62" s="259" t="s">
        <v>326</v>
      </c>
      <c r="E62" s="260">
        <v>1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0</v>
      </c>
      <c r="Q62" s="260">
        <f>ROUND(E62*P62,2)</f>
        <v>0</v>
      </c>
      <c r="R62" s="262"/>
      <c r="S62" s="262" t="s">
        <v>274</v>
      </c>
      <c r="T62" s="263" t="s">
        <v>275</v>
      </c>
      <c r="U62" s="222">
        <v>0</v>
      </c>
      <c r="V62" s="222">
        <f>ROUND(E62*U62,2)</f>
        <v>0</v>
      </c>
      <c r="W62" s="222"/>
      <c r="X62" s="222" t="s">
        <v>65</v>
      </c>
      <c r="Y62" s="222" t="s">
        <v>229</v>
      </c>
      <c r="Z62" s="212"/>
      <c r="AA62" s="212"/>
      <c r="AB62" s="212"/>
      <c r="AC62" s="212"/>
      <c r="AD62" s="212"/>
      <c r="AE62" s="212"/>
      <c r="AF62" s="212"/>
      <c r="AG62" s="212" t="s">
        <v>2549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57">
        <v>36</v>
      </c>
      <c r="B63" s="258" t="s">
        <v>2635</v>
      </c>
      <c r="C63" s="267" t="s">
        <v>2636</v>
      </c>
      <c r="D63" s="259" t="s">
        <v>326</v>
      </c>
      <c r="E63" s="260">
        <v>1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0</v>
      </c>
      <c r="O63" s="260">
        <f>ROUND(E63*N63,2)</f>
        <v>0</v>
      </c>
      <c r="P63" s="260">
        <v>0</v>
      </c>
      <c r="Q63" s="260">
        <f>ROUND(E63*P63,2)</f>
        <v>0</v>
      </c>
      <c r="R63" s="262"/>
      <c r="S63" s="262" t="s">
        <v>274</v>
      </c>
      <c r="T63" s="263" t="s">
        <v>275</v>
      </c>
      <c r="U63" s="222">
        <v>0</v>
      </c>
      <c r="V63" s="222">
        <f>ROUND(E63*U63,2)</f>
        <v>0</v>
      </c>
      <c r="W63" s="222"/>
      <c r="X63" s="222" t="s">
        <v>65</v>
      </c>
      <c r="Y63" s="222" t="s">
        <v>229</v>
      </c>
      <c r="Z63" s="212"/>
      <c r="AA63" s="212"/>
      <c r="AB63" s="212"/>
      <c r="AC63" s="212"/>
      <c r="AD63" s="212"/>
      <c r="AE63" s="212"/>
      <c r="AF63" s="212"/>
      <c r="AG63" s="212" t="s">
        <v>2549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7">
        <v>37</v>
      </c>
      <c r="B64" s="258" t="s">
        <v>2637</v>
      </c>
      <c r="C64" s="267" t="s">
        <v>2638</v>
      </c>
      <c r="D64" s="259" t="s">
        <v>326</v>
      </c>
      <c r="E64" s="260">
        <v>1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2"/>
      <c r="S64" s="262" t="s">
        <v>274</v>
      </c>
      <c r="T64" s="263" t="s">
        <v>275</v>
      </c>
      <c r="U64" s="222">
        <v>0</v>
      </c>
      <c r="V64" s="222">
        <f>ROUND(E64*U64,2)</f>
        <v>0</v>
      </c>
      <c r="W64" s="222"/>
      <c r="X64" s="222" t="s">
        <v>65</v>
      </c>
      <c r="Y64" s="222" t="s">
        <v>229</v>
      </c>
      <c r="Z64" s="212"/>
      <c r="AA64" s="212"/>
      <c r="AB64" s="212"/>
      <c r="AC64" s="212"/>
      <c r="AD64" s="212"/>
      <c r="AE64" s="212"/>
      <c r="AF64" s="212"/>
      <c r="AG64" s="212" t="s">
        <v>2549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7">
        <v>38</v>
      </c>
      <c r="B65" s="258" t="s">
        <v>2639</v>
      </c>
      <c r="C65" s="267" t="s">
        <v>2640</v>
      </c>
      <c r="D65" s="259" t="s">
        <v>326</v>
      </c>
      <c r="E65" s="260">
        <v>1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0</v>
      </c>
      <c r="O65" s="260">
        <f>ROUND(E65*N65,2)</f>
        <v>0</v>
      </c>
      <c r="P65" s="260">
        <v>0</v>
      </c>
      <c r="Q65" s="260">
        <f>ROUND(E65*P65,2)</f>
        <v>0</v>
      </c>
      <c r="R65" s="262"/>
      <c r="S65" s="262" t="s">
        <v>274</v>
      </c>
      <c r="T65" s="263" t="s">
        <v>275</v>
      </c>
      <c r="U65" s="222">
        <v>0</v>
      </c>
      <c r="V65" s="222">
        <f>ROUND(E65*U65,2)</f>
        <v>0</v>
      </c>
      <c r="W65" s="222"/>
      <c r="X65" s="222" t="s">
        <v>65</v>
      </c>
      <c r="Y65" s="222" t="s">
        <v>229</v>
      </c>
      <c r="Z65" s="212"/>
      <c r="AA65" s="212"/>
      <c r="AB65" s="212"/>
      <c r="AC65" s="212"/>
      <c r="AD65" s="212"/>
      <c r="AE65" s="212"/>
      <c r="AF65" s="212"/>
      <c r="AG65" s="212" t="s">
        <v>2549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7">
        <v>39</v>
      </c>
      <c r="B66" s="258" t="s">
        <v>2641</v>
      </c>
      <c r="C66" s="267" t="s">
        <v>2642</v>
      </c>
      <c r="D66" s="259" t="s">
        <v>326</v>
      </c>
      <c r="E66" s="260">
        <v>1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0</v>
      </c>
      <c r="O66" s="260">
        <f>ROUND(E66*N66,2)</f>
        <v>0</v>
      </c>
      <c r="P66" s="260">
        <v>0</v>
      </c>
      <c r="Q66" s="260">
        <f>ROUND(E66*P66,2)</f>
        <v>0</v>
      </c>
      <c r="R66" s="262"/>
      <c r="S66" s="262" t="s">
        <v>274</v>
      </c>
      <c r="T66" s="263" t="s">
        <v>275</v>
      </c>
      <c r="U66" s="222">
        <v>0</v>
      </c>
      <c r="V66" s="222">
        <f>ROUND(E66*U66,2)</f>
        <v>0</v>
      </c>
      <c r="W66" s="222"/>
      <c r="X66" s="222" t="s">
        <v>65</v>
      </c>
      <c r="Y66" s="222" t="s">
        <v>229</v>
      </c>
      <c r="Z66" s="212"/>
      <c r="AA66" s="212"/>
      <c r="AB66" s="212"/>
      <c r="AC66" s="212"/>
      <c r="AD66" s="212"/>
      <c r="AE66" s="212"/>
      <c r="AF66" s="212"/>
      <c r="AG66" s="212" t="s">
        <v>2549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3">
        <v>40</v>
      </c>
      <c r="B67" s="234" t="s">
        <v>2643</v>
      </c>
      <c r="C67" s="245" t="s">
        <v>2644</v>
      </c>
      <c r="D67" s="235" t="s">
        <v>326</v>
      </c>
      <c r="E67" s="236">
        <v>1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8"/>
      <c r="S67" s="238" t="s">
        <v>274</v>
      </c>
      <c r="T67" s="239" t="s">
        <v>275</v>
      </c>
      <c r="U67" s="222">
        <v>0</v>
      </c>
      <c r="V67" s="222">
        <f>ROUND(E67*U67,2)</f>
        <v>0</v>
      </c>
      <c r="W67" s="222"/>
      <c r="X67" s="222" t="s">
        <v>65</v>
      </c>
      <c r="Y67" s="222" t="s">
        <v>229</v>
      </c>
      <c r="Z67" s="212"/>
      <c r="AA67" s="212"/>
      <c r="AB67" s="212"/>
      <c r="AC67" s="212"/>
      <c r="AD67" s="212"/>
      <c r="AE67" s="212"/>
      <c r="AF67" s="212"/>
      <c r="AG67" s="212" t="s">
        <v>2549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48" t="s">
        <v>2645</v>
      </c>
      <c r="D68" s="242"/>
      <c r="E68" s="242"/>
      <c r="F68" s="242"/>
      <c r="G68" s="24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314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41" t="str">
        <f>C68</f>
        <v>Etapizaci určí dodavatel na základě použitých technologií tak, aby nedošlo k poškození již provedených konstrukcí.</v>
      </c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49" t="s">
        <v>2646</v>
      </c>
      <c r="D69" s="243"/>
      <c r="E69" s="243"/>
      <c r="F69" s="243"/>
      <c r="G69" s="24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314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33">
        <v>41</v>
      </c>
      <c r="B70" s="234" t="s">
        <v>2647</v>
      </c>
      <c r="C70" s="245" t="s">
        <v>2648</v>
      </c>
      <c r="D70" s="235" t="s">
        <v>326</v>
      </c>
      <c r="E70" s="236">
        <v>1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/>
      <c r="S70" s="238" t="s">
        <v>274</v>
      </c>
      <c r="T70" s="239" t="s">
        <v>275</v>
      </c>
      <c r="U70" s="222">
        <v>0</v>
      </c>
      <c r="V70" s="222">
        <f>ROUND(E70*U70,2)</f>
        <v>0</v>
      </c>
      <c r="W70" s="222"/>
      <c r="X70" s="222" t="s">
        <v>65</v>
      </c>
      <c r="Y70" s="222" t="s">
        <v>229</v>
      </c>
      <c r="Z70" s="212"/>
      <c r="AA70" s="212"/>
      <c r="AB70" s="212"/>
      <c r="AC70" s="212"/>
      <c r="AD70" s="212"/>
      <c r="AE70" s="212"/>
      <c r="AF70" s="212"/>
      <c r="AG70" s="212" t="s">
        <v>2549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48" t="s">
        <v>2649</v>
      </c>
      <c r="D71" s="242"/>
      <c r="E71" s="242"/>
      <c r="F71" s="242"/>
      <c r="G71" s="24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314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49" t="s">
        <v>2650</v>
      </c>
      <c r="D72" s="243"/>
      <c r="E72" s="243"/>
      <c r="F72" s="243"/>
      <c r="G72" s="24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314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49" t="s">
        <v>2663</v>
      </c>
      <c r="D73" s="243"/>
      <c r="E73" s="243"/>
      <c r="F73" s="243"/>
      <c r="G73" s="24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314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49" t="s">
        <v>2651</v>
      </c>
      <c r="D74" s="243"/>
      <c r="E74" s="243"/>
      <c r="F74" s="243"/>
      <c r="G74" s="24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314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49" t="s">
        <v>2652</v>
      </c>
      <c r="D75" s="243"/>
      <c r="E75" s="243"/>
      <c r="F75" s="243"/>
      <c r="G75" s="24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314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3">
        <v>42</v>
      </c>
      <c r="B76" s="234" t="s">
        <v>2653</v>
      </c>
      <c r="C76" s="245" t="s">
        <v>2654</v>
      </c>
      <c r="D76" s="235" t="s">
        <v>326</v>
      </c>
      <c r="E76" s="236">
        <v>1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8"/>
      <c r="S76" s="238" t="s">
        <v>274</v>
      </c>
      <c r="T76" s="239" t="s">
        <v>275</v>
      </c>
      <c r="U76" s="222">
        <v>0</v>
      </c>
      <c r="V76" s="222">
        <f>ROUND(E76*U76,2)</f>
        <v>0</v>
      </c>
      <c r="W76" s="222"/>
      <c r="X76" s="222" t="s">
        <v>65</v>
      </c>
      <c r="Y76" s="222" t="s">
        <v>229</v>
      </c>
      <c r="Z76" s="212"/>
      <c r="AA76" s="212"/>
      <c r="AB76" s="212"/>
      <c r="AC76" s="212"/>
      <c r="AD76" s="212"/>
      <c r="AE76" s="212"/>
      <c r="AF76" s="212"/>
      <c r="AG76" s="212" t="s">
        <v>2549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45" outlineLevel="2" x14ac:dyDescent="0.2">
      <c r="A77" s="219"/>
      <c r="B77" s="220"/>
      <c r="C77" s="248" t="s">
        <v>2655</v>
      </c>
      <c r="D77" s="242"/>
      <c r="E77" s="242"/>
      <c r="F77" s="242"/>
      <c r="G77" s="24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314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41" t="str">
        <f>C77</f>
        <v>Dočasné zázemí se bude skládat z dvou kontejnerů přistavených k pavilonu U5. Kontejnery jsou přistaveny tak, že mezi nimi vzniká ulička, která bude zastřešena. V levém kontejneru je uvažováno se zázemím pro: chlapce 4x pisoár, 1x kabin a umyvadlo, děvčata 2x kabina a umyvadlo a jedna buňka pro OTP. Pravý kontejner má potom kapacitu: chlapci 4x pisoár, 1x kabina a 2 umyvadla, děvčata 3x kabina a 2 umyvadla.</v>
      </c>
      <c r="BB77" s="212"/>
      <c r="BC77" s="212"/>
      <c r="BD77" s="212"/>
      <c r="BE77" s="212"/>
      <c r="BF77" s="212"/>
      <c r="BG77" s="212"/>
      <c r="BH77" s="212"/>
    </row>
    <row r="78" spans="1:60" ht="22.5" outlineLevel="3" x14ac:dyDescent="0.2">
      <c r="A78" s="219"/>
      <c r="B78" s="220"/>
      <c r="C78" s="249" t="s">
        <v>2656</v>
      </c>
      <c r="D78" s="243"/>
      <c r="E78" s="243"/>
      <c r="F78" s="243"/>
      <c r="G78" s="243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314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41" t="str">
        <f>C78</f>
        <v>Prostor mezi kontejnery bude vyvýšený na úroveň vstupů a zastřešený. Vyvýšení bude realizováno systémovými plošinami. Zastřešení bude realizováno ve tvaru pultové střechy. Jako střešní krytina je zvolena vlnitý plech.</v>
      </c>
      <c r="BB78" s="212"/>
      <c r="BC78" s="212"/>
      <c r="BD78" s="212"/>
      <c r="BE78" s="212"/>
      <c r="BF78" s="212"/>
      <c r="BG78" s="212"/>
      <c r="BH78" s="212"/>
    </row>
    <row r="79" spans="1:60" ht="22.5" outlineLevel="3" x14ac:dyDescent="0.2">
      <c r="A79" s="219"/>
      <c r="B79" s="220"/>
      <c r="C79" s="249" t="s">
        <v>2657</v>
      </c>
      <c r="D79" s="243"/>
      <c r="E79" s="243"/>
      <c r="F79" s="243"/>
      <c r="G79" s="24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314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41" t="str">
        <f>C79</f>
        <v>Včetně napojení kontejnerů budou na inženýrské sítě školy – nízké napětí, kanalizace, vodovod. Po dokončení stavebních prací budou místa napojení zaslepena.</v>
      </c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33">
        <v>43</v>
      </c>
      <c r="B80" s="234" t="s">
        <v>2658</v>
      </c>
      <c r="C80" s="245" t="s">
        <v>2659</v>
      </c>
      <c r="D80" s="235" t="s">
        <v>258</v>
      </c>
      <c r="E80" s="236">
        <v>259.5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8"/>
      <c r="S80" s="238" t="s">
        <v>274</v>
      </c>
      <c r="T80" s="239" t="s">
        <v>275</v>
      </c>
      <c r="U80" s="222">
        <v>0</v>
      </c>
      <c r="V80" s="222">
        <f>ROUND(E80*U80,2)</f>
        <v>0</v>
      </c>
      <c r="W80" s="222"/>
      <c r="X80" s="222" t="s">
        <v>65</v>
      </c>
      <c r="Y80" s="222" t="s">
        <v>229</v>
      </c>
      <c r="Z80" s="212"/>
      <c r="AA80" s="212"/>
      <c r="AB80" s="212"/>
      <c r="AC80" s="212"/>
      <c r="AD80" s="212"/>
      <c r="AE80" s="212"/>
      <c r="AF80" s="212"/>
      <c r="AG80" s="212" t="s">
        <v>2549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48" t="s">
        <v>2660</v>
      </c>
      <c r="D81" s="242"/>
      <c r="E81" s="242"/>
      <c r="F81" s="242"/>
      <c r="G81" s="24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314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47" t="s">
        <v>2661</v>
      </c>
      <c r="D82" s="223"/>
      <c r="E82" s="224">
        <v>259.5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234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3"/>
      <c r="B83" s="4"/>
      <c r="C83" s="250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12</v>
      </c>
      <c r="AF83">
        <v>21</v>
      </c>
      <c r="AG83" t="s">
        <v>207</v>
      </c>
    </row>
    <row r="84" spans="1:60" x14ac:dyDescent="0.2">
      <c r="A84" s="215"/>
      <c r="B84" s="216" t="s">
        <v>29</v>
      </c>
      <c r="C84" s="251"/>
      <c r="D84" s="217"/>
      <c r="E84" s="218"/>
      <c r="F84" s="218"/>
      <c r="G84" s="232">
        <f>G8+G23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894</v>
      </c>
    </row>
    <row r="85" spans="1:60" x14ac:dyDescent="0.2">
      <c r="C85" s="252"/>
      <c r="D85" s="10"/>
      <c r="AG85" t="s">
        <v>895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CCIkmjB+fS1rwFIWPYG0EdMj/kSU65Y+TvUiGkz1IkOIhvsTMvgzuyjQuhOoIvOsWLyYpS1RqPecX25t0jdSg==" saltValue="BmUy5mgvCQqioANm32WERQ==" spinCount="100000" sheet="1" formatRows="0"/>
  <mergeCells count="33">
    <mergeCell ref="C78:G78"/>
    <mergeCell ref="C79:G79"/>
    <mergeCell ref="C81:G81"/>
    <mergeCell ref="C71:G71"/>
    <mergeCell ref="C72:G72"/>
    <mergeCell ref="C73:G73"/>
    <mergeCell ref="C74:G74"/>
    <mergeCell ref="C75:G75"/>
    <mergeCell ref="C77:G77"/>
    <mergeCell ref="C52:G52"/>
    <mergeCell ref="C54:G54"/>
    <mergeCell ref="C55:G55"/>
    <mergeCell ref="C60:G60"/>
    <mergeCell ref="C68:G68"/>
    <mergeCell ref="C69:G69"/>
    <mergeCell ref="C36:G36"/>
    <mergeCell ref="C39:G39"/>
    <mergeCell ref="C41:G41"/>
    <mergeCell ref="C42:G42"/>
    <mergeCell ref="C45:G45"/>
    <mergeCell ref="C50:G50"/>
    <mergeCell ref="C14:G14"/>
    <mergeCell ref="C16:G16"/>
    <mergeCell ref="C22:G22"/>
    <mergeCell ref="C25:G25"/>
    <mergeCell ref="C28:G28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SO.01 D.1.1 BP Pol</vt:lpstr>
      <vt:lpstr>SO.01 D.1.1 NS Pol</vt:lpstr>
      <vt:lpstr>SO.01 D.1.4.1 Pol</vt:lpstr>
      <vt:lpstr>SO.01 D.1.4.2 Pol</vt:lpstr>
      <vt:lpstr>SO.01 D.1.4.3-01 Pol</vt:lpstr>
      <vt:lpstr>SO.01 D.1.4.3-02 Pol</vt:lpstr>
      <vt:lpstr>SO.01 D.1.4.3-03 Pol</vt:lpstr>
      <vt:lpstr>VN, ON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D.1.1 BP Pol'!Názvy_tisku</vt:lpstr>
      <vt:lpstr>'SO.01 D.1.1 NS Pol'!Názvy_tisku</vt:lpstr>
      <vt:lpstr>'SO.01 D.1.4.1 Pol'!Názvy_tisku</vt:lpstr>
      <vt:lpstr>'SO.01 D.1.4.2 Pol'!Názvy_tisku</vt:lpstr>
      <vt:lpstr>'SO.01 D.1.4.3-01 Pol'!Názvy_tisku</vt:lpstr>
      <vt:lpstr>'SO.01 D.1.4.3-02 Pol'!Názvy_tisku</vt:lpstr>
      <vt:lpstr>'SO.01 D.1.4.3-03 Pol'!Názvy_tisku</vt:lpstr>
      <vt:lpstr>'VN, ON VRN Pol'!Názvy_tisku</vt:lpstr>
      <vt:lpstr>oadresa</vt:lpstr>
      <vt:lpstr>Stavba!Objednatel</vt:lpstr>
      <vt:lpstr>Stavba!Objekt</vt:lpstr>
      <vt:lpstr>'SO.01 D.1.1 BP Pol'!Oblast_tisku</vt:lpstr>
      <vt:lpstr>'SO.01 D.1.1 NS Pol'!Oblast_tisku</vt:lpstr>
      <vt:lpstr>'SO.01 D.1.4.1 Pol'!Oblast_tisku</vt:lpstr>
      <vt:lpstr>'SO.01 D.1.4.2 Pol'!Oblast_tisku</vt:lpstr>
      <vt:lpstr>'SO.01 D.1.4.3-01 Pol'!Oblast_tisku</vt:lpstr>
      <vt:lpstr>'SO.01 D.1.4.3-02 Pol'!Oblast_tisku</vt:lpstr>
      <vt:lpstr>'SO.01 D.1.4.3-03 Pol'!Oblast_tisku</vt:lpstr>
      <vt:lpstr>Stavba!Oblast_tisku</vt:lpstr>
      <vt:lpstr>'VN, ON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Švábová</dc:creator>
  <cp:lastModifiedBy> </cp:lastModifiedBy>
  <cp:lastPrinted>2019-03-19T12:27:02Z</cp:lastPrinted>
  <dcterms:created xsi:type="dcterms:W3CDTF">2009-04-08T07:15:50Z</dcterms:created>
  <dcterms:modified xsi:type="dcterms:W3CDTF">2024-03-18T14:54:10Z</dcterms:modified>
</cp:coreProperties>
</file>