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001 - Dopravně inženýr..." sheetId="2" r:id="rId2"/>
    <sheet name="SO.101 - Rekonstrukce a s..." sheetId="3" r:id="rId3"/>
    <sheet name="SO.301 - Dešťová kanalizace" sheetId="4" r:id="rId4"/>
    <sheet name="SO.401 - Veřejné osvětlení" sheetId="5" r:id="rId5"/>
    <sheet name="SO.801 - Sadové úpravy" sheetId="6" r:id="rId6"/>
    <sheet name="VRN - Vedlejší rozpočtové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'SO.001 - Dopravně inženýr...'!$C$82:$K$256</definedName>
    <definedName name="_xlnm.Print_Area" localSheetId="1">'SO.001 - Dopravně inženýr...'!$C$4:$J$39,'SO.001 - Dopravně inženýr...'!$C$45:$J$64,'SO.001 - Dopravně inženýr...'!$C$70:$K$256</definedName>
    <definedName name="_xlnm.Print_Titles" localSheetId="1">'SO.001 - Dopravně inženýr...'!$82:$82</definedName>
    <definedName name="_xlnm._FilterDatabase" localSheetId="2" hidden="1">'SO.101 - Rekonstrukce a s...'!$C$89:$K$759</definedName>
    <definedName name="_xlnm.Print_Area" localSheetId="2">'SO.101 - Rekonstrukce a s...'!$C$4:$J$39,'SO.101 - Rekonstrukce a s...'!$C$45:$J$71,'SO.101 - Rekonstrukce a s...'!$C$77:$K$759</definedName>
    <definedName name="_xlnm.Print_Titles" localSheetId="2">'SO.101 - Rekonstrukce a s...'!$89:$89</definedName>
    <definedName name="_xlnm._FilterDatabase" localSheetId="3" hidden="1">'SO.301 - Dešťová kanalizace'!$C$85:$K$273</definedName>
    <definedName name="_xlnm.Print_Area" localSheetId="3">'SO.301 - Dešťová kanalizace'!$C$4:$J$39,'SO.301 - Dešťová kanalizace'!$C$45:$J$67,'SO.301 - Dešťová kanalizace'!$C$73:$K$273</definedName>
    <definedName name="_xlnm.Print_Titles" localSheetId="3">'SO.301 - Dešťová kanalizace'!$85:$85</definedName>
    <definedName name="_xlnm._FilterDatabase" localSheetId="4" hidden="1">'SO.401 - Veřejné osvětlení'!$C$83:$K$298</definedName>
    <definedName name="_xlnm.Print_Area" localSheetId="4">'SO.401 - Veřejné osvětlení'!$C$4:$J$39,'SO.401 - Veřejné osvětlení'!$C$45:$J$65,'SO.401 - Veřejné osvětlení'!$C$71:$K$298</definedName>
    <definedName name="_xlnm.Print_Titles" localSheetId="4">'SO.401 - Veřejné osvětlení'!$83:$83</definedName>
    <definedName name="_xlnm._FilterDatabase" localSheetId="5" hidden="1">'SO.801 - Sadové úpravy'!$C$84:$K$192</definedName>
    <definedName name="_xlnm.Print_Area" localSheetId="5">'SO.801 - Sadové úpravy'!$C$4:$J$39,'SO.801 - Sadové úpravy'!$C$45:$J$66,'SO.801 - Sadové úpravy'!$C$72:$K$192</definedName>
    <definedName name="_xlnm.Print_Titles" localSheetId="5">'SO.801 - Sadové úpravy'!$84:$84</definedName>
    <definedName name="_xlnm._FilterDatabase" localSheetId="6" hidden="1">'VRN - Vedlejší rozpočtové...'!$C$86:$K$116</definedName>
    <definedName name="_xlnm.Print_Area" localSheetId="6">'VRN - Vedlejší rozpočtové...'!$C$4:$J$39,'VRN - Vedlejší rozpočtové...'!$C$45:$J$68,'VRN - Vedlejší rozpočtové...'!$C$74:$K$116</definedName>
    <definedName name="_xlnm.Print_Titles" localSheetId="6">'VRN - Vedlejší rozpočtové...'!$86:$86</definedName>
    <definedName name="_xlnm.Print_Area" localSheetId="7">'Seznam figur'!$C$4:$G$84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16"/>
  <c r="BH116"/>
  <c r="BG116"/>
  <c r="BF116"/>
  <c r="T116"/>
  <c r="T115"/>
  <c r="R116"/>
  <c r="R115"/>
  <c r="P116"/>
  <c r="P115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1"/>
  <c r="E79"/>
  <c r="J55"/>
  <c r="J54"/>
  <c r="F52"/>
  <c r="E50"/>
  <c r="J18"/>
  <c r="E18"/>
  <c r="F55"/>
  <c r="J17"/>
  <c r="J15"/>
  <c r="E15"/>
  <c r="F83"/>
  <c r="J14"/>
  <c r="J12"/>
  <c r="J81"/>
  <c r="E7"/>
  <c r="E77"/>
  <c i="6" r="J37"/>
  <c r="J36"/>
  <c i="1" r="AY59"/>
  <c i="6" r="J35"/>
  <c i="1" r="AX59"/>
  <c i="6" r="BI192"/>
  <c r="BH192"/>
  <c r="BG192"/>
  <c r="BF192"/>
  <c r="T192"/>
  <c r="T191"/>
  <c r="T190"/>
  <c r="R192"/>
  <c r="R191"/>
  <c r="R190"/>
  <c r="P192"/>
  <c r="P191"/>
  <c r="P190"/>
  <c r="BI188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54"/>
  <c r="J14"/>
  <c r="J12"/>
  <c r="J79"/>
  <c r="E7"/>
  <c r="E48"/>
  <c i="5" r="J37"/>
  <c r="J36"/>
  <c i="1" r="AY58"/>
  <c i="5" r="J35"/>
  <c i="1" r="AX58"/>
  <c i="5"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0"/>
  <c r="BH240"/>
  <c r="BG240"/>
  <c r="BF240"/>
  <c r="T240"/>
  <c r="R240"/>
  <c r="P240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87"/>
  <c r="BH87"/>
  <c r="BG87"/>
  <c r="BF87"/>
  <c r="T87"/>
  <c r="T86"/>
  <c r="T85"/>
  <c r="R87"/>
  <c r="R86"/>
  <c r="R85"/>
  <c r="P87"/>
  <c r="P86"/>
  <c r="P85"/>
  <c r="J81"/>
  <c r="J80"/>
  <c r="F78"/>
  <c r="E76"/>
  <c r="J55"/>
  <c r="J54"/>
  <c r="F52"/>
  <c r="E50"/>
  <c r="J18"/>
  <c r="E18"/>
  <c r="F81"/>
  <c r="J17"/>
  <c r="J15"/>
  <c r="E15"/>
  <c r="F80"/>
  <c r="J14"/>
  <c r="J12"/>
  <c r="J52"/>
  <c r="E7"/>
  <c r="E74"/>
  <c i="4" r="J37"/>
  <c r="J36"/>
  <c i="1" r="AY57"/>
  <c i="4" r="J35"/>
  <c i="1" r="AX57"/>
  <c i="4" r="BI272"/>
  <c r="BH272"/>
  <c r="BG272"/>
  <c r="BF272"/>
  <c r="T272"/>
  <c r="T271"/>
  <c r="R272"/>
  <c r="R271"/>
  <c r="P272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1"/>
  <c r="BH251"/>
  <c r="BG251"/>
  <c r="BF251"/>
  <c r="T251"/>
  <c r="R251"/>
  <c r="P251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8"/>
  <c r="BH218"/>
  <c r="BG218"/>
  <c r="BF218"/>
  <c r="T218"/>
  <c r="R218"/>
  <c r="P218"/>
  <c r="BI212"/>
  <c r="BH212"/>
  <c r="BG212"/>
  <c r="BF212"/>
  <c r="T212"/>
  <c r="R212"/>
  <c r="P212"/>
  <c r="BI205"/>
  <c r="BH205"/>
  <c r="BG205"/>
  <c r="BF205"/>
  <c r="T205"/>
  <c r="R205"/>
  <c r="P205"/>
  <c r="BI199"/>
  <c r="BH199"/>
  <c r="BG199"/>
  <c r="BF199"/>
  <c r="T199"/>
  <c r="R199"/>
  <c r="P199"/>
  <c r="BI197"/>
  <c r="BH197"/>
  <c r="BG197"/>
  <c r="BF197"/>
  <c r="T197"/>
  <c r="R197"/>
  <c r="P197"/>
  <c r="BI190"/>
  <c r="BH190"/>
  <c r="BG190"/>
  <c r="BF190"/>
  <c r="T190"/>
  <c r="R190"/>
  <c r="P190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0"/>
  <c r="BH160"/>
  <c r="BG160"/>
  <c r="BF160"/>
  <c r="T160"/>
  <c r="R160"/>
  <c r="P160"/>
  <c r="BI158"/>
  <c r="BH158"/>
  <c r="BG158"/>
  <c r="BF158"/>
  <c r="T158"/>
  <c r="R158"/>
  <c r="P158"/>
  <c r="BI142"/>
  <c r="BH142"/>
  <c r="BG142"/>
  <c r="BF142"/>
  <c r="T142"/>
  <c r="R142"/>
  <c r="P142"/>
  <c r="BI139"/>
  <c r="BH139"/>
  <c r="BG139"/>
  <c r="BF139"/>
  <c r="T139"/>
  <c r="R139"/>
  <c r="P139"/>
  <c r="BI132"/>
  <c r="BH132"/>
  <c r="BG132"/>
  <c r="BF132"/>
  <c r="T132"/>
  <c r="R132"/>
  <c r="P132"/>
  <c r="BI130"/>
  <c r="BH130"/>
  <c r="BG130"/>
  <c r="BF130"/>
  <c r="T130"/>
  <c r="R130"/>
  <c r="P130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2"/>
  <c r="BH112"/>
  <c r="BG112"/>
  <c r="BF112"/>
  <c r="T112"/>
  <c r="R112"/>
  <c r="P112"/>
  <c r="BI102"/>
  <c r="BH102"/>
  <c r="BG102"/>
  <c r="BF102"/>
  <c r="T102"/>
  <c r="R102"/>
  <c r="P102"/>
  <c r="BI89"/>
  <c r="BH89"/>
  <c r="BG89"/>
  <c r="BF89"/>
  <c r="T89"/>
  <c r="R89"/>
  <c r="P89"/>
  <c r="J83"/>
  <c r="J82"/>
  <c r="F80"/>
  <c r="E78"/>
  <c r="J55"/>
  <c r="J54"/>
  <c r="F52"/>
  <c r="E50"/>
  <c r="J18"/>
  <c r="E18"/>
  <c r="F55"/>
  <c r="J17"/>
  <c r="J15"/>
  <c r="E15"/>
  <c r="F54"/>
  <c r="J14"/>
  <c r="J12"/>
  <c r="J80"/>
  <c r="E7"/>
  <c r="E76"/>
  <c i="3" r="J37"/>
  <c r="J36"/>
  <c i="1" r="AY56"/>
  <c i="3" r="J35"/>
  <c i="1" r="AX56"/>
  <c i="3"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49"/>
  <c r="BH749"/>
  <c r="BG749"/>
  <c r="BF749"/>
  <c r="T749"/>
  <c r="R749"/>
  <c r="P749"/>
  <c r="BI747"/>
  <c r="BH747"/>
  <c r="BG747"/>
  <c r="BF747"/>
  <c r="T747"/>
  <c r="R747"/>
  <c r="P747"/>
  <c r="BI726"/>
  <c r="BH726"/>
  <c r="BG726"/>
  <c r="BF726"/>
  <c r="T726"/>
  <c r="R726"/>
  <c r="P726"/>
  <c r="BI723"/>
  <c r="BH723"/>
  <c r="BG723"/>
  <c r="BF723"/>
  <c r="T723"/>
  <c r="R723"/>
  <c r="P723"/>
  <c r="BI717"/>
  <c r="BH717"/>
  <c r="BG717"/>
  <c r="BF717"/>
  <c r="T717"/>
  <c r="R717"/>
  <c r="P717"/>
  <c r="BI710"/>
  <c r="BH710"/>
  <c r="BG710"/>
  <c r="BF710"/>
  <c r="T710"/>
  <c r="R710"/>
  <c r="P710"/>
  <c r="BI708"/>
  <c r="BH708"/>
  <c r="BG708"/>
  <c r="BF708"/>
  <c r="T708"/>
  <c r="R708"/>
  <c r="P708"/>
  <c r="BI705"/>
  <c r="BH705"/>
  <c r="BG705"/>
  <c r="BF705"/>
  <c r="T705"/>
  <c r="R705"/>
  <c r="P705"/>
  <c r="BI691"/>
  <c r="BH691"/>
  <c r="BG691"/>
  <c r="BF691"/>
  <c r="T691"/>
  <c r="R691"/>
  <c r="P691"/>
  <c r="BI688"/>
  <c r="BH688"/>
  <c r="BG688"/>
  <c r="BF688"/>
  <c r="T688"/>
  <c r="R688"/>
  <c r="P688"/>
  <c r="BI681"/>
  <c r="BH681"/>
  <c r="BG681"/>
  <c r="BF681"/>
  <c r="T681"/>
  <c r="R681"/>
  <c r="P681"/>
  <c r="BI676"/>
  <c r="BH676"/>
  <c r="BG676"/>
  <c r="BF676"/>
  <c r="T676"/>
  <c r="R676"/>
  <c r="P676"/>
  <c r="BI674"/>
  <c r="BH674"/>
  <c r="BG674"/>
  <c r="BF674"/>
  <c r="T674"/>
  <c r="R674"/>
  <c r="P674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8"/>
  <c r="BH638"/>
  <c r="BG638"/>
  <c r="BF638"/>
  <c r="T638"/>
  <c r="R638"/>
  <c r="P638"/>
  <c r="BI633"/>
  <c r="BH633"/>
  <c r="BG633"/>
  <c r="BF633"/>
  <c r="T633"/>
  <c r="R633"/>
  <c r="P633"/>
  <c r="BI628"/>
  <c r="BH628"/>
  <c r="BG628"/>
  <c r="BF628"/>
  <c r="T628"/>
  <c r="R628"/>
  <c r="P628"/>
  <c r="BI623"/>
  <c r="BH623"/>
  <c r="BG623"/>
  <c r="BF623"/>
  <c r="T623"/>
  <c r="R623"/>
  <c r="P623"/>
  <c r="BI618"/>
  <c r="BH618"/>
  <c r="BG618"/>
  <c r="BF618"/>
  <c r="T618"/>
  <c r="R618"/>
  <c r="P618"/>
  <c r="BI616"/>
  <c r="BH616"/>
  <c r="BG616"/>
  <c r="BF616"/>
  <c r="T616"/>
  <c r="R616"/>
  <c r="P616"/>
  <c r="BI607"/>
  <c r="BH607"/>
  <c r="BG607"/>
  <c r="BF607"/>
  <c r="T607"/>
  <c r="R607"/>
  <c r="P607"/>
  <c r="BI600"/>
  <c r="BH600"/>
  <c r="BG600"/>
  <c r="BF600"/>
  <c r="T600"/>
  <c r="R600"/>
  <c r="P600"/>
  <c r="BI594"/>
  <c r="BH594"/>
  <c r="BG594"/>
  <c r="BF594"/>
  <c r="T594"/>
  <c r="R594"/>
  <c r="P594"/>
  <c r="BI588"/>
  <c r="BH588"/>
  <c r="BG588"/>
  <c r="BF588"/>
  <c r="T588"/>
  <c r="R588"/>
  <c r="P588"/>
  <c r="BI581"/>
  <c r="BH581"/>
  <c r="BG581"/>
  <c r="BF581"/>
  <c r="T581"/>
  <c r="R581"/>
  <c r="P581"/>
  <c r="BI576"/>
  <c r="BH576"/>
  <c r="BG576"/>
  <c r="BF576"/>
  <c r="T576"/>
  <c r="R576"/>
  <c r="P576"/>
  <c r="BI574"/>
  <c r="BH574"/>
  <c r="BG574"/>
  <c r="BF574"/>
  <c r="T574"/>
  <c r="R574"/>
  <c r="P574"/>
  <c r="BI569"/>
  <c r="BH569"/>
  <c r="BG569"/>
  <c r="BF569"/>
  <c r="T569"/>
  <c r="R569"/>
  <c r="P569"/>
  <c r="BI567"/>
  <c r="BH567"/>
  <c r="BG567"/>
  <c r="BF567"/>
  <c r="T567"/>
  <c r="R567"/>
  <c r="P567"/>
  <c r="BI560"/>
  <c r="BH560"/>
  <c r="BG560"/>
  <c r="BF560"/>
  <c r="T560"/>
  <c r="R560"/>
  <c r="P560"/>
  <c r="BI557"/>
  <c r="BH557"/>
  <c r="BG557"/>
  <c r="BF557"/>
  <c r="T557"/>
  <c r="R557"/>
  <c r="P557"/>
  <c r="BI549"/>
  <c r="BH549"/>
  <c r="BG549"/>
  <c r="BF549"/>
  <c r="T549"/>
  <c r="R549"/>
  <c r="P549"/>
  <c r="BI545"/>
  <c r="BH545"/>
  <c r="BG545"/>
  <c r="BF545"/>
  <c r="T545"/>
  <c r="R545"/>
  <c r="P545"/>
  <c r="BI542"/>
  <c r="BH542"/>
  <c r="BG542"/>
  <c r="BF542"/>
  <c r="T542"/>
  <c r="R542"/>
  <c r="P542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17"/>
  <c r="BH517"/>
  <c r="BG517"/>
  <c r="BF517"/>
  <c r="T517"/>
  <c r="R517"/>
  <c r="P517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3"/>
  <c r="BH493"/>
  <c r="BG493"/>
  <c r="BF493"/>
  <c r="T493"/>
  <c r="R493"/>
  <c r="P493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3"/>
  <c r="BH473"/>
  <c r="BG473"/>
  <c r="BF473"/>
  <c r="T473"/>
  <c r="R473"/>
  <c r="P473"/>
  <c r="BI472"/>
  <c r="BH472"/>
  <c r="BG472"/>
  <c r="BF472"/>
  <c r="T472"/>
  <c r="R472"/>
  <c r="P472"/>
  <c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3"/>
  <c r="BH463"/>
  <c r="BG463"/>
  <c r="BF463"/>
  <c r="T463"/>
  <c r="R463"/>
  <c r="P463"/>
  <c r="BI459"/>
  <c r="BH459"/>
  <c r="BG459"/>
  <c r="BF459"/>
  <c r="T459"/>
  <c r="R459"/>
  <c r="P459"/>
  <c r="BI451"/>
  <c r="BH451"/>
  <c r="BG451"/>
  <c r="BF451"/>
  <c r="T451"/>
  <c r="T450"/>
  <c r="R451"/>
  <c r="R450"/>
  <c r="P451"/>
  <c r="P450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06"/>
  <c r="BH406"/>
  <c r="BG406"/>
  <c r="BF406"/>
  <c r="T406"/>
  <c r="R406"/>
  <c r="P406"/>
  <c r="BI401"/>
  <c r="BH401"/>
  <c r="BG401"/>
  <c r="BF401"/>
  <c r="T401"/>
  <c r="R401"/>
  <c r="P401"/>
  <c r="BI398"/>
  <c r="BH398"/>
  <c r="BG398"/>
  <c r="BF398"/>
  <c r="T398"/>
  <c r="R398"/>
  <c r="P398"/>
  <c r="BI393"/>
  <c r="BH393"/>
  <c r="BG393"/>
  <c r="BF393"/>
  <c r="T393"/>
  <c r="R393"/>
  <c r="P393"/>
  <c r="BI381"/>
  <c r="BH381"/>
  <c r="BG381"/>
  <c r="BF381"/>
  <c r="T381"/>
  <c r="R381"/>
  <c r="P381"/>
  <c r="BI374"/>
  <c r="BH374"/>
  <c r="BG374"/>
  <c r="BF374"/>
  <c r="T374"/>
  <c r="R374"/>
  <c r="P374"/>
  <c r="BI367"/>
  <c r="BH367"/>
  <c r="BG367"/>
  <c r="BF367"/>
  <c r="T367"/>
  <c r="R367"/>
  <c r="P367"/>
  <c r="BI364"/>
  <c r="BH364"/>
  <c r="BG364"/>
  <c r="BF364"/>
  <c r="T364"/>
  <c r="R364"/>
  <c r="P364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48"/>
  <c r="BH348"/>
  <c r="BG348"/>
  <c r="BF348"/>
  <c r="T348"/>
  <c r="R348"/>
  <c r="P348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54"/>
  <c r="BH254"/>
  <c r="BG254"/>
  <c r="BF254"/>
  <c r="T254"/>
  <c r="R254"/>
  <c r="P254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4"/>
  <c r="BH224"/>
  <c r="BG224"/>
  <c r="BF224"/>
  <c r="T224"/>
  <c r="R224"/>
  <c r="P224"/>
  <c r="BI219"/>
  <c r="BH219"/>
  <c r="BG219"/>
  <c r="BF219"/>
  <c r="T219"/>
  <c r="R219"/>
  <c r="P219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2"/>
  <c r="BH192"/>
  <c r="BG192"/>
  <c r="BF192"/>
  <c r="T192"/>
  <c r="R192"/>
  <c r="P192"/>
  <c r="BI174"/>
  <c r="BH174"/>
  <c r="BG174"/>
  <c r="BF174"/>
  <c r="T174"/>
  <c r="R174"/>
  <c r="P174"/>
  <c r="BI167"/>
  <c r="BH167"/>
  <c r="BG167"/>
  <c r="BF167"/>
  <c r="T167"/>
  <c r="R167"/>
  <c r="P167"/>
  <c r="BI157"/>
  <c r="BH157"/>
  <c r="BG157"/>
  <c r="BF157"/>
  <c r="T157"/>
  <c r="R157"/>
  <c r="P157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1"/>
  <c r="BH121"/>
  <c r="BG121"/>
  <c r="BF121"/>
  <c r="T121"/>
  <c r="R121"/>
  <c r="P121"/>
  <c r="BI109"/>
  <c r="BH109"/>
  <c r="BG109"/>
  <c r="BF109"/>
  <c r="T109"/>
  <c r="R109"/>
  <c r="P109"/>
  <c r="BI98"/>
  <c r="BH98"/>
  <c r="BG98"/>
  <c r="BF98"/>
  <c r="T98"/>
  <c r="R98"/>
  <c r="P98"/>
  <c r="BI93"/>
  <c r="BH93"/>
  <c r="BG93"/>
  <c r="BF93"/>
  <c r="T93"/>
  <c r="R93"/>
  <c r="P93"/>
  <c r="J87"/>
  <c r="J86"/>
  <c r="F84"/>
  <c r="E82"/>
  <c r="J55"/>
  <c r="J54"/>
  <c r="F52"/>
  <c r="E50"/>
  <c r="J18"/>
  <c r="E18"/>
  <c r="F55"/>
  <c r="J17"/>
  <c r="J15"/>
  <c r="E15"/>
  <c r="F86"/>
  <c r="J14"/>
  <c r="J12"/>
  <c r="J84"/>
  <c r="E7"/>
  <c r="E48"/>
  <c i="2" r="J37"/>
  <c r="J36"/>
  <c i="1" r="AY55"/>
  <c i="2" r="J35"/>
  <c i="1" r="AX55"/>
  <c i="2" r="BI255"/>
  <c r="BH255"/>
  <c r="BG255"/>
  <c r="BF255"/>
  <c r="T255"/>
  <c r="R255"/>
  <c r="P255"/>
  <c r="BI244"/>
  <c r="BH244"/>
  <c r="BG244"/>
  <c r="BF244"/>
  <c r="T244"/>
  <c r="R244"/>
  <c r="P244"/>
  <c r="BI239"/>
  <c r="BH239"/>
  <c r="BG239"/>
  <c r="BF239"/>
  <c r="T239"/>
  <c r="R239"/>
  <c r="P239"/>
  <c r="BI228"/>
  <c r="BH228"/>
  <c r="BG228"/>
  <c r="BF228"/>
  <c r="T228"/>
  <c r="R228"/>
  <c r="P228"/>
  <c r="BI217"/>
  <c r="BH217"/>
  <c r="BG217"/>
  <c r="BF217"/>
  <c r="T217"/>
  <c r="R217"/>
  <c r="P217"/>
  <c r="BI206"/>
  <c r="BH206"/>
  <c r="BG206"/>
  <c r="BF206"/>
  <c r="T206"/>
  <c r="R206"/>
  <c r="P206"/>
  <c r="BI195"/>
  <c r="BH195"/>
  <c r="BG195"/>
  <c r="BF195"/>
  <c r="T195"/>
  <c r="R195"/>
  <c r="P195"/>
  <c r="BI184"/>
  <c r="BH184"/>
  <c r="BG184"/>
  <c r="BF184"/>
  <c r="T184"/>
  <c r="R184"/>
  <c r="P184"/>
  <c r="BI173"/>
  <c r="BH173"/>
  <c r="BG173"/>
  <c r="BF173"/>
  <c r="T173"/>
  <c r="R173"/>
  <c r="P173"/>
  <c r="BI162"/>
  <c r="BH162"/>
  <c r="BG162"/>
  <c r="BF162"/>
  <c r="T162"/>
  <c r="R162"/>
  <c r="P162"/>
  <c r="BI151"/>
  <c r="BH151"/>
  <c r="BG151"/>
  <c r="BF151"/>
  <c r="T151"/>
  <c r="R151"/>
  <c r="P151"/>
  <c r="BI140"/>
  <c r="BH140"/>
  <c r="BG140"/>
  <c r="BF140"/>
  <c r="T140"/>
  <c r="R140"/>
  <c r="P140"/>
  <c r="BI129"/>
  <c r="BH129"/>
  <c r="BG129"/>
  <c r="BF129"/>
  <c r="T129"/>
  <c r="R129"/>
  <c r="P129"/>
  <c r="BI118"/>
  <c r="BH118"/>
  <c r="BG118"/>
  <c r="BF118"/>
  <c r="T118"/>
  <c r="R118"/>
  <c r="P118"/>
  <c r="BI107"/>
  <c r="BH107"/>
  <c r="BG107"/>
  <c r="BF107"/>
  <c r="T107"/>
  <c r="R107"/>
  <c r="P10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T88"/>
  <c r="R89"/>
  <c r="R88"/>
  <c r="P89"/>
  <c r="P88"/>
  <c r="BI86"/>
  <c r="BH86"/>
  <c r="BG86"/>
  <c r="BF86"/>
  <c r="T86"/>
  <c r="T85"/>
  <c r="R86"/>
  <c r="R85"/>
  <c r="P86"/>
  <c r="P85"/>
  <c r="J80"/>
  <c r="J79"/>
  <c r="F77"/>
  <c r="E75"/>
  <c r="J55"/>
  <c r="J54"/>
  <c r="F52"/>
  <c r="E50"/>
  <c r="J18"/>
  <c r="E18"/>
  <c r="F55"/>
  <c r="J17"/>
  <c r="J15"/>
  <c r="E15"/>
  <c r="F54"/>
  <c r="J14"/>
  <c r="J12"/>
  <c r="J77"/>
  <c r="E7"/>
  <c r="E73"/>
  <c i="1" r="L50"/>
  <c r="AM50"/>
  <c r="AM49"/>
  <c r="L49"/>
  <c r="AM47"/>
  <c r="L47"/>
  <c r="L45"/>
  <c r="L44"/>
  <c i="2" r="J92"/>
  <c i="3" r="J424"/>
  <c i="5" r="J149"/>
  <c r="J147"/>
  <c i="7" r="BK98"/>
  <c i="3" r="J537"/>
  <c r="BK490"/>
  <c i="4" r="J199"/>
  <c i="6" r="J156"/>
  <c i="7" r="BK92"/>
  <c i="3" r="J628"/>
  <c r="BK310"/>
  <c i="4" r="J239"/>
  <c r="J182"/>
  <c i="5" r="J101"/>
  <c i="7" r="BK109"/>
  <c i="3" r="J356"/>
  <c i="5" r="J252"/>
  <c i="6" r="BK160"/>
  <c i="3" r="J310"/>
  <c r="BK129"/>
  <c r="J98"/>
  <c i="4" r="J263"/>
  <c i="6" r="BK161"/>
  <c i="2" r="BK239"/>
  <c i="3" r="J198"/>
  <c r="BK412"/>
  <c i="5" r="J226"/>
  <c r="J98"/>
  <c i="3" r="BK348"/>
  <c r="J691"/>
  <c i="5" r="J121"/>
  <c i="6" r="J159"/>
  <c i="3" r="J442"/>
  <c r="J681"/>
  <c i="4" r="J139"/>
  <c i="6" r="J184"/>
  <c i="7" r="BK101"/>
  <c i="3" r="BK681"/>
  <c r="J581"/>
  <c r="BK759"/>
  <c i="4" r="BK190"/>
  <c i="5" r="J165"/>
  <c i="6" r="J90"/>
  <c i="2" r="J107"/>
  <c i="3" r="J236"/>
  <c r="BK121"/>
  <c r="J477"/>
  <c i="4" r="J121"/>
  <c i="5" r="BK252"/>
  <c i="6" r="BK184"/>
  <c i="2" r="BK255"/>
  <c i="3" r="J674"/>
  <c r="J512"/>
  <c i="5" r="J174"/>
  <c i="2" r="J206"/>
  <c i="3" r="BK272"/>
  <c r="BK512"/>
  <c i="4" r="BK272"/>
  <c i="5" r="BK265"/>
  <c i="6" r="J140"/>
  <c i="3" r="BK417"/>
  <c r="BK141"/>
  <c r="BK267"/>
  <c i="4" r="J179"/>
  <c i="5" r="J127"/>
  <c i="6" r="J96"/>
  <c i="2" r="BK162"/>
  <c i="3" r="BK334"/>
  <c r="BK315"/>
  <c i="4" r="BK160"/>
  <c i="5" r="J123"/>
  <c i="6" r="BK175"/>
  <c i="2" r="J118"/>
  <c i="3" r="J657"/>
  <c r="BK451"/>
  <c i="4" r="BK236"/>
  <c i="5" r="BK100"/>
  <c r="BK281"/>
  <c i="3" r="J174"/>
  <c r="J676"/>
  <c i="5" r="BK277"/>
  <c r="BK262"/>
  <c i="3" r="BK424"/>
  <c r="BK655"/>
  <c r="BK224"/>
  <c r="BK432"/>
  <c i="4" r="BK182"/>
  <c r="J158"/>
  <c i="5" r="BK112"/>
  <c i="7" r="J90"/>
  <c i="3" r="BK540"/>
  <c r="J432"/>
  <c r="J141"/>
  <c i="4" r="J102"/>
  <c i="5" r="BK165"/>
  <c i="7" r="J101"/>
  <c i="3" r="J616"/>
  <c r="J254"/>
  <c i="5" r="J105"/>
  <c r="J158"/>
  <c i="3" r="J473"/>
  <c r="J167"/>
  <c i="4" r="J167"/>
  <c i="5" r="BK111"/>
  <c i="3" r="J557"/>
  <c i="5" r="BK226"/>
  <c i="6" r="BK192"/>
  <c i="3" r="BK534"/>
  <c r="J528"/>
  <c r="BK192"/>
  <c r="J129"/>
  <c i="4" r="J170"/>
  <c i="5" r="BK154"/>
  <c r="BK280"/>
  <c i="7" r="J106"/>
  <c i="3" r="BK676"/>
  <c r="BK340"/>
  <c i="5" r="BK101"/>
  <c i="6" r="J88"/>
  <c i="3" r="J503"/>
  <c r="J757"/>
  <c i="4" r="BK242"/>
  <c i="5" r="BK172"/>
  <c i="7" r="J93"/>
  <c i="3" r="BK607"/>
  <c r="J303"/>
  <c i="4" r="BK212"/>
  <c i="5" r="BK127"/>
  <c i="6" r="J132"/>
  <c i="2" r="J217"/>
  <c i="3" r="J651"/>
  <c r="BK531"/>
  <c r="J600"/>
  <c r="BK753"/>
  <c i="4" r="J218"/>
  <c i="5" r="BK105"/>
  <c i="6" r="J98"/>
  <c i="3" r="J618"/>
  <c r="BK442"/>
  <c r="BK459"/>
  <c i="4" r="BK237"/>
  <c i="5" r="BK128"/>
  <c r="BK116"/>
  <c i="6" r="BK154"/>
  <c i="3" r="J560"/>
  <c r="BK479"/>
  <c i="4" r="J236"/>
  <c i="5" r="J116"/>
  <c i="6" r="BK163"/>
  <c i="2" r="BK94"/>
  <c i="3" r="J525"/>
  <c r="J753"/>
  <c r="J708"/>
  <c i="4" r="J251"/>
  <c i="6" r="J161"/>
  <c i="7" r="BK116"/>
  <c i="3" r="BK509"/>
  <c r="BK669"/>
  <c r="BK560"/>
  <c i="4" r="BK181"/>
  <c i="5" r="BK98"/>
  <c i="6" r="BK166"/>
  <c i="3" r="BK537"/>
  <c r="J749"/>
  <c i="5" r="BK163"/>
  <c i="2" r="BK107"/>
  <c i="3" r="BK401"/>
  <c i="4" r="BK130"/>
  <c r="J232"/>
  <c i="5" r="BK216"/>
  <c i="2" r="BK217"/>
  <c i="3" r="J534"/>
  <c r="BK300"/>
  <c r="J755"/>
  <c i="4" r="BK245"/>
  <c i="5" r="BK264"/>
  <c r="J128"/>
  <c i="6" r="BK96"/>
  <c i="3" r="J549"/>
  <c r="J667"/>
  <c r="BK467"/>
  <c r="J517"/>
  <c i="4" r="J227"/>
  <c i="5" r="J180"/>
  <c r="BK132"/>
  <c r="J292"/>
  <c r="J247"/>
  <c i="7" r="BK96"/>
  <c i="3" r="BK406"/>
  <c r="BK209"/>
  <c r="J655"/>
  <c i="5" r="BK184"/>
  <c i="6" r="J136"/>
  <c i="7" r="J98"/>
  <c i="3" r="BK600"/>
  <c r="J203"/>
  <c r="BK472"/>
  <c r="BK231"/>
  <c i="5" r="J169"/>
  <c i="6" r="J127"/>
  <c i="7" r="J96"/>
  <c i="2" r="J162"/>
  <c i="3" r="BK325"/>
  <c i="5" r="J134"/>
  <c i="6" r="BK113"/>
  <c i="3" r="J294"/>
  <c r="J429"/>
  <c r="BK674"/>
  <c i="4" r="BK246"/>
  <c i="6" r="J168"/>
  <c i="3" r="BK93"/>
  <c r="BK415"/>
  <c i="5" r="J209"/>
  <c r="BK153"/>
  <c i="3" r="BK481"/>
  <c r="BK381"/>
  <c i="5" r="J280"/>
  <c i="6" r="J158"/>
  <c i="3" r="BK691"/>
  <c r="J545"/>
  <c i="4" r="J197"/>
  <c i="5" r="J281"/>
  <c i="6" r="J124"/>
  <c i="3" r="J393"/>
  <c r="J364"/>
  <c i="4" r="BK234"/>
  <c i="5" r="J171"/>
  <c i="3" r="BK136"/>
  <c i="5" r="BK189"/>
  <c i="6" r="BK106"/>
  <c i="3" r="BK484"/>
  <c r="BK393"/>
  <c i="4" r="J112"/>
  <c i="5" r="J240"/>
  <c r="BK144"/>
  <c i="6" r="BK140"/>
  <c i="3" r="J660"/>
  <c r="BK493"/>
  <c i="4" r="BK230"/>
  <c i="5" r="BK123"/>
  <c r="J94"/>
  <c i="7" r="BK106"/>
  <c i="3" r="J688"/>
  <c r="J317"/>
  <c r="BK437"/>
  <c i="4" r="J240"/>
  <c i="5" r="J192"/>
  <c r="BK147"/>
  <c i="6" r="J192"/>
  <c i="2" r="BK129"/>
  <c i="3" r="J437"/>
  <c r="BK291"/>
  <c i="5" r="J160"/>
  <c i="6" r="BK158"/>
  <c i="2" r="BK244"/>
  <c i="3" r="J759"/>
  <c r="J710"/>
  <c i="4" r="BK266"/>
  <c i="5" r="J87"/>
  <c i="3" r="BK633"/>
  <c r="BK356"/>
  <c r="BK726"/>
  <c i="4" r="BK121"/>
  <c i="5" r="J278"/>
  <c i="6" r="BK88"/>
  <c i="5" r="BK160"/>
  <c i="6" r="J166"/>
  <c i="3" r="J315"/>
  <c i="4" r="J212"/>
  <c i="5" r="BK180"/>
  <c i="6" r="BK159"/>
  <c i="2" r="BK140"/>
  <c i="3" r="BK354"/>
  <c r="BK241"/>
  <c r="BK491"/>
  <c r="BK444"/>
  <c i="5" r="J297"/>
  <c i="3" r="BK545"/>
  <c r="J576"/>
  <c r="BK500"/>
  <c i="5" r="BK176"/>
  <c r="BK273"/>
  <c i="2" r="J239"/>
  <c i="3" r="J723"/>
  <c i="4" r="J269"/>
  <c i="5" r="BK139"/>
  <c r="J205"/>
  <c i="2" r="J255"/>
  <c i="3" r="J472"/>
  <c r="BK628"/>
  <c r="BK494"/>
  <c r="J669"/>
  <c i="4" r="J266"/>
  <c i="5" r="BK104"/>
  <c r="J176"/>
  <c r="J198"/>
  <c i="6" r="J177"/>
  <c i="3" r="BK236"/>
  <c r="J354"/>
  <c r="BK557"/>
  <c i="5" r="BK125"/>
  <c r="BK229"/>
  <c i="7" r="J107"/>
  <c i="3" r="J328"/>
  <c r="J493"/>
  <c r="BK198"/>
  <c i="4" r="J247"/>
  <c r="J119"/>
  <c i="6" r="BK138"/>
  <c i="3" r="J459"/>
  <c r="J594"/>
  <c r="BK688"/>
  <c i="5" r="BK260"/>
  <c r="BK171"/>
  <c i="7" r="J92"/>
  <c i="3" r="BK506"/>
  <c r="BK337"/>
  <c r="BK364"/>
  <c i="4" r="BK224"/>
  <c i="6" r="J174"/>
  <c r="BK144"/>
  <c i="2" r="BK228"/>
  <c i="3" r="J322"/>
  <c r="BK276"/>
  <c r="BK359"/>
  <c i="4" r="BK112"/>
  <c i="5" r="J135"/>
  <c r="J114"/>
  <c i="3" r="J489"/>
  <c i="4" r="J181"/>
  <c i="5" r="J284"/>
  <c i="7" r="BK95"/>
  <c i="3" r="BK643"/>
  <c r="J468"/>
  <c r="BK640"/>
  <c i="4" r="J142"/>
  <c i="5" r="J111"/>
  <c i="6" r="J188"/>
  <c i="2" r="J140"/>
  <c i="3" r="J494"/>
  <c r="BK525"/>
  <c r="BK574"/>
  <c i="5" r="J178"/>
  <c i="6" r="BK177"/>
  <c i="3" r="J633"/>
  <c r="BK439"/>
  <c i="5" r="J223"/>
  <c i="6" r="BK124"/>
  <c i="2" r="BK151"/>
  <c i="3" r="BK651"/>
  <c r="J463"/>
  <c i="4" r="J242"/>
  <c i="5" r="BK198"/>
  <c r="BK134"/>
  <c i="7" r="J114"/>
  <c i="3" r="BK646"/>
  <c r="J367"/>
  <c r="J500"/>
  <c i="5" r="J216"/>
  <c i="6" r="BK100"/>
  <c i="2" r="J89"/>
  <c i="3" r="J542"/>
  <c r="J406"/>
  <c i="4" r="J132"/>
  <c i="7" r="J116"/>
  <c i="3" r="BK660"/>
  <c r="J109"/>
  <c r="J574"/>
  <c r="BK723"/>
  <c i="4" r="J123"/>
  <c i="5" r="J262"/>
  <c i="6" r="BK127"/>
  <c i="2" r="J151"/>
  <c i="3" r="BK482"/>
  <c r="BK328"/>
  <c i="4" r="J237"/>
  <c i="5" r="BK292"/>
  <c r="J195"/>
  <c i="7" r="BK94"/>
  <c i="3" r="J658"/>
  <c i="4" r="BK142"/>
  <c i="5" r="BK146"/>
  <c i="6" r="J179"/>
  <c i="2" r="J96"/>
  <c i="3" r="BK254"/>
  <c r="BK517"/>
  <c r="J359"/>
  <c i="4" r="BK167"/>
  <c r="BK179"/>
  <c i="5" r="J213"/>
  <c i="6" r="J103"/>
  <c i="3" r="BK649"/>
  <c r="BK203"/>
  <c r="BK717"/>
  <c i="4" r="BK218"/>
  <c i="5" r="BK95"/>
  <c i="7" r="BK114"/>
  <c i="3" r="BK322"/>
  <c r="J509"/>
  <c i="5" r="BK266"/>
  <c i="2" r="BK92"/>
  <c i="3" r="BK167"/>
  <c r="J483"/>
  <c i="4" r="J224"/>
  <c i="5" r="J269"/>
  <c r="BK182"/>
  <c i="6" r="J113"/>
  <c i="3" r="BK483"/>
  <c r="BK447"/>
  <c r="J348"/>
  <c i="4" r="BK269"/>
  <c i="5" r="J295"/>
  <c i="6" r="J100"/>
  <c i="2" r="BK173"/>
  <c i="3" r="BK98"/>
  <c r="BK303"/>
  <c r="BK671"/>
  <c i="5" r="BK149"/>
  <c r="BK94"/>
  <c r="BK205"/>
  <c i="7" r="J109"/>
  <c i="3" r="J514"/>
  <c r="BK109"/>
  <c i="5" r="J255"/>
  <c r="J163"/>
  <c i="6" r="BK92"/>
  <c i="3" r="J484"/>
  <c r="J705"/>
  <c r="BK705"/>
  <c i="4" r="BK205"/>
  <c i="6" r="BK164"/>
  <c i="3" r="J531"/>
  <c r="J491"/>
  <c i="4" r="J272"/>
  <c i="5" r="J182"/>
  <c r="J264"/>
  <c i="7" r="J95"/>
  <c i="3" r="BK653"/>
  <c r="BK503"/>
  <c r="J157"/>
  <c r="J490"/>
  <c r="BK219"/>
  <c i="4" r="BK89"/>
  <c i="7" r="BK112"/>
  <c i="3" r="BK477"/>
  <c r="J623"/>
  <c r="J567"/>
  <c i="4" r="J190"/>
  <c i="5" r="BK158"/>
  <c r="BK249"/>
  <c i="6" r="J163"/>
  <c i="3" r="J219"/>
  <c r="J136"/>
  <c i="5" r="BK142"/>
  <c r="J132"/>
  <c i="7" r="J103"/>
  <c i="3" r="BK468"/>
  <c r="J305"/>
  <c r="J506"/>
  <c r="J224"/>
  <c i="5" r="BK141"/>
  <c i="6" r="J119"/>
  <c i="2" r="BK206"/>
  <c i="3" r="J649"/>
  <c r="BK567"/>
  <c r="BK657"/>
  <c i="4" r="BK258"/>
  <c i="5" r="BK223"/>
  <c i="6" r="BK149"/>
  <c i="3" r="J643"/>
  <c i="4" r="BK170"/>
  <c i="5" r="BK258"/>
  <c i="6" r="J149"/>
  <c i="3" r="BK294"/>
  <c r="BK542"/>
  <c i="4" r="J246"/>
  <c i="5" r="J189"/>
  <c r="J100"/>
  <c i="6" r="BK119"/>
  <c i="3" r="BK638"/>
  <c r="J272"/>
  <c i="4" r="J160"/>
  <c i="5" r="BK247"/>
  <c r="J151"/>
  <c i="1" r="AS54"/>
  <c i="4" r="BK197"/>
  <c i="5" r="BK121"/>
  <c i="6" r="J154"/>
  <c i="2" r="J129"/>
  <c i="3" r="J496"/>
  <c i="5" r="BK278"/>
  <c r="BK295"/>
  <c i="6" r="BK179"/>
  <c i="2" r="BK96"/>
  <c i="3" r="BK549"/>
  <c r="J646"/>
  <c i="4" r="BK247"/>
  <c i="6" r="J144"/>
  <c i="3" r="BK496"/>
  <c r="J464"/>
  <c r="BK489"/>
  <c i="4" r="BK232"/>
  <c i="5" r="BK169"/>
  <c i="6" r="BK109"/>
  <c i="2" r="J173"/>
  <c i="3" r="BK576"/>
  <c r="J497"/>
  <c r="J479"/>
  <c i="4" r="BK102"/>
  <c i="5" r="BK151"/>
  <c i="3" r="BK317"/>
  <c r="J671"/>
  <c i="4" r="J89"/>
  <c i="5" r="J125"/>
  <c r="J277"/>
  <c i="3" r="BK264"/>
  <c i="4" r="BK240"/>
  <c i="5" r="J265"/>
  <c i="6" r="J160"/>
  <c i="3" r="BK497"/>
  <c r="J640"/>
  <c r="J276"/>
  <c r="J340"/>
  <c i="4" r="BK227"/>
  <c i="5" r="J218"/>
  <c i="6" r="J106"/>
  <c i="2" r="J184"/>
  <c i="3" r="J398"/>
  <c r="J653"/>
  <c r="BK757"/>
  <c r="J192"/>
  <c i="5" r="J172"/>
  <c r="BK135"/>
  <c i="7" r="J112"/>
  <c i="3" r="J334"/>
  <c r="BK174"/>
  <c i="4" r="BK243"/>
  <c i="5" r="J142"/>
  <c i="2" r="BK184"/>
  <c i="3" r="J588"/>
  <c r="J325"/>
  <c i="5" r="J266"/>
  <c r="J153"/>
  <c i="3" r="J747"/>
  <c i="5" r="J139"/>
  <c r="BK290"/>
  <c i="6" r="BK90"/>
  <c i="3" r="BK594"/>
  <c r="J726"/>
  <c i="4" r="J130"/>
  <c i="5" r="J109"/>
  <c r="J103"/>
  <c i="6" r="BK188"/>
  <c i="3" r="J569"/>
  <c r="BK749"/>
  <c i="5" r="J107"/>
  <c i="6" r="BK98"/>
  <c i="2" r="BK86"/>
  <c i="3" r="J231"/>
  <c r="BK367"/>
  <c i="5" r="BK209"/>
  <c i="6" r="J94"/>
  <c i="7" r="BK107"/>
  <c i="2" r="BK89"/>
  <c i="3" r="J412"/>
  <c i="4" r="BK239"/>
  <c i="5" r="BK103"/>
  <c r="BK284"/>
  <c i="2" r="J195"/>
  <c i="3" r="J401"/>
  <c r="J662"/>
  <c r="BK747"/>
  <c r="J241"/>
  <c i="4" r="J234"/>
  <c i="5" r="BK218"/>
  <c i="6" r="BK94"/>
  <c i="3" r="BK429"/>
  <c r="BK658"/>
  <c i="4" r="BK199"/>
  <c i="5" r="BK269"/>
  <c r="J154"/>
  <c i="6" r="BK156"/>
  <c i="3" r="J447"/>
  <c i="4" r="J230"/>
  <c i="5" r="J184"/>
  <c i="7" r="J94"/>
  <c i="3" r="BK616"/>
  <c r="J93"/>
  <c r="BK618"/>
  <c r="BK710"/>
  <c i="5" r="BK174"/>
  <c i="6" r="BK174"/>
  <c i="7" r="BK90"/>
  <c i="3" r="BK464"/>
  <c r="J451"/>
  <c r="BK755"/>
  <c i="4" r="J205"/>
  <c i="5" r="J290"/>
  <c i="6" r="BK136"/>
  <c i="3" r="BK528"/>
  <c r="J482"/>
  <c i="5" r="BK114"/>
  <c r="BK109"/>
  <c i="3" r="BK662"/>
  <c r="J444"/>
  <c r="BK398"/>
  <c i="4" r="BK263"/>
  <c i="5" r="BK195"/>
  <c r="J249"/>
  <c i="6" r="BK170"/>
  <c i="7" r="BK105"/>
  <c i="3" r="J481"/>
  <c r="BK581"/>
  <c i="5" r="J229"/>
  <c r="BK87"/>
  <c i="6" r="BK103"/>
  <c i="2" r="J86"/>
  <c i="3" r="J439"/>
  <c r="J607"/>
  <c r="BK305"/>
  <c i="4" r="J243"/>
  <c i="5" r="BK240"/>
  <c r="J146"/>
  <c i="7" r="BK93"/>
  <c i="3" r="BK667"/>
  <c r="J417"/>
  <c i="5" r="J286"/>
  <c i="4" r="J245"/>
  <c i="5" r="BK107"/>
  <c i="3" r="J467"/>
  <c i="4" r="BK123"/>
  <c i="5" r="BK213"/>
  <c i="6" r="J92"/>
  <c i="2" r="J94"/>
  <c i="3" r="BK514"/>
  <c r="J381"/>
  <c r="J427"/>
  <c i="4" r="BK119"/>
  <c i="5" r="J273"/>
  <c i="6" r="J175"/>
  <c i="7" r="J105"/>
  <c i="3" r="J415"/>
  <c r="BK157"/>
  <c r="J121"/>
  <c i="5" r="J95"/>
  <c r="BK297"/>
  <c i="6" r="J170"/>
  <c i="3" r="J374"/>
  <c r="BK623"/>
  <c i="5" r="BK286"/>
  <c i="2" r="J228"/>
  <c i="6" r="J164"/>
  <c i="3" r="J264"/>
  <c r="J300"/>
  <c i="5" r="BK178"/>
  <c i="6" r="J138"/>
  <c i="3" r="BK427"/>
  <c r="J267"/>
  <c r="BK708"/>
  <c i="4" r="BK132"/>
  <c i="5" r="J260"/>
  <c r="J112"/>
  <c i="2" r="J244"/>
  <c i="3" r="J337"/>
  <c r="BK569"/>
  <c r="BK374"/>
  <c i="4" r="BK158"/>
  <c i="5" r="BK192"/>
  <c i="6" r="BK168"/>
  <c i="7" r="BK103"/>
  <c i="3" r="BK473"/>
  <c r="J540"/>
  <c r="J209"/>
  <c i="4" r="J258"/>
  <c r="BK251"/>
  <c i="5" r="J144"/>
  <c r="BK255"/>
  <c i="6" r="J109"/>
  <c i="2" r="BK118"/>
  <c i="3" r="BK463"/>
  <c r="J717"/>
  <c i="5" r="J104"/>
  <c r="J258"/>
  <c i="2" r="BK195"/>
  <c i="3" r="BK588"/>
  <c r="J291"/>
  <c r="J638"/>
  <c i="4" r="BK139"/>
  <c i="5" r="J141"/>
  <c i="6" r="BK132"/>
  <c i="2" l="1" r="BK91"/>
  <c i="3" r="R321"/>
  <c r="P458"/>
  <c r="P752"/>
  <c r="P751"/>
  <c i="4" r="P178"/>
  <c i="3" r="R478"/>
  <c r="R746"/>
  <c i="4" r="R189"/>
  <c i="5" r="T93"/>
  <c i="6" r="BK87"/>
  <c r="J87"/>
  <c r="J61"/>
  <c i="3" r="T321"/>
  <c r="BK458"/>
  <c r="J458"/>
  <c r="J65"/>
  <c i="4" r="T88"/>
  <c r="R178"/>
  <c i="5" r="BK93"/>
  <c r="J93"/>
  <c r="J63"/>
  <c i="3" r="T478"/>
  <c r="P746"/>
  <c i="4" r="BK88"/>
  <c r="T262"/>
  <c i="6" r="R87"/>
  <c r="R86"/>
  <c r="R85"/>
  <c i="2" r="P91"/>
  <c r="P84"/>
  <c r="P83"/>
  <c i="1" r="AU55"/>
  <c i="3" r="P478"/>
  <c r="BK752"/>
  <c r="J752"/>
  <c r="J70"/>
  <c i="4" r="R88"/>
  <c r="T178"/>
  <c i="5" r="T179"/>
  <c i="6" r="T87"/>
  <c r="T86"/>
  <c r="T85"/>
  <c i="3" r="BK321"/>
  <c r="J321"/>
  <c r="J63"/>
  <c r="T458"/>
  <c r="BK746"/>
  <c r="J746"/>
  <c r="J68"/>
  <c i="4" r="P189"/>
  <c i="5" r="BK179"/>
  <c r="J179"/>
  <c r="J64"/>
  <c i="3" r="P321"/>
  <c r="R458"/>
  <c r="R752"/>
  <c r="R751"/>
  <c i="4" r="BK178"/>
  <c r="J178"/>
  <c r="J63"/>
  <c i="7" r="P104"/>
  <c i="3" r="BK92"/>
  <c r="BK309"/>
  <c r="J309"/>
  <c r="J62"/>
  <c r="R675"/>
  <c i="4" r="BK189"/>
  <c r="J189"/>
  <c r="J64"/>
  <c i="7" r="BK104"/>
  <c r="J104"/>
  <c r="J64"/>
  <c i="2" r="T91"/>
  <c r="T84"/>
  <c r="T83"/>
  <c i="3" r="BK478"/>
  <c r="J478"/>
  <c r="J66"/>
  <c r="T752"/>
  <c r="T751"/>
  <c i="4" r="R262"/>
  <c i="5" r="P93"/>
  <c i="6" r="P87"/>
  <c r="P86"/>
  <c r="P85"/>
  <c i="1" r="AU59"/>
  <c i="7" r="T89"/>
  <c i="3" r="R92"/>
  <c r="R91"/>
  <c r="R90"/>
  <c r="T309"/>
  <c r="BK675"/>
  <c r="J675"/>
  <c r="J67"/>
  <c r="T746"/>
  <c i="4" r="T189"/>
  <c i="5" r="R93"/>
  <c i="7" r="P89"/>
  <c r="P100"/>
  <c r="R104"/>
  <c r="P111"/>
  <c i="3" r="T92"/>
  <c r="T91"/>
  <c r="T90"/>
  <c r="R309"/>
  <c r="P675"/>
  <c i="4" r="P88"/>
  <c r="P87"/>
  <c r="P86"/>
  <c i="1" r="AU57"/>
  <c i="4" r="P262"/>
  <c i="5" r="R179"/>
  <c i="7" r="R89"/>
  <c r="BK100"/>
  <c r="J100"/>
  <c r="J63"/>
  <c r="T100"/>
  <c r="T104"/>
  <c r="BK111"/>
  <c r="J111"/>
  <c r="J66"/>
  <c r="R111"/>
  <c i="2" r="R91"/>
  <c r="R84"/>
  <c r="R83"/>
  <c i="3" r="P92"/>
  <c r="P91"/>
  <c r="P90"/>
  <c i="1" r="AU56"/>
  <c i="3" r="P309"/>
  <c r="T675"/>
  <c i="4" r="BK262"/>
  <c r="J262"/>
  <c r="J65"/>
  <c i="5" r="P179"/>
  <c i="7" r="BK89"/>
  <c r="R100"/>
  <c r="T111"/>
  <c i="2" r="BK88"/>
  <c r="J88"/>
  <c r="J62"/>
  <c i="6" r="BK187"/>
  <c r="J187"/>
  <c r="J63"/>
  <c i="4" r="BK271"/>
  <c r="J271"/>
  <c r="J66"/>
  <c i="3" r="BK450"/>
  <c r="J450"/>
  <c r="J64"/>
  <c i="7" r="BK97"/>
  <c r="J97"/>
  <c r="J62"/>
  <c i="5" r="BK86"/>
  <c r="J86"/>
  <c r="J61"/>
  <c i="6" r="BK191"/>
  <c r="J191"/>
  <c r="J65"/>
  <c i="2" r="BK85"/>
  <c r="J85"/>
  <c r="J61"/>
  <c i="6" r="BK183"/>
  <c r="J183"/>
  <c r="J62"/>
  <c i="4" r="BK169"/>
  <c r="J169"/>
  <c r="J62"/>
  <c i="7" r="BK108"/>
  <c r="J108"/>
  <c r="J65"/>
  <c r="BK115"/>
  <c r="J115"/>
  <c r="J67"/>
  <c r="E48"/>
  <c r="BE105"/>
  <c r="J52"/>
  <c r="BE96"/>
  <c r="BE103"/>
  <c r="F84"/>
  <c r="BE116"/>
  <c r="F54"/>
  <c r="BE93"/>
  <c r="BE101"/>
  <c r="BE114"/>
  <c r="BE95"/>
  <c r="BE94"/>
  <c r="BE98"/>
  <c r="BE109"/>
  <c r="BE90"/>
  <c r="BE106"/>
  <c r="BE107"/>
  <c r="BE112"/>
  <c i="6" r="BK86"/>
  <c r="J86"/>
  <c r="J60"/>
  <c i="7" r="BE92"/>
  <c i="6" r="F55"/>
  <c r="BE90"/>
  <c r="E75"/>
  <c r="BE92"/>
  <c r="BE98"/>
  <c r="BE103"/>
  <c r="BE158"/>
  <c r="BE184"/>
  <c r="J52"/>
  <c r="BE113"/>
  <c r="BE161"/>
  <c r="BE192"/>
  <c r="F81"/>
  <c r="BE100"/>
  <c r="BE127"/>
  <c r="BE136"/>
  <c r="BE160"/>
  <c r="BE168"/>
  <c r="BE175"/>
  <c r="BE119"/>
  <c r="BE166"/>
  <c r="BE170"/>
  <c r="BE188"/>
  <c r="BE124"/>
  <c r="BE132"/>
  <c r="BE144"/>
  <c r="BE149"/>
  <c r="BE156"/>
  <c r="BE163"/>
  <c i="5" r="BK92"/>
  <c r="J92"/>
  <c r="J62"/>
  <c i="6" r="BE174"/>
  <c r="BE88"/>
  <c r="BE140"/>
  <c r="BE94"/>
  <c r="BE106"/>
  <c r="BE154"/>
  <c r="BE177"/>
  <c r="BE109"/>
  <c r="BE138"/>
  <c r="BE96"/>
  <c r="BE159"/>
  <c r="BE164"/>
  <c r="BE179"/>
  <c i="5" r="J78"/>
  <c r="BE132"/>
  <c r="BE146"/>
  <c r="BE213"/>
  <c r="BE229"/>
  <c r="BE281"/>
  <c r="BE292"/>
  <c r="F55"/>
  <c r="BE111"/>
  <c r="BE114"/>
  <c r="BE121"/>
  <c r="BE135"/>
  <c r="BE165"/>
  <c r="BE178"/>
  <c r="BE192"/>
  <c r="BE216"/>
  <c r="BE249"/>
  <c r="BE264"/>
  <c r="BE295"/>
  <c i="4" r="J88"/>
  <c r="J61"/>
  <c i="5" r="E48"/>
  <c r="BE109"/>
  <c r="BE154"/>
  <c r="BE101"/>
  <c r="BE127"/>
  <c r="BE141"/>
  <c r="BE149"/>
  <c r="BE171"/>
  <c r="BE176"/>
  <c r="BE195"/>
  <c r="BE209"/>
  <c r="BE247"/>
  <c r="BE255"/>
  <c r="BE262"/>
  <c r="BE280"/>
  <c r="F54"/>
  <c r="BE87"/>
  <c r="BE147"/>
  <c r="BE169"/>
  <c r="BE189"/>
  <c r="BE198"/>
  <c r="BE218"/>
  <c r="BE258"/>
  <c r="BE297"/>
  <c r="BE123"/>
  <c r="BE184"/>
  <c r="BE269"/>
  <c r="BE95"/>
  <c r="BE107"/>
  <c r="BE125"/>
  <c r="BE163"/>
  <c r="BE172"/>
  <c r="BE226"/>
  <c r="BE266"/>
  <c r="BE278"/>
  <c r="BE100"/>
  <c r="BE116"/>
  <c r="BE139"/>
  <c r="BE142"/>
  <c r="BE153"/>
  <c r="BE158"/>
  <c r="BE205"/>
  <c r="BE223"/>
  <c r="BE273"/>
  <c r="BE290"/>
  <c r="BE94"/>
  <c r="BE103"/>
  <c r="BE104"/>
  <c r="BE112"/>
  <c r="BE128"/>
  <c r="BE174"/>
  <c r="BE180"/>
  <c r="BE252"/>
  <c r="BE260"/>
  <c r="BE151"/>
  <c r="BE277"/>
  <c r="BE286"/>
  <c r="BE98"/>
  <c r="BE105"/>
  <c r="BE134"/>
  <c r="BE144"/>
  <c r="BE160"/>
  <c r="BE182"/>
  <c r="BE240"/>
  <c r="BE265"/>
  <c r="BE284"/>
  <c i="4" r="F82"/>
  <c r="BE197"/>
  <c r="BE212"/>
  <c r="BE242"/>
  <c r="BE181"/>
  <c r="BE182"/>
  <c r="BE236"/>
  <c r="BE263"/>
  <c r="BE119"/>
  <c r="BE139"/>
  <c r="BE167"/>
  <c r="BE218"/>
  <c r="BE230"/>
  <c r="J52"/>
  <c r="BE142"/>
  <c r="BE272"/>
  <c r="BE89"/>
  <c r="BE170"/>
  <c r="BE190"/>
  <c r="BE258"/>
  <c r="BE266"/>
  <c r="BE112"/>
  <c r="BE199"/>
  <c r="BE232"/>
  <c r="BE237"/>
  <c i="3" r="J92"/>
  <c r="J61"/>
  <c i="4" r="F83"/>
  <c r="BE121"/>
  <c r="BE160"/>
  <c r="BE227"/>
  <c r="BE246"/>
  <c r="BE130"/>
  <c r="BE239"/>
  <c r="BE243"/>
  <c r="BE247"/>
  <c i="3" r="BK751"/>
  <c r="J751"/>
  <c r="J69"/>
  <c i="4" r="BE132"/>
  <c r="BE269"/>
  <c r="BE205"/>
  <c r="BE224"/>
  <c r="BE234"/>
  <c r="BE245"/>
  <c r="BE158"/>
  <c r="BE251"/>
  <c r="E48"/>
  <c r="BE102"/>
  <c r="BE123"/>
  <c r="BE179"/>
  <c r="BE240"/>
  <c i="3" r="BE141"/>
  <c r="BE198"/>
  <c r="BE236"/>
  <c r="BE272"/>
  <c r="BE303"/>
  <c r="BE322"/>
  <c r="BE364"/>
  <c r="BE398"/>
  <c r="BE429"/>
  <c r="BE459"/>
  <c r="BE464"/>
  <c r="BE472"/>
  <c r="BE503"/>
  <c r="BE512"/>
  <c r="BE528"/>
  <c r="BE545"/>
  <c r="BE623"/>
  <c r="BE646"/>
  <c r="BE747"/>
  <c r="J52"/>
  <c r="BE356"/>
  <c r="BE427"/>
  <c r="BE479"/>
  <c r="BE581"/>
  <c r="BE658"/>
  <c r="BE691"/>
  <c r="BE705"/>
  <c r="BE723"/>
  <c r="BE129"/>
  <c r="BE267"/>
  <c r="BE305"/>
  <c r="BE334"/>
  <c r="BE337"/>
  <c r="BE406"/>
  <c r="BE468"/>
  <c r="BE484"/>
  <c r="BE491"/>
  <c r="BE494"/>
  <c r="BE643"/>
  <c r="BE660"/>
  <c r="BE667"/>
  <c r="BE688"/>
  <c r="BE726"/>
  <c r="BE753"/>
  <c r="BE755"/>
  <c r="BE757"/>
  <c r="BE93"/>
  <c r="BE241"/>
  <c r="BE291"/>
  <c r="BE328"/>
  <c r="BE439"/>
  <c r="BE490"/>
  <c r="BE496"/>
  <c r="BE514"/>
  <c r="BE616"/>
  <c r="BE708"/>
  <c r="BE710"/>
  <c r="BE717"/>
  <c i="2" r="J91"/>
  <c r="J63"/>
  <c i="3" r="BE167"/>
  <c r="BE477"/>
  <c r="BE540"/>
  <c r="BE633"/>
  <c r="BE640"/>
  <c r="BE649"/>
  <c r="BE655"/>
  <c r="BE749"/>
  <c r="BE759"/>
  <c r="F87"/>
  <c r="BE109"/>
  <c r="BE174"/>
  <c r="BE264"/>
  <c r="BE348"/>
  <c r="BE473"/>
  <c r="BE506"/>
  <c r="BE600"/>
  <c r="BE628"/>
  <c r="E80"/>
  <c r="BE192"/>
  <c r="BE224"/>
  <c r="BE276"/>
  <c r="BE359"/>
  <c r="BE424"/>
  <c r="BE451"/>
  <c r="BE481"/>
  <c r="BE493"/>
  <c r="BE517"/>
  <c r="BE542"/>
  <c r="BE574"/>
  <c r="BE588"/>
  <c r="BE594"/>
  <c r="BE657"/>
  <c r="BE674"/>
  <c r="BE676"/>
  <c r="BE681"/>
  <c r="F54"/>
  <c r="BE203"/>
  <c r="BE219"/>
  <c r="BE374"/>
  <c r="BE442"/>
  <c r="BE509"/>
  <c r="BE531"/>
  <c r="BE618"/>
  <c r="BE651"/>
  <c r="BE157"/>
  <c r="BE209"/>
  <c r="BE294"/>
  <c r="BE315"/>
  <c r="BE325"/>
  <c r="BE340"/>
  <c r="BE381"/>
  <c r="BE393"/>
  <c r="BE401"/>
  <c r="BE432"/>
  <c r="BE437"/>
  <c r="BE482"/>
  <c r="BE489"/>
  <c r="BE576"/>
  <c r="BE653"/>
  <c r="BE669"/>
  <c r="BE121"/>
  <c r="BE231"/>
  <c r="BE254"/>
  <c r="BE300"/>
  <c r="BE317"/>
  <c r="BE354"/>
  <c r="BE417"/>
  <c r="BE444"/>
  <c r="BE447"/>
  <c r="BE463"/>
  <c r="BE483"/>
  <c r="BE525"/>
  <c r="BE557"/>
  <c r="BE567"/>
  <c r="BE607"/>
  <c r="BE98"/>
  <c r="BE310"/>
  <c r="BE367"/>
  <c r="BE412"/>
  <c r="BE415"/>
  <c r="BE467"/>
  <c r="BE500"/>
  <c r="BE537"/>
  <c r="BE549"/>
  <c r="BE560"/>
  <c r="BE569"/>
  <c r="BE671"/>
  <c r="BE136"/>
  <c r="BE497"/>
  <c r="BE534"/>
  <c r="BE638"/>
  <c r="BE662"/>
  <c i="2" r="J52"/>
  <c r="F79"/>
  <c r="BE86"/>
  <c r="BE92"/>
  <c r="F80"/>
  <c r="E48"/>
  <c r="BE107"/>
  <c r="BE118"/>
  <c r="BE140"/>
  <c r="BE96"/>
  <c r="BE129"/>
  <c r="BE151"/>
  <c r="BE94"/>
  <c r="BE195"/>
  <c r="BE217"/>
  <c r="BE239"/>
  <c r="BE173"/>
  <c r="BE184"/>
  <c r="BE244"/>
  <c r="BE255"/>
  <c r="BE89"/>
  <c r="BE162"/>
  <c r="BE206"/>
  <c r="BE228"/>
  <c i="4" r="F35"/>
  <c i="1" r="BB57"/>
  <c i="7" r="F35"/>
  <c i="1" r="BB60"/>
  <c i="6" r="F36"/>
  <c i="1" r="BC59"/>
  <c i="5" r="F35"/>
  <c i="1" r="BB58"/>
  <c i="2" r="J34"/>
  <c i="1" r="AW55"/>
  <c i="5" r="F36"/>
  <c i="1" r="BC58"/>
  <c i="7" r="F37"/>
  <c i="1" r="BD60"/>
  <c i="6" r="F37"/>
  <c i="1" r="BD59"/>
  <c i="5" r="F34"/>
  <c i="1" r="BA58"/>
  <c i="7" r="F34"/>
  <c i="1" r="BA60"/>
  <c i="3" r="F37"/>
  <c i="1" r="BD56"/>
  <c i="3" r="F34"/>
  <c i="1" r="BA56"/>
  <c i="4" r="F34"/>
  <c i="1" r="BA57"/>
  <c i="5" r="F37"/>
  <c i="1" r="BD58"/>
  <c i="6" r="J34"/>
  <c i="1" r="AW59"/>
  <c i="6" r="F35"/>
  <c i="1" r="BB59"/>
  <c i="3" r="F36"/>
  <c i="1" r="BC56"/>
  <c i="2" r="F36"/>
  <c i="1" r="BC55"/>
  <c i="3" r="J34"/>
  <c i="1" r="AW56"/>
  <c i="7" r="J34"/>
  <c i="1" r="AW60"/>
  <c i="2" r="F35"/>
  <c i="1" r="BB55"/>
  <c i="3" r="F35"/>
  <c i="1" r="BB56"/>
  <c i="4" r="F37"/>
  <c i="1" r="BD57"/>
  <c i="2" r="F37"/>
  <c i="1" r="BD55"/>
  <c i="7" r="F36"/>
  <c i="1" r="BC60"/>
  <c i="6" r="F34"/>
  <c i="1" r="BA59"/>
  <c i="5" r="J34"/>
  <c i="1" r="AW58"/>
  <c i="2" r="F34"/>
  <c i="1" r="BA55"/>
  <c i="4" r="F36"/>
  <c i="1" r="BC57"/>
  <c i="4" r="J34"/>
  <c i="1" r="AW57"/>
  <c i="4" l="1" r="T87"/>
  <c r="T86"/>
  <c i="5" r="R92"/>
  <c r="R84"/>
  <c i="7" r="R88"/>
  <c r="R87"/>
  <c i="4" r="BK87"/>
  <c r="J87"/>
  <c r="J60"/>
  <c i="7" r="BK88"/>
  <c r="BK87"/>
  <c r="J87"/>
  <c r="J59"/>
  <c r="T88"/>
  <c r="T87"/>
  <c r="P88"/>
  <c r="P87"/>
  <c i="1" r="AU60"/>
  <c i="3" r="BK91"/>
  <c r="J91"/>
  <c r="J60"/>
  <c i="5" r="T92"/>
  <c r="T84"/>
  <c r="P92"/>
  <c r="P84"/>
  <c i="1" r="AU58"/>
  <c i="4" r="R87"/>
  <c r="R86"/>
  <c i="2" r="BK84"/>
  <c r="BK83"/>
  <c r="J83"/>
  <c r="J59"/>
  <c i="5" r="BK85"/>
  <c r="J85"/>
  <c r="J60"/>
  <c i="6" r="BK190"/>
  <c r="J190"/>
  <c r="J64"/>
  <c i="7" r="J89"/>
  <c r="J61"/>
  <c i="6" r="BK85"/>
  <c r="J85"/>
  <c i="5" r="BK84"/>
  <c r="J84"/>
  <c r="J59"/>
  <c i="3" r="BK90"/>
  <c r="J90"/>
  <c i="1" r="BB54"/>
  <c r="W31"/>
  <c i="7" r="F33"/>
  <c i="1" r="AZ60"/>
  <c i="4" r="F33"/>
  <c i="1" r="AZ57"/>
  <c i="6" r="J30"/>
  <c i="1" r="AG59"/>
  <c i="4" r="J33"/>
  <c i="1" r="AV57"/>
  <c r="AT57"/>
  <c i="2" r="J33"/>
  <c i="1" r="AV55"/>
  <c r="AT55"/>
  <c i="6" r="J33"/>
  <c i="1" r="AV59"/>
  <c r="AT59"/>
  <c i="3" r="F33"/>
  <c i="1" r="AZ56"/>
  <c i="7" r="J33"/>
  <c i="1" r="AV60"/>
  <c r="AT60"/>
  <c i="3" r="J30"/>
  <c i="1" r="AG56"/>
  <c i="5" r="F33"/>
  <c i="1" r="AZ58"/>
  <c r="BA54"/>
  <c r="AW54"/>
  <c r="AK30"/>
  <c i="3" r="J33"/>
  <c i="1" r="AV56"/>
  <c r="AT56"/>
  <c i="2" r="F33"/>
  <c i="1" r="AZ55"/>
  <c i="6" r="F33"/>
  <c i="1" r="AZ59"/>
  <c r="BC54"/>
  <c r="W32"/>
  <c i="5" r="J33"/>
  <c i="1" r="AV58"/>
  <c r="AT58"/>
  <c r="BD54"/>
  <c r="W33"/>
  <c i="4" l="1" r="BK86"/>
  <c r="J86"/>
  <c r="J59"/>
  <c i="2" r="J84"/>
  <c r="J60"/>
  <c i="7" r="J88"/>
  <c r="J60"/>
  <c i="1" r="AN59"/>
  <c i="6" r="J59"/>
  <c r="J39"/>
  <c i="1" r="AN56"/>
  <c i="3" r="J59"/>
  <c r="J39"/>
  <c i="5" r="J30"/>
  <c i="1" r="AG58"/>
  <c r="AN58"/>
  <c r="AU54"/>
  <c r="AY54"/>
  <c i="2" r="J30"/>
  <c i="1" r="AG55"/>
  <c r="W30"/>
  <c i="7" r="J30"/>
  <c i="1" r="AG60"/>
  <c r="AZ54"/>
  <c r="AV54"/>
  <c r="AK29"/>
  <c r="AX54"/>
  <c i="7" l="1" r="J39"/>
  <c i="2" r="J39"/>
  <c i="5" r="J39"/>
  <c i="1" r="AN55"/>
  <c r="AN60"/>
  <c r="AT54"/>
  <c r="W29"/>
  <c i="4" r="J30"/>
  <c i="1" r="AG57"/>
  <c r="AN57"/>
  <c i="4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<sst xmlns="http://schemas.openxmlformats.org/spreadsheetml/2006/main">
  <si>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</si>
  <si>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</si>
  <si>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</si>
  <si>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</si>
  <si>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</si>
  <si>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{e0be6dc5-3724-4170-a16e-b0519705c3b8}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</si>
  <si>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</si>
  <si>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</si>
  <si>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</si>
  <si>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</si>
  <si>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</si>
  <si>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</si>
  <si>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</si>
  <si>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</si>
  <si>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B_23-005b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</si>
  <si>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</si>
  <si>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</si>
  <si>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Stavba č. 44409 TV Praha 9, etapa 0001 Oblast Prosek, Novoborská a Českolipská - ETAPA I</t>
  </si>
  <si>
    <t>KSO:</t>
  </si>
  <si>
    <t>822 2</t>
  </si>
  <si>
    <t>CC-CZ:</t>
  </si>
  <si>
    <t>2112</t>
  </si>
  <si>
    <t>Místo:</t>
  </si>
  <si>
    <t>MČ Praha 9</t>
  </si>
  <si>
    <t>Datum:</t>
  </si>
  <si>
    <t>22. 10. 2024</t>
  </si>
  <si>
    <t>CZ-CPV:</t>
  </si>
  <si>
    <t>45230000-8</t>
  </si>
  <si>
    <t>CZ-CPA:</t>
  </si>
  <si>
    <t>42.11.10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</si>
  <si>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</si>
  <si>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</si>
  <si>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</si>
  <si>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</si>
  <si>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</si>
  <si>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</si>
  <si>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</si>
  <si>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</si>
  <si>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25091905</t>
  </si>
  <si>
    <t>BOMART spol. s r.o.</t>
  </si>
  <si>
    <t>CZ25091905</t>
  </si>
  <si>
    <t>True</t>
  </si>
  <si>
    <t>Zpracovatel:</t>
  </si>
  <si>
    <t>Ing. Eva Horčičková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</si>
  <si>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</si>
  <si>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</si>
  <si>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</si>
  <si>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</si>
  <si>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</si>
  <si>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</si>
  <si>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</si>
  <si>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</si>
  <si>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</si>
  <si>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</si>
  <si>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</si>
  <si>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</si>
  <si>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</si>
  <si>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</si>
  <si>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</si>
  <si>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</si>
  <si>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</si>
  <si>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</si>
  <si>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</si>
  <si>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</si>
  <si>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</si>
  <si>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</si>
  <si>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</si>
  <si>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</si>
  <si>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</si>
  <si>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</si>
  <si>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</si>
  <si>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</si>
  <si>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</si>
  <si>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</si>
  <si>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</si>
  <si>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</si>
  <si>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</si>
  <si>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</si>
  <si>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</si>
  <si>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</si>
  <si>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</si>
  <si>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</si>
  <si>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</si>
  <si>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</si>
  <si>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</si>
  <si>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SO.001</t>
  </si>
  <si>
    <t>Dopravně inženýrská opatření</t>
  </si>
  <si>
    <t>STA</t>
  </si>
  <si>
    <t>1</t>
  </si>
  <si>
    <t>{0350258f-6622-4deb-a1ac-4236b5807de5}</t>
  </si>
  <si>
    <t>2</t>
  </si>
  <si>
    <t>SO.101</t>
  </si>
  <si>
    <t>Rekonstrukce a stavební úpravy stávající komunikace</t>
  </si>
  <si>
    <t>{0b17f950-8b23-4aad-a30b-1e84d5ad171d}</t>
  </si>
  <si>
    <t>SO.301</t>
  </si>
  <si>
    <t>Dešťová kanalizace</t>
  </si>
  <si>
    <t>{fd3284e6-4a58-42e3-b4a7-a3d401ceeff5}</t>
  </si>
  <si>
    <t>SO.401</t>
  </si>
  <si>
    <t>Veřejné osvětlení</t>
  </si>
  <si>
    <t>{7cbf116f-40b5-4be6-9f6c-1e90ab8f27e8}</t>
  </si>
  <si>
    <t>SO.801</t>
  </si>
  <si>
    <t>Sadové úpravy</t>
  </si>
  <si>
    <t>{6c74a2e0-c08c-4ad3-a61b-2945d87a3efc}</t>
  </si>
  <si>
    <t>VRN</t>
  </si>
  <si>
    <t>Vedlejší rozpočtové náklady</t>
  </si>
  <si>
    <t>{284e7b4a-35a3-422f-94ef-0e3dea0ff255}</t>
  </si>
  <si>
    <t>KRYCÍ LIST SOUPISU PRACÍ</t>
  </si>
  <si>
    <t>Objekt:</t>
  </si>
  <si>
    <t>SO.001 - Dopravně inženýrská opatření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</si>
  <si>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</si>
  <si>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</si>
  <si>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</si>
  <si>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</si>
  <si>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</si>
  <si>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</si>
  <si>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</si>
  <si>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</si>
  <si>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</si>
  <si>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</si>
  <si>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</si>
  <si>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</si>
  <si>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</si>
  <si>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</si>
  <si>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</si>
  <si>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</si>
  <si>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</si>
  <si>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</si>
  <si>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</si>
  <si>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</si>
  <si>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</si>
  <si>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</si>
  <si>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</si>
  <si>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</si>
  <si>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</si>
  <si>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</si>
  <si>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1131060R</t>
  </si>
  <si>
    <t>Rozebrání vozovek ze silničních dílců včetně podkladních vrstev a uvedení podkladu do původního stavu</t>
  </si>
  <si>
    <t>m2</t>
  </si>
  <si>
    <t>4</t>
  </si>
  <si>
    <t>-1900258581</t>
  </si>
  <si>
    <t>P</t>
  </si>
  <si>
    <t xml:space="preserve">Poznámka k položce:_x000d_
obsahuje kompletní demontáž celé konstrukce provizorní komunikace, odvoz demontovaného materiálu ze stavby a uvedení povrchu podkladu do původního stavu_x000d_
</t>
  </si>
  <si>
    <t>5</t>
  </si>
  <si>
    <t>Komunikace pozemní</t>
  </si>
  <si>
    <t>58412110R</t>
  </si>
  <si>
    <t>Zřízení provizorní komunikace ze silničních dílců z ŽB do lože z kameniva těženého a ochranou stávajících povrchů</t>
  </si>
  <si>
    <t>1961449767</t>
  </si>
  <si>
    <t xml:space="preserve">Poznámka k položce:_x000d_
obsahuje kompletní provedení konstrukce provizorní komunikace vč. dodání bet.panelů,  podkladních konstrukcí a ochranných prvků tak, aby bylo možno následně uvést překryté povrchy do původního stavu</t>
  </si>
  <si>
    <t>9</t>
  </si>
  <si>
    <t>Ostatní konstrukce a práce, bourání</t>
  </si>
  <si>
    <t>3</t>
  </si>
  <si>
    <t>911381212</t>
  </si>
  <si>
    <t>Městská ochranná zábrana průběžná délky 1 m, výšky 0,5 m</t>
  </si>
  <si>
    <t>m</t>
  </si>
  <si>
    <t>CS ÚRS 2024 02</t>
  </si>
  <si>
    <t>213652766</t>
  </si>
  <si>
    <t>Online PSC</t>
  </si>
  <si>
    <t>https://podminky.urs.cz/item/CS_URS_2024_02/911381212</t>
  </si>
  <si>
    <t>911381832</t>
  </si>
  <si>
    <t>Odstranění městské ochranné zábrany s naložením na dopravní prostředek průběžné nebo koncové délky 1 m, výšky 0,5 m</t>
  </si>
  <si>
    <t>507508932</t>
  </si>
  <si>
    <t>https://podminky.urs.cz/item/CS_URS_2024_02/911381832</t>
  </si>
  <si>
    <t>913111115</t>
  </si>
  <si>
    <t>Montáž a demontáž dočasných dopravních značek samostatných značek základních</t>
  </si>
  <si>
    <t>kus</t>
  </si>
  <si>
    <t>2072186435</t>
  </si>
  <si>
    <t>https://podminky.urs.cz/item/CS_URS_2024_02/913111115</t>
  </si>
  <si>
    <t>VV</t>
  </si>
  <si>
    <t>Etapa 1, 70dní</t>
  </si>
  <si>
    <t>(59-37)</t>
  </si>
  <si>
    <t>Etapa 2, 90dní</t>
  </si>
  <si>
    <t>45-32</t>
  </si>
  <si>
    <t>Etapa 3, 65dní</t>
  </si>
  <si>
    <t>27-18</t>
  </si>
  <si>
    <t>Etapa 4, 50dní</t>
  </si>
  <si>
    <t>30-22</t>
  </si>
  <si>
    <t>Součet</t>
  </si>
  <si>
    <t>6</t>
  </si>
  <si>
    <t>913111215</t>
  </si>
  <si>
    <t>Montáž a demontáž dočasných dopravních značek Příplatek za první a každý další den použití dočasných dopravních značek k ceně 11-1115</t>
  </si>
  <si>
    <t>971895713</t>
  </si>
  <si>
    <t>https://podminky.urs.cz/item/CS_URS_2024_02/913111215</t>
  </si>
  <si>
    <t>(59-37)*70</t>
  </si>
  <si>
    <t>(45-32)*90</t>
  </si>
  <si>
    <t>(27-18)*65</t>
  </si>
  <si>
    <t>(30-22)*50</t>
  </si>
  <si>
    <t>7</t>
  </si>
  <si>
    <t>913121111</t>
  </si>
  <si>
    <t>Montáž a demontáž dočasných dopravních značek kompletních značek vč. podstavce a sloupku základních</t>
  </si>
  <si>
    <t>-104925916</t>
  </si>
  <si>
    <t>https://podminky.urs.cz/item/CS_URS_2024_02/913121111</t>
  </si>
  <si>
    <t>37</t>
  </si>
  <si>
    <t>32</t>
  </si>
  <si>
    <t>18</t>
  </si>
  <si>
    <t>22</t>
  </si>
  <si>
    <t>8</t>
  </si>
  <si>
    <t>913121211</t>
  </si>
  <si>
    <t>Montáž a demontáž dočasných dopravních značek Příplatek za první a každý další den použití dočasných dopravních značek k ceně 12-1111</t>
  </si>
  <si>
    <t>910672326</t>
  </si>
  <si>
    <t>https://podminky.urs.cz/item/CS_URS_2024_02/913121211</t>
  </si>
  <si>
    <t>37*70</t>
  </si>
  <si>
    <t>32*90</t>
  </si>
  <si>
    <t>18*65</t>
  </si>
  <si>
    <t>22*50</t>
  </si>
  <si>
    <t>913211112</t>
  </si>
  <si>
    <t>Montáž a demontáž dočasných dopravních zábran reflexních, šířky 2,5 m</t>
  </si>
  <si>
    <t>-2071223653</t>
  </si>
  <si>
    <t>https://podminky.urs.cz/item/CS_URS_2024_02/913211112</t>
  </si>
  <si>
    <t>"Z2" 3-3</t>
  </si>
  <si>
    <t>"Z2" 3-1</t>
  </si>
  <si>
    <t>"Z2" 2-1</t>
  </si>
  <si>
    <t>"Z2" 2-2</t>
  </si>
  <si>
    <t>10</t>
  </si>
  <si>
    <t>913221211</t>
  </si>
  <si>
    <t>Montáž a demontáž dočasných dopravních zábran Příplatek za první a každý další den použití dočasných dopravních zábran k ceně 22-1111</t>
  </si>
  <si>
    <t>-1192133619</t>
  </si>
  <si>
    <t>https://podminky.urs.cz/item/CS_URS_2024_02/913221211</t>
  </si>
  <si>
    <t>"Z2+2S7" 3*70</t>
  </si>
  <si>
    <t>"Z2+2S7" 1*90</t>
  </si>
  <si>
    <t>"Z2+2S7" 1*65</t>
  </si>
  <si>
    <t>"Z2+2S7" 2*50</t>
  </si>
  <si>
    <t>11</t>
  </si>
  <si>
    <t>913211212</t>
  </si>
  <si>
    <t>Montáž a demontáž dočasných dopravních zábran Příplatek za první a každý další den použití dočasných dopravních zábran k ceně 21-1112</t>
  </si>
  <si>
    <t>1926281323</t>
  </si>
  <si>
    <t>https://podminky.urs.cz/item/CS_URS_2024_02/913211212</t>
  </si>
  <si>
    <t>"Z2" 0</t>
  </si>
  <si>
    <t>"Z2" 2*90</t>
  </si>
  <si>
    <t>"Z2" 1*65</t>
  </si>
  <si>
    <t>12</t>
  </si>
  <si>
    <t>913221111</t>
  </si>
  <si>
    <t>Montáž a demontáž dočasných dopravních zábran světelných včetně zásobníku na akumulátor, šířky 1,5 m, 3 světla</t>
  </si>
  <si>
    <t>355242029</t>
  </si>
  <si>
    <t>https://podminky.urs.cz/item/CS_URS_2024_02/913221111</t>
  </si>
  <si>
    <t>"Z2+2S7" 3</t>
  </si>
  <si>
    <t>"Z2+2S7" 1</t>
  </si>
  <si>
    <t>"Z2+2S7" 2</t>
  </si>
  <si>
    <t>13</t>
  </si>
  <si>
    <t>913321111</t>
  </si>
  <si>
    <t>Montáž a demontáž dočasných dopravních vodících zařízení směrové desky základní</t>
  </si>
  <si>
    <t>-76295978</t>
  </si>
  <si>
    <t>https://podminky.urs.cz/item/CS_URS_2024_02/913321111</t>
  </si>
  <si>
    <t>"Z4a" 12</t>
  </si>
  <si>
    <t>"Z4a" 12-8</t>
  </si>
  <si>
    <t>"Z4a" 13-3</t>
  </si>
  <si>
    <t>14</t>
  </si>
  <si>
    <t>913321115</t>
  </si>
  <si>
    <t>Montáž a demontáž dočasných dopravních vodících zařízení soupravy směrových desek s výstražným světlem 3 desky</t>
  </si>
  <si>
    <t>-121589058</t>
  </si>
  <si>
    <t>https://podminky.urs.cz/item/CS_URS_2024_02/913321115</t>
  </si>
  <si>
    <t>913321116</t>
  </si>
  <si>
    <t>Montáž a demontáž dočasných dopravních vodících zařízení soupravy směrových desek s výstražným světlem 5 desek</t>
  </si>
  <si>
    <t>-51409484</t>
  </si>
  <si>
    <t>https://podminky.urs.cz/item/CS_URS_2024_02/913321116</t>
  </si>
  <si>
    <t>16</t>
  </si>
  <si>
    <t>913321211</t>
  </si>
  <si>
    <t>Montáž a demontáž dočasných dopravních vodících zařízení Příplatek za první a každý další den použití dočasných dopravních vodících zařízení k ceně 32-1111</t>
  </si>
  <si>
    <t>1920366818</t>
  </si>
  <si>
    <t>https://podminky.urs.cz/item/CS_URS_2024_02/913321211</t>
  </si>
  <si>
    <t>"Z4a" 12*70</t>
  </si>
  <si>
    <t>"Z4a" 4*90</t>
  </si>
  <si>
    <t>"Z4a" 10*65</t>
  </si>
  <si>
    <t>"Z4a" 10*50</t>
  </si>
  <si>
    <t>17</t>
  </si>
  <si>
    <t>913321215</t>
  </si>
  <si>
    <t>Montáž a demontáž dočasných dopravních vodících zařízení Příplatek za první a každý další den použití dočasných dopravních vodících zařízení k ceně 32-1115</t>
  </si>
  <si>
    <t>-225398396</t>
  </si>
  <si>
    <t>https://podminky.urs.cz/item/CS_URS_2024_02/913321215</t>
  </si>
  <si>
    <t>1*90</t>
  </si>
  <si>
    <t>1*65</t>
  </si>
  <si>
    <t>1*50</t>
  </si>
  <si>
    <t>913321216</t>
  </si>
  <si>
    <t>Montáž a demontáž dočasných dopravních vodících zařízení Příplatek za první a každý další den použití dočasných dopravních vodících zařízení k ceně 32-1116</t>
  </si>
  <si>
    <t>-213175198</t>
  </si>
  <si>
    <t>https://podminky.urs.cz/item/CS_URS_2024_02/913321216</t>
  </si>
  <si>
    <t>19</t>
  </si>
  <si>
    <t>913921131</t>
  </si>
  <si>
    <t>Dočasné omezení platnosti základní dopravní značky zakrytí značky</t>
  </si>
  <si>
    <t>1392117063</t>
  </si>
  <si>
    <t>https://podminky.urs.cz/item/CS_URS_2024_02/913921131</t>
  </si>
  <si>
    <t>26</t>
  </si>
  <si>
    <t>39</t>
  </si>
  <si>
    <t>20</t>
  </si>
  <si>
    <t>913921132</t>
  </si>
  <si>
    <t>Dočasné omezení platnosti základní dopravní značky odkrytí značky</t>
  </si>
  <si>
    <t>-696578823</t>
  </si>
  <si>
    <t>https://podminky.urs.cz/item/CS_URS_2024_02/913921132</t>
  </si>
  <si>
    <t>K1</t>
  </si>
  <si>
    <t>Nové souvrství asf.chodníku, tl.300mm</t>
  </si>
  <si>
    <t>5150</t>
  </si>
  <si>
    <t>K2_1</t>
  </si>
  <si>
    <t>Nové souvrství vozovky, celková tl.500mm</t>
  </si>
  <si>
    <t>3700</t>
  </si>
  <si>
    <t>K2_2</t>
  </si>
  <si>
    <t>Nové souvrství vozovky - zesílená kce, celková tl.580mm</t>
  </si>
  <si>
    <t>1700</t>
  </si>
  <si>
    <t>K3</t>
  </si>
  <si>
    <t>Nové souvrství asf.chodníku v místě vjezdu, tl.360mm</t>
  </si>
  <si>
    <t>220</t>
  </si>
  <si>
    <t>K4</t>
  </si>
  <si>
    <t>Nové souvrství parkovacího stání, bet. dlažba, celková tl.520mm</t>
  </si>
  <si>
    <t>2400</t>
  </si>
  <si>
    <t>K5</t>
  </si>
  <si>
    <t>Nově zřizovaná plocha zeleně</t>
  </si>
  <si>
    <t>1100</t>
  </si>
  <si>
    <t>Z_P</t>
  </si>
  <si>
    <t>Konstrukce zpomalovacího polštáře z kamenné dlažby</t>
  </si>
  <si>
    <t>SO.101 - Rekonstrukce a stavební úpravy stávající komunikace</t>
  </si>
  <si>
    <t xml:space="preserve">    2 - Zakládání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</si>
  <si>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</si>
  <si>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</si>
  <si>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</si>
  <si>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</si>
  <si>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</si>
  <si>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</si>
  <si>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113106193</t>
  </si>
  <si>
    <t>Rozebrání dlažeb vozovek a ploch s přemístěním hmot na skládku na vzdálenost do 3 m nebo s naložením na dopravní prostředek, s jakoukoliv výplní spár ručně z vegetační dlažby s ložem z kameniva betonové</t>
  </si>
  <si>
    <t>576394670</t>
  </si>
  <si>
    <t>https://podminky.urs.cz/item/CS_URS_2024_02/113106193</t>
  </si>
  <si>
    <t>stáv.zatr.dlažba, tl.80mm</t>
  </si>
  <si>
    <t>"v místě bud.kce K4" 30,0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</si>
  <si>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</si>
  <si>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</si>
  <si>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-884632709</t>
  </si>
  <si>
    <t>https://podminky.urs.cz/item/CS_URS_2024_02/113107221</t>
  </si>
  <si>
    <t>podklad stáv.vozovky, tl.40mm</t>
  </si>
  <si>
    <t>v místě skladby K2.1</t>
  </si>
  <si>
    <t>"ul.Českolipská" 800,0</t>
  </si>
  <si>
    <t>podklad stáv.vozovky, tl.60mm</t>
  </si>
  <si>
    <t>v místě skladby K4</t>
  </si>
  <si>
    <t>"ul.Českolipská" 350,0</t>
  </si>
  <si>
    <t>podklad stáv.chodníku, tl.100mm</t>
  </si>
  <si>
    <t>"v místě budoucí zeleně (K5)" 90,0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</si>
  <si>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</si>
  <si>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</si>
  <si>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758862427</t>
  </si>
  <si>
    <t>https://podminky.urs.cz/item/CS_URS_2024_02/113107222</t>
  </si>
  <si>
    <t>podklad stáv.vozovky, tl.160mm</t>
  </si>
  <si>
    <t>"ul.Novoborská" 1800,0</t>
  </si>
  <si>
    <t>podklad stáv.vozovky, tl.140mm</t>
  </si>
  <si>
    <t>"ul.Novoborská" 2900,0</t>
  </si>
  <si>
    <t>podklad stáv.vozovky, tl.120mm</t>
  </si>
  <si>
    <t>v místě skladby K2.2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</si>
  <si>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</si>
  <si>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</si>
  <si>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1856923395</t>
  </si>
  <si>
    <t>https://podminky.urs.cz/item/CS_URS_2024_02/113107223</t>
  </si>
  <si>
    <t>podklad stáv.vozovky, tl.220mm</t>
  </si>
  <si>
    <t>"ul.Novoborská" 1350,0</t>
  </si>
  <si>
    <t>podklad stáv.chodníku, tl.250mm</t>
  </si>
  <si>
    <t>"v místě budoucího chodníku (K1)" 4100,0</t>
  </si>
  <si>
    <t>113107225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</si>
  <si>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</si>
  <si>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1935922965</t>
  </si>
  <si>
    <t>https://podminky.urs.cz/item/CS_URS_2024_02/113107225</t>
  </si>
  <si>
    <t>podklad stáv.chodníku, tl.470mm</t>
  </si>
  <si>
    <t>"v místě budoucí kce K4" 120,0</t>
  </si>
  <si>
    <t>podklad stáv.zatr.dlažby, tl.440mm</t>
  </si>
  <si>
    <t>"v místě budoucí kce K4" 30,0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</si>
  <si>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</si>
  <si>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</si>
  <si>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-606619059</t>
  </si>
  <si>
    <t>https://podminky.urs.cz/item/CS_URS_2024_02/113107230</t>
  </si>
  <si>
    <t>stáv. asf.vozovka, tl.40mm</t>
  </si>
  <si>
    <t>v místě skladby K5</t>
  </si>
  <si>
    <t>75,0</t>
  </si>
  <si>
    <t>113107232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</si>
  <si>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</si>
  <si>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-1679118101</t>
  </si>
  <si>
    <t>https://podminky.urs.cz/item/CS_URS_2024_02/113107232</t>
  </si>
  <si>
    <t>stáv. asf.vozovka, tl.250mm</t>
  </si>
  <si>
    <t>v místě skladby K3</t>
  </si>
  <si>
    <t>220,0</t>
  </si>
  <si>
    <t>Mezisoučet</t>
  </si>
  <si>
    <t>stáv. asf.vozovka, tl.190mm</t>
  </si>
  <si>
    <t>v místě skladby K1</t>
  </si>
  <si>
    <t>1100,0</t>
  </si>
  <si>
    <t>113107233</t>
  </si>
  <si>
    <t>Odstranění podkladů nebo krytů strojně plochy jednotlivě přes 200 m2 s přemístěním hmot na skládku na vzdálenost do 20 m nebo s naložením na dopravní prostředek z betonu prostého, o tl. vrstvy přes 300 do 400 mm</t>
  </si>
  <si>
    <t>-1430156046</t>
  </si>
  <si>
    <t>https://podminky.urs.cz/item/CS_URS_2024_02/113107233</t>
  </si>
  <si>
    <t>stáv. asf.vozovka, tl.350mm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</si>
  <si>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</si>
  <si>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</si>
  <si>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1423339959</t>
  </si>
  <si>
    <t>https://podminky.urs.cz/item/CS_URS_2024_02/113107241</t>
  </si>
  <si>
    <t>stáv.chodník, tl.50mm</t>
  </si>
  <si>
    <t>"v místě budoucí kce K1" 4100,0</t>
  </si>
  <si>
    <t>"v místě budoucí kce K5" 90,0</t>
  </si>
  <si>
    <t>113154334.1R</t>
  </si>
  <si>
    <t>Frézování živičného podkladu nebo krytu s naložením na dopravní prostředek plochy přes 1 000 do 10 000 m2 bez překážek v trase pruhu šířky přes 1 m do 2 m, tloušťky vrstvy 110 mm</t>
  </si>
  <si>
    <t>2021252856</t>
  </si>
  <si>
    <t>stáv. asf.vozovka, tl.110mm</t>
  </si>
  <si>
    <t>"ul.Novoborská" 2200,0+700,0</t>
  </si>
  <si>
    <t>"ul.Českolipská" 0</t>
  </si>
  <si>
    <t>"ul.Novoborská" 1150,0+200,0</t>
  </si>
  <si>
    <t>"ul.Českolipská" 50,0+300,0</t>
  </si>
  <si>
    <t>480,0+450,0</t>
  </si>
  <si>
    <t>190,0+30,0</t>
  </si>
  <si>
    <t>"ul.Novoborská" 1500,0+300,0</t>
  </si>
  <si>
    <t>113201112</t>
  </si>
  <si>
    <t>Vytrhání obrub s vybouráním lože, s přemístěním hmot na skládku na vzdálenost do 3 m nebo s naložením na dopravní prostředek silničních ležatých</t>
  </si>
  <si>
    <t>-1229245642</t>
  </si>
  <si>
    <t>https://podminky.urs.cz/item/CS_URS_2024_02/113201112</t>
  </si>
  <si>
    <t>Poznámka k položce:_x000d_
odvoz do skladu investora</t>
  </si>
  <si>
    <t xml:space="preserve">odměřeno </t>
  </si>
  <si>
    <t>"kamenný silniční obrubník" 1960,0</t>
  </si>
  <si>
    <t>113202111</t>
  </si>
  <si>
    <t>Vytrhání obrub s vybouráním lože, s přemístěním hmot na skládku na vzdálenost do 3 m nebo s naložením na dopravní prostředek z krajníků nebo obrubníků stojatých</t>
  </si>
  <si>
    <t>324924813</t>
  </si>
  <si>
    <t>https://podminky.urs.cz/item/CS_URS_2024_02/113202111</t>
  </si>
  <si>
    <t>"bet.chodníkový obrubník" 1850,0</t>
  </si>
  <si>
    <t>121151113</t>
  </si>
  <si>
    <t>Sejmutí ornice strojně při souvislé ploše přes 100 do 500 m2, tl. vrstvy do 200 mm</t>
  </si>
  <si>
    <t>2114873700</t>
  </si>
  <si>
    <t>https://podminky.urs.cz/item/CS_URS_2024_02/121151113</t>
  </si>
  <si>
    <t>předpoklad tl. ornice 150mm</t>
  </si>
  <si>
    <t>"stáv.zeleň v místě bud.chodníku (kce K1)" 80,0</t>
  </si>
  <si>
    <t>"stáv.zeleň v místě bud.zeleně (kce K5)" 935,0</t>
  </si>
  <si>
    <t>122452206</t>
  </si>
  <si>
    <t>Odkopávky a prokopávky nezapažené pro silnice a dálnice strojně v hornině třídy těžitelnosti II přes 1 000 do 5 000 m3</t>
  </si>
  <si>
    <t>m3</t>
  </si>
  <si>
    <t>111893751</t>
  </si>
  <si>
    <t>https://podminky.urs.cz/item/CS_URS_2024_02/122452206</t>
  </si>
  <si>
    <t>odkop na novou úroveň pláně</t>
  </si>
  <si>
    <t>"stáv.zeleň v místě bud.chodníku (kce K1), pl.=100m2" 80,0*0,15</t>
  </si>
  <si>
    <t>odkop pro výměnu zeminy v aktivní zóně</t>
  </si>
  <si>
    <t>MIMO západní rameno ul. Českolipská (50% plochy úseku)</t>
  </si>
  <si>
    <t>"vozovka, tl.500mm" 2700,0*0,5</t>
  </si>
  <si>
    <t>131213701</t>
  </si>
  <si>
    <t>Hloubení nezapažených jam ručně s urovnáním dna do předepsaného profilu a spádu v hornině třídy těžitelnosti I skupiny 3 soudržných</t>
  </si>
  <si>
    <t>-604110318</t>
  </si>
  <si>
    <t>https://podminky.urs.cz/item/CS_URS_2024_02/131213701</t>
  </si>
  <si>
    <t>provedení sond pro ověření polohy stáv.IS</t>
  </si>
  <si>
    <t>"odhadem 10ks pro každou etapu" 10*4*1,5*1,5*1,0</t>
  </si>
  <si>
    <t>132251104</t>
  </si>
  <si>
    <t>Hloubení nezapažených rýh šířky do 800 mm strojně s urovnáním dna do předepsaného profilu a spádu v hornině třídy těžitelnosti I skupiny 3 přes 100 m3</t>
  </si>
  <si>
    <t>-1996249896</t>
  </si>
  <si>
    <t>https://podminky.urs.cz/item/CS_URS_2024_02/132251104</t>
  </si>
  <si>
    <t>výkop pro trativod:</t>
  </si>
  <si>
    <t>"etapa I" 1170,0*0,4*0,4</t>
  </si>
  <si>
    <t>výkop pro základ cyklostojanu, 21ks</t>
  </si>
  <si>
    <t>21*(1,03*0,65*0,3+0,55*0,15*0,2)</t>
  </si>
  <si>
    <t>139001101</t>
  </si>
  <si>
    <t>Příplatek k cenám hloubených vykopávek za ztížení vykopávky v blízkosti podzemního vedení nebo výbušnin pro jakoukoliv třídu horniny</t>
  </si>
  <si>
    <t>342139035</t>
  </si>
  <si>
    <t>https://podminky.urs.cz/item/CS_URS_2024_02/139001101</t>
  </si>
  <si>
    <t>kopané sondy pro ověření polohy stáv.IS</t>
  </si>
  <si>
    <t>"80% objemu vykopávky" 0,8*90,0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</si>
  <si>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</si>
  <si>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</si>
  <si>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-123540375</t>
  </si>
  <si>
    <t>https://podminky.urs.cz/item/CS_URS_2024_02/162351104</t>
  </si>
  <si>
    <t>ornice na deponii a zpět</t>
  </si>
  <si>
    <t>1015,0*0,15*2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</si>
  <si>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</si>
  <si>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</si>
  <si>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-1656869075</t>
  </si>
  <si>
    <t>https://podminky.urs.cz/item/CS_URS_2024_02/162751117</t>
  </si>
  <si>
    <t>odvoz přebytečné zeminy</t>
  </si>
  <si>
    <t>"výkop pro trativod" 187,2</t>
  </si>
  <si>
    <t>"výkop pro základ cyklostojanu, 21ks" 4,564</t>
  </si>
  <si>
    <t>"sloupky SDZ" 48*0,1</t>
  </si>
  <si>
    <t>"zahraz.sloupek" 81*0,15</t>
  </si>
  <si>
    <t>"zábradlí" 21*0,15</t>
  </si>
  <si>
    <t>odkop zeminy v aktivní zóně - 100% odvoz na skládku</t>
  </si>
  <si>
    <t>"dle pol.122452206" 1350,0</t>
  </si>
  <si>
    <t>167151101</t>
  </si>
  <si>
    <t>Nakládání, skládání a překládání neulehlého výkopku nebo sypaniny strojně nakládání, množství do 100 m3, z horniny třídy těžitelnosti I, skupiny 1 až 3</t>
  </si>
  <si>
    <t>1777688572</t>
  </si>
  <si>
    <t>https://podminky.urs.cz/item/CS_URS_2024_02/167151101</t>
  </si>
  <si>
    <t>ornice ke zpětnému použití</t>
  </si>
  <si>
    <t>1015,0*0,15</t>
  </si>
  <si>
    <t>zeminy z výkopu pro městský mobiliář a značení</t>
  </si>
  <si>
    <t>171201231</t>
  </si>
  <si>
    <t>Poplatek za uložení stavebního odpadu na recyklační skládce (skládkovné) zeminy a kamení zatříděného do Katalogu odpadů pod kódem 17 05 04</t>
  </si>
  <si>
    <t>t</t>
  </si>
  <si>
    <t>1352193353</t>
  </si>
  <si>
    <t>https://podminky.urs.cz/item/CS_URS_2024_02/171201231</t>
  </si>
  <si>
    <t>1573,864*1,7 'Přepočtené koeficientem množství</t>
  </si>
  <si>
    <t>171251201</t>
  </si>
  <si>
    <t>Uložení sypaniny na skládky nebo meziskládky bez hutnění s upravením uložené sypaniny do předepsaného tvaru</t>
  </si>
  <si>
    <t>1699638217</t>
  </si>
  <si>
    <t>https://podminky.urs.cz/item/CS_URS_2024_02/171251201</t>
  </si>
  <si>
    <t>uložení ornice v místě stavby</t>
  </si>
  <si>
    <t>23</t>
  </si>
  <si>
    <t>174211101</t>
  </si>
  <si>
    <t>Zásyp sypaninou z jakékoliv horniny ručně s uložením výkopku ve vrstvách bez zhutnění jam, šachet, rýh nebo kolem objektů v těchto vykopávkách</t>
  </si>
  <si>
    <t>1869369970</t>
  </si>
  <si>
    <t>https://podminky.urs.cz/item/CS_URS_2024_02/174211101</t>
  </si>
  <si>
    <t>sondy pro ověření polohy stáv.IS</t>
  </si>
  <si>
    <t>"množství dle pol.131213701" 90,0</t>
  </si>
  <si>
    <t>24</t>
  </si>
  <si>
    <t>181252305</t>
  </si>
  <si>
    <t>Úprava pláně na stavbách silnic a dálnic strojně na násypech se zhutněním</t>
  </si>
  <si>
    <t>1330622577</t>
  </si>
  <si>
    <t>https://podminky.urs.cz/item/CS_URS_2024_02/181252305</t>
  </si>
  <si>
    <t>parapláň (úprava AZ)</t>
  </si>
  <si>
    <t>"vozovka" 2700,0</t>
  </si>
  <si>
    <t>pláň pod kcí zpev.ploch</t>
  </si>
  <si>
    <t>25</t>
  </si>
  <si>
    <t>181351003</t>
  </si>
  <si>
    <t>Rozprostření a urovnání ornice v rovině nebo ve svahu sklonu do 1:5 strojně při souvislé ploše do 100 m2, tl. vrstvy do 200 mm</t>
  </si>
  <si>
    <t>1910538457</t>
  </si>
  <si>
    <t>https://podminky.urs.cz/item/CS_URS_2024_02/181351003</t>
  </si>
  <si>
    <t>M</t>
  </si>
  <si>
    <t>10364101</t>
  </si>
  <si>
    <t>zemina pro terénní úpravy - ornice</t>
  </si>
  <si>
    <t>1786582986</t>
  </si>
  <si>
    <t>Poznámka k položce:_x000d_
nákup vč. dovozu na místo stavby</t>
  </si>
  <si>
    <t>K5*0,15</t>
  </si>
  <si>
    <t>- "sejmutá ornice (viz pol.121151113)" 1015,0*0,15</t>
  </si>
  <si>
    <t>12,75*1,8 'Přepočtené koeficientem množství</t>
  </si>
  <si>
    <t>27</t>
  </si>
  <si>
    <t>181411131</t>
  </si>
  <si>
    <t>Založení trávníku na půdě předem připravené plochy do 1000 m2 výsevem včetně utažení parkového v rovině nebo na svahu do 1:5</t>
  </si>
  <si>
    <t>-1865776710</t>
  </si>
  <si>
    <t>https://podminky.urs.cz/item/CS_URS_2024_02/181411131</t>
  </si>
  <si>
    <t>28</t>
  </si>
  <si>
    <t>00572420</t>
  </si>
  <si>
    <t>osivo směs travní parková okrasná</t>
  </si>
  <si>
    <t>kg</t>
  </si>
  <si>
    <t>18716540</t>
  </si>
  <si>
    <t>1100*0,03 'Přepočtené koeficientem množství</t>
  </si>
  <si>
    <t>29</t>
  </si>
  <si>
    <t>181951111</t>
  </si>
  <si>
    <t>Úprava pláně vyrovnáním výškových rozdílů strojně v hornině třídy těžitelnosti I, skupiny 1 až 3 bez zhutnění</t>
  </si>
  <si>
    <t>280067156</t>
  </si>
  <si>
    <t>https://podminky.urs.cz/item/CS_URS_2024_02/181951111</t>
  </si>
  <si>
    <t>úprava pláně pod ornicí</t>
  </si>
  <si>
    <t>Zakládání</t>
  </si>
  <si>
    <t>30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</si>
  <si>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</si>
  <si>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</si>
  <si>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1591899539</t>
  </si>
  <si>
    <t>https://podminky.urs.cz/item/CS_URS_2024_02/211971121</t>
  </si>
  <si>
    <t>vyložení trativodu; prům. 1,7m2/m´:</t>
  </si>
  <si>
    <t>"etapa I" 1170,0*1,7</t>
  </si>
  <si>
    <t>31</t>
  </si>
  <si>
    <t>69311080</t>
  </si>
  <si>
    <t>geotextilie netkaná separační, ochranná, filtrační, drenážní PES 200g/m2</t>
  </si>
  <si>
    <t>774144279</t>
  </si>
  <si>
    <t>1989*1,1845 'Přepočtené koeficientem množství</t>
  </si>
  <si>
    <t>212752401</t>
  </si>
  <si>
    <t>Trativody z drenážních trubek pro liniové stavby a komunikace se zřízením štěrkového lože pod trubky a s jejich obsypem v otevřeném výkopu trubka korugovaná sendvičová PE-HD SN 8 celoperforovaná 360° DN 100</t>
  </si>
  <si>
    <t>-1444391292</t>
  </si>
  <si>
    <t>https://podminky.urs.cz/item/CS_URS_2024_02/212752401</t>
  </si>
  <si>
    <t>trativod:</t>
  </si>
  <si>
    <t>"etapa I" 1170,0</t>
  </si>
  <si>
    <t>33</t>
  </si>
  <si>
    <t>564750111</t>
  </si>
  <si>
    <t>Podklad nebo kryt z kameniva hrubého drceného vel. 16-32 mm s rozprostřením a zhutněním plochy přes 100 m2, po zhutnění tl. 150 mm</t>
  </si>
  <si>
    <t>1333403623</t>
  </si>
  <si>
    <t>https://podminky.urs.cz/item/CS_URS_2024_02/564750111</t>
  </si>
  <si>
    <t>34</t>
  </si>
  <si>
    <t>564831111</t>
  </si>
  <si>
    <t>Podklad ze štěrkodrti ŠD s rozprostřením a zhutněním plochy přes 100 m2, po zhutnění tl. 100 mm</t>
  </si>
  <si>
    <t>1970370162</t>
  </si>
  <si>
    <t>https://podminky.urs.cz/item/CS_URS_2024_02/564831111</t>
  </si>
  <si>
    <t>35</t>
  </si>
  <si>
    <t>564851111</t>
  </si>
  <si>
    <t>Podklad ze štěrkodrti ŠD s rozprostřením a zhutněním plochy přes 100 m2, po zhutnění tl. 150 mm</t>
  </si>
  <si>
    <t>2091183294</t>
  </si>
  <si>
    <t>https://podminky.urs.cz/item/CS_URS_2024_02/564851111</t>
  </si>
  <si>
    <t>K2_2*2</t>
  </si>
  <si>
    <t>36</t>
  </si>
  <si>
    <t>564861011</t>
  </si>
  <si>
    <t>Podklad ze štěrkodrti ŠD s rozprostřením a zhutněním plochy jednotlivě do 100 m2, po zhutnění tl. 200 mm</t>
  </si>
  <si>
    <t>-1517215098</t>
  </si>
  <si>
    <t>https://podminky.urs.cz/item/CS_URS_2024_02/564861011</t>
  </si>
  <si>
    <t>564861113</t>
  </si>
  <si>
    <t>Podklad ze štěrkodrti ŠD s rozprostřením a zhutněním plochy přes 100 m2, po zhutnění tl. 220 mm</t>
  </si>
  <si>
    <t>-1208144151</t>
  </si>
  <si>
    <t>https://podminky.urs.cz/item/CS_URS_2024_02/564861113</t>
  </si>
  <si>
    <t>38</t>
  </si>
  <si>
    <t>564871111</t>
  </si>
  <si>
    <t>Podklad ze štěrkodrti ŠD s rozprostřením a zhutněním plochy přes 100 m2, po zhutnění tl. 250 mm</t>
  </si>
  <si>
    <t>1721994674</t>
  </si>
  <si>
    <t>https://podminky.urs.cz/item/CS_URS_2024_02/564871111</t>
  </si>
  <si>
    <t>nové konstrukce</t>
  </si>
  <si>
    <t>sanace aktivní zóny</t>
  </si>
  <si>
    <t>"vozovka, tl.500mm" 2700,0*2</t>
  </si>
  <si>
    <t>565145121</t>
  </si>
  <si>
    <t>Asfaltový beton vrstva podkladní ACP 16 (obalované kamenivo střednězrnné - OKS) s rozprostřením a zhutněním v pruhu šířky přes 3 m, po zhutnění tl. 60 mm</t>
  </si>
  <si>
    <t>1937624</t>
  </si>
  <si>
    <t>https://podminky.urs.cz/item/CS_URS_2024_02/565145121</t>
  </si>
  <si>
    <t>ACP 16S</t>
  </si>
  <si>
    <t>40</t>
  </si>
  <si>
    <t>567122110R</t>
  </si>
  <si>
    <t>Podklad ze směsi stmelené cementem SC bez dilatačních spár, s rozprostřením a zhutněním SC C 8/10 (KSC I), po zhutnění tl. 70 mm</t>
  </si>
  <si>
    <t>49394294</t>
  </si>
  <si>
    <t>41</t>
  </si>
  <si>
    <t>567122111</t>
  </si>
  <si>
    <t>Podklad ze směsi stmelené cementem SC bez dilatačních spár, s rozprostřením a zhutněním SC C 8/10 (KSC I), po zhutnění tl. 120 mm</t>
  </si>
  <si>
    <t>-612094504</t>
  </si>
  <si>
    <t>https://podminky.urs.cz/item/CS_URS_2024_02/567122111</t>
  </si>
  <si>
    <t>42</t>
  </si>
  <si>
    <t>567122112</t>
  </si>
  <si>
    <t>Podklad ze směsi stmelené cementem SC bez dilatačních spár, s rozprostřením a zhutněním SC C 8/10 (KSC I), po zhutnění tl. 130 mm</t>
  </si>
  <si>
    <t>1730945758</t>
  </si>
  <si>
    <t>https://podminky.urs.cz/item/CS_URS_2024_02/567122112</t>
  </si>
  <si>
    <t>43</t>
  </si>
  <si>
    <t>567122114</t>
  </si>
  <si>
    <t>Podklad ze směsi stmelené cementem SC bez dilatačních spár, s rozprostřením a zhutněním SC C 8/10 (KSC I), po zhutnění tl. 150 mm</t>
  </si>
  <si>
    <t>-1842522925</t>
  </si>
  <si>
    <t>https://podminky.urs.cz/item/CS_URS_2024_02/567122114</t>
  </si>
  <si>
    <t>44</t>
  </si>
  <si>
    <t>573111110R</t>
  </si>
  <si>
    <t>Postřik infiltrační PI z asfaltu silničního s posypem kamenivem, v množství 0,50 kg/m2</t>
  </si>
  <si>
    <t>-1943813075</t>
  </si>
  <si>
    <t>Poznámka k položce:_x000d_
C60BP 3</t>
  </si>
  <si>
    <t>45</t>
  </si>
  <si>
    <t>573211106</t>
  </si>
  <si>
    <t>Postřik spojovací PS bez posypu kamenivem z asfaltu silničního, v množství 0,20 kg/m2</t>
  </si>
  <si>
    <t>843106108</t>
  </si>
  <si>
    <t>https://podminky.urs.cz/item/CS_URS_2024_02/573211106</t>
  </si>
  <si>
    <t>Poznámka k položce:_x000d_
C60BP 6</t>
  </si>
  <si>
    <t>K2_1*2</t>
  </si>
  <si>
    <t>46</t>
  </si>
  <si>
    <t>577134121</t>
  </si>
  <si>
    <t>Asfaltový beton vrstva obrusná ACO 11 (ABS) s rozprostřením a se zhutněním z nemodifikovaného asfaltu v pruhu šířky přes 3 m tř. I (ACO 11+), po zhutnění tl. 40 mm</t>
  </si>
  <si>
    <t>862074489</t>
  </si>
  <si>
    <t>https://podminky.urs.cz/item/CS_URS_2024_02/577134121</t>
  </si>
  <si>
    <t>konstrukce K2.1, základní provedení</t>
  </si>
  <si>
    <t>"odměřeno z PD" 3220,0</t>
  </si>
  <si>
    <t xml:space="preserve">konstrukce K2.1, červená </t>
  </si>
  <si>
    <t>"odměřeno z PD" 320,0</t>
  </si>
  <si>
    <t>konstrukce K2.2, základní provedení</t>
  </si>
  <si>
    <t>"odměřeno z PD" 1325,0</t>
  </si>
  <si>
    <t xml:space="preserve">konstrukce K2.2, červená </t>
  </si>
  <si>
    <t>"odměřeno z PD" 375,0</t>
  </si>
  <si>
    <t>47</t>
  </si>
  <si>
    <t>577134131</t>
  </si>
  <si>
    <t>Asfaltový beton vrstva obrusná ACO 11 (ABS) s rozprostřením a se zhutněním z modifikovaného asfaltu v pruhu šířky přes do 1,5 do 3 m, po zhutnění tl. 40 mm</t>
  </si>
  <si>
    <t>2013079442</t>
  </si>
  <si>
    <t>https://podminky.urs.cz/item/CS_URS_2024_02/577134131</t>
  </si>
  <si>
    <t>povrch konstrukce K2-1, zastávka BUS</t>
  </si>
  <si>
    <t>"odměřeno z PD" 160,0</t>
  </si>
  <si>
    <t>48</t>
  </si>
  <si>
    <t>577143111</t>
  </si>
  <si>
    <t>Asfaltový beton vrstva obrusná ACO 8 (ABJ) s rozprostřením a se zhutněním z nemodifikovaného asfaltu v pruhu šířky do 3 m, po zhutnění tl. 50 mm</t>
  </si>
  <si>
    <t>372748056</t>
  </si>
  <si>
    <t>https://podminky.urs.cz/item/CS_URS_2024_02/577143111</t>
  </si>
  <si>
    <t>49</t>
  </si>
  <si>
    <t>577145112</t>
  </si>
  <si>
    <t>Asfaltový beton vrstva ložní ACL 16 (ABH) s rozprostřením a zhutněním z nemodifikovaného asfaltu v pruhu šířky do 3 m, po zhutnění tl. 50 mm</t>
  </si>
  <si>
    <t>1529713864</t>
  </si>
  <si>
    <t>https://podminky.urs.cz/item/CS_URS_2024_02/577145112</t>
  </si>
  <si>
    <t xml:space="preserve">ACL 16+ </t>
  </si>
  <si>
    <t>50</t>
  </si>
  <si>
    <t>577155122</t>
  </si>
  <si>
    <t>Asfaltový beton vrstva ložní ACL 16 (ABH) s rozprostřením a zhutněním z nemodifikovaného asfaltu v pruhu šířky přes 3 m, po zhutnění tl. 60 mm</t>
  </si>
  <si>
    <t>892824019</t>
  </si>
  <si>
    <t>https://podminky.urs.cz/item/CS_URS_2024_02/577155122</t>
  </si>
  <si>
    <t>ACL 16S</t>
  </si>
  <si>
    <t>51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</si>
  <si>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</si>
  <si>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</si>
  <si>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136617809</t>
  </si>
  <si>
    <t>https://podminky.urs.cz/item/CS_URS_2024_02/591141111</t>
  </si>
  <si>
    <t>52</t>
  </si>
  <si>
    <t>58381008</t>
  </si>
  <si>
    <t>kostka štípaná dlažební žula velká 15/17</t>
  </si>
  <si>
    <t>-1709014334</t>
  </si>
  <si>
    <t>20*1,01 'Přepočtené koeficientem množství</t>
  </si>
  <si>
    <t>53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</si>
  <si>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</si>
  <si>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</si>
  <si>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-1728680718</t>
  </si>
  <si>
    <t>https://podminky.urs.cz/item/CS_URS_2024_02/596211110</t>
  </si>
  <si>
    <t>vodící linie z drážkované dlažby</t>
  </si>
  <si>
    <t>"etapa I" 140,0</t>
  </si>
  <si>
    <t>dlažba pro nevidomé - pochozí</t>
  </si>
  <si>
    <t>"etapa I" 330,0</t>
  </si>
  <si>
    <t>54</t>
  </si>
  <si>
    <t>59245006</t>
  </si>
  <si>
    <t>dlažba pro nevidomé betonová 200x100mm tl 60mm barevná</t>
  </si>
  <si>
    <t>-1138793374</t>
  </si>
  <si>
    <t>330*1,03 'Přepočtené koeficientem množství</t>
  </si>
  <si>
    <t>55</t>
  </si>
  <si>
    <t>59246086</t>
  </si>
  <si>
    <t>dlažba pro nevidomé betonová 200x200mm tl 60mm bílá</t>
  </si>
  <si>
    <t>750909934</t>
  </si>
  <si>
    <t>140*1,03 'Přepočtené koeficientem množství</t>
  </si>
  <si>
    <t>56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</si>
  <si>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</si>
  <si>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</si>
  <si>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909767560</t>
  </si>
  <si>
    <t>https://podminky.urs.cz/item/CS_URS_2024_02/596211114</t>
  </si>
  <si>
    <t>"dle pol.596211110" 470,0</t>
  </si>
  <si>
    <t>57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</si>
  <si>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</si>
  <si>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</si>
  <si>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1923578953</t>
  </si>
  <si>
    <t>https://podminky.urs.cz/item/CS_URS_2024_02/596212210</t>
  </si>
  <si>
    <t>dlažba pro nevidomé - pojížděná</t>
  </si>
  <si>
    <t>35,0</t>
  </si>
  <si>
    <t>58</t>
  </si>
  <si>
    <t>59245226</t>
  </si>
  <si>
    <t>dlažba pro nevidomé betonová 200x100mm tl 80mm barevná</t>
  </si>
  <si>
    <t>-1101216744</t>
  </si>
  <si>
    <t>35*1,03 'Přepočtené koeficientem množství</t>
  </si>
  <si>
    <t>59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</si>
  <si>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</si>
  <si>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</si>
  <si>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-1379406350</t>
  </si>
  <si>
    <t>https://podminky.urs.cz/item/CS_URS_2024_02/596212213</t>
  </si>
  <si>
    <t>60</t>
  </si>
  <si>
    <t>59245030</t>
  </si>
  <si>
    <t>dlažba skladebná betonová 200x200mm tl 80mm přírodní</t>
  </si>
  <si>
    <t>322891460</t>
  </si>
  <si>
    <t>2400*1,01 'Přepočtené koeficientem množství</t>
  </si>
  <si>
    <t>61</t>
  </si>
  <si>
    <t>596212214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</si>
  <si>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Příplatek k cenám za dlažbu z prvků dvou barev</t>
  </si>
  <si>
    <t>-1044257934</t>
  </si>
  <si>
    <t>https://podminky.urs.cz/item/CS_URS_2024_02/596212214</t>
  </si>
  <si>
    <t>"dle pol.596212210" 35,0</t>
  </si>
  <si>
    <t>62</t>
  </si>
  <si>
    <t>599111111</t>
  </si>
  <si>
    <t>Zálivka živičná spár dlažby hloubky do 50 mm, s vyčištěním spár z velkých kostek</t>
  </si>
  <si>
    <t>1158681322</t>
  </si>
  <si>
    <t>https://podminky.urs.cz/item/CS_URS_2024_02/599111111</t>
  </si>
  <si>
    <t>Úpravy povrchů, podlahy a osazování výplní</t>
  </si>
  <si>
    <t>63</t>
  </si>
  <si>
    <t>915241111</t>
  </si>
  <si>
    <t>Bezpečnostní barevný povrch vozovek červený pro podklad asfaltový</t>
  </si>
  <si>
    <t>440899713</t>
  </si>
  <si>
    <t>https://podminky.urs.cz/item/CS_URS_2024_02/915241111</t>
  </si>
  <si>
    <t>Trubní vedení</t>
  </si>
  <si>
    <t>64</t>
  </si>
  <si>
    <t>899132111</t>
  </si>
  <si>
    <t>Výměna (výšková úprava) poklopu kanalizačního s rámem samonivelačním s ošetřením podkladních vrstev hloubky do 25 cm</t>
  </si>
  <si>
    <t>720082653</t>
  </si>
  <si>
    <t>https://podminky.urs.cz/item/CS_URS_2024_02/899132111</t>
  </si>
  <si>
    <t>výšková úprava vč.výměny poklopů šachet kanalizace (typ dle městských standardů)</t>
  </si>
  <si>
    <t>65</t>
  </si>
  <si>
    <t>55241033</t>
  </si>
  <si>
    <t>poklop šachtový litinový kruhový DN 600 bez ventilace tř D400 v samonivelačním rámu pro intenzivní provoz</t>
  </si>
  <si>
    <t>733894113</t>
  </si>
  <si>
    <t>66</t>
  </si>
  <si>
    <t>899132211r</t>
  </si>
  <si>
    <t>Výměna poklopu plynovodního potrubí</t>
  </si>
  <si>
    <t>575114865</t>
  </si>
  <si>
    <t>výšková úprava a výměna poklopů plynovodního vedení</t>
  </si>
  <si>
    <t>67</t>
  </si>
  <si>
    <t>55241100</t>
  </si>
  <si>
    <t>poklop přípojkový litinový bez ventilace tř D400 v pevném rámu</t>
  </si>
  <si>
    <t>-415404595</t>
  </si>
  <si>
    <t>68</t>
  </si>
  <si>
    <t>899132212</t>
  </si>
  <si>
    <t>Výměna (výšková úprava) poklopu vodovodního samonivelačního nebo pevného šoupátkového</t>
  </si>
  <si>
    <t>912375489</t>
  </si>
  <si>
    <t>https://podminky.urs.cz/item/CS_URS_2024_02/899132212</t>
  </si>
  <si>
    <t>výšková úprava a výměna poklopů vodovodního vedení (typ poklopu dle městských standardů)</t>
  </si>
  <si>
    <t>"šoupě" 2</t>
  </si>
  <si>
    <t>69</t>
  </si>
  <si>
    <t>55241104</t>
  </si>
  <si>
    <t>poklop šoupátkový litinový bez ventilace tř D400 v samonivelačním rámu</t>
  </si>
  <si>
    <t>-50833888</t>
  </si>
  <si>
    <t>70</t>
  </si>
  <si>
    <t>899132213</t>
  </si>
  <si>
    <t>Výměna (výšková úprava) poklopu vodovodního samonivelačního nebo pevného hydrantového</t>
  </si>
  <si>
    <t>-487245779</t>
  </si>
  <si>
    <t>https://podminky.urs.cz/item/CS_URS_2024_02/899132213</t>
  </si>
  <si>
    <t>"hydrant" 3</t>
  </si>
  <si>
    <t>71</t>
  </si>
  <si>
    <t>55241105</t>
  </si>
  <si>
    <t>poklop hydrantový litinový bez ventilace tř D400 v samonivelačním rámu</t>
  </si>
  <si>
    <t>-1329158784</t>
  </si>
  <si>
    <t>72</t>
  </si>
  <si>
    <t>911111111</t>
  </si>
  <si>
    <t>Montáž zábradlí ocelového zabetonovaného</t>
  </si>
  <si>
    <t>497516061</t>
  </si>
  <si>
    <t>https://podminky.urs.cz/item/CS_URS_2024_02/911111111</t>
  </si>
  <si>
    <t>73</t>
  </si>
  <si>
    <t>74910601</t>
  </si>
  <si>
    <t>zábradlí městské obloukové bezpečnostní galvanizovaný povrch 1000x1000mm</t>
  </si>
  <si>
    <t>976118513</t>
  </si>
  <si>
    <t>74</t>
  </si>
  <si>
    <t>912111114R</t>
  </si>
  <si>
    <t>Montáž zábrany parkovací tvaru sloupku do výšky 1000 mm se zabetonovanou patkou</t>
  </si>
  <si>
    <t>-1363506270</t>
  </si>
  <si>
    <t>75</t>
  </si>
  <si>
    <t>74910124R</t>
  </si>
  <si>
    <t>sloupek zahrazovací v 1000mm litinový</t>
  </si>
  <si>
    <t>543298102</t>
  </si>
  <si>
    <t>76</t>
  </si>
  <si>
    <t>914111111</t>
  </si>
  <si>
    <t>Montáž svislé dopravní značky základní velikosti do 1 m2 objímkami na sloupky nebo konzoly</t>
  </si>
  <si>
    <t>1460464937</t>
  </si>
  <si>
    <t>https://podminky.urs.cz/item/CS_URS_2024_02/914111111</t>
  </si>
  <si>
    <t>"původní" 73</t>
  </si>
  <si>
    <t>"nové" 10+2</t>
  </si>
  <si>
    <t>77</t>
  </si>
  <si>
    <t>4044560R1</t>
  </si>
  <si>
    <t>dopravní značky - základní velikost</t>
  </si>
  <si>
    <t>-106095069</t>
  </si>
  <si>
    <t>78</t>
  </si>
  <si>
    <t>4044560R2</t>
  </si>
  <si>
    <t>dopravní značky - zmenšená velikost</t>
  </si>
  <si>
    <t>-1228323338</t>
  </si>
  <si>
    <t>79</t>
  </si>
  <si>
    <t>914431112</t>
  </si>
  <si>
    <t>Montáž dopravního zrcadla na sloupky nebo konzoly velikosti do 1 m2</t>
  </si>
  <si>
    <t>2121232411</t>
  </si>
  <si>
    <t>https://podminky.urs.cz/item/CS_URS_2024_02/914431112</t>
  </si>
  <si>
    <t>80</t>
  </si>
  <si>
    <t>40445200</t>
  </si>
  <si>
    <t>zrcadlo dopravní kruhové D 600mm</t>
  </si>
  <si>
    <t>1354961092</t>
  </si>
  <si>
    <t>81</t>
  </si>
  <si>
    <t>914511111</t>
  </si>
  <si>
    <t>Montáž sloupku dopravních značek délky do 3,5 m do betonového základu</t>
  </si>
  <si>
    <t>1483873334</t>
  </si>
  <si>
    <t>https://podminky.urs.cz/item/CS_URS_2024_02/914511111</t>
  </si>
  <si>
    <t>82</t>
  </si>
  <si>
    <t>40445230</t>
  </si>
  <si>
    <t>sloupek pro dopravní značku Zn D 70mm v 3,5m</t>
  </si>
  <si>
    <t>127800077</t>
  </si>
  <si>
    <t>83</t>
  </si>
  <si>
    <t>915111111</t>
  </si>
  <si>
    <t>Vodorovné dopravní značení stříkané barvou dělící čára šířky 125 mm souvislá bílá základní</t>
  </si>
  <si>
    <t>954880297</t>
  </si>
  <si>
    <t>https://podminky.urs.cz/item/CS_URS_2024_02/915111111</t>
  </si>
  <si>
    <t>"V4" 85,0</t>
  </si>
  <si>
    <t>84</t>
  </si>
  <si>
    <t>915111115</t>
  </si>
  <si>
    <t>Vodorovné dopravní značení stříkané barvou dělící čára šířky 125 mm souvislá žlutá základní</t>
  </si>
  <si>
    <t>-1122536646</t>
  </si>
  <si>
    <t>https://podminky.urs.cz/item/CS_URS_2024_02/915111115</t>
  </si>
  <si>
    <t>"V12a" 55,0</t>
  </si>
  <si>
    <t>85</t>
  </si>
  <si>
    <t>915111115R</t>
  </si>
  <si>
    <t>Vodorovné dopravní značení stříkané barvou dělící čára šířky 125 mm souvislá modrá základní</t>
  </si>
  <si>
    <t>1463245985</t>
  </si>
  <si>
    <t>"V10g" 750,0</t>
  </si>
  <si>
    <t>86</t>
  </si>
  <si>
    <t>915111121</t>
  </si>
  <si>
    <t>Vodorovné dopravní značení stříkané barvou dělící čára šířky 125 mm přerušovaná bílá základní</t>
  </si>
  <si>
    <t>-1269202260</t>
  </si>
  <si>
    <t>https://podminky.urs.cz/item/CS_URS_2024_02/915111121</t>
  </si>
  <si>
    <t>"V2b" 10,0</t>
  </si>
  <si>
    <t>87</t>
  </si>
  <si>
    <t>915121111</t>
  </si>
  <si>
    <t>Vodorovné dopravní značení stříkané barvou vodící čára bílá šířky 250 mm souvislá základní</t>
  </si>
  <si>
    <t>-1318918089</t>
  </si>
  <si>
    <t>https://podminky.urs.cz/item/CS_URS_2024_02/915121111</t>
  </si>
  <si>
    <t>"V4" 30,0</t>
  </si>
  <si>
    <t>88</t>
  </si>
  <si>
    <t>915121113R</t>
  </si>
  <si>
    <t xml:space="preserve">Vodorovné dopravní značení stříkané barvou vodící čára žlutá šířky 250 mm souvislá </t>
  </si>
  <si>
    <t>1869244495</t>
  </si>
  <si>
    <t>"V12c" 1,000</t>
  </si>
  <si>
    <t>89</t>
  </si>
  <si>
    <t>915121121</t>
  </si>
  <si>
    <t>Vodorovné dopravní značení stříkané barvou vodící čára bílá šířky 250 mm přerušovaná základní</t>
  </si>
  <si>
    <t>703935520</t>
  </si>
  <si>
    <t>https://podminky.urs.cz/item/CS_URS_2024_02/915121121</t>
  </si>
  <si>
    <t>"V2b" 22,0</t>
  </si>
  <si>
    <t>90</t>
  </si>
  <si>
    <t>915131111</t>
  </si>
  <si>
    <t>Vodorovné dopravní značení stříkané barvou přechody pro chodce, šipky, symboly bílé základní</t>
  </si>
  <si>
    <t>-2026562787</t>
  </si>
  <si>
    <t>https://podminky.urs.cz/item/CS_URS_2024_02/915131111</t>
  </si>
  <si>
    <t>"V7a" 330,0</t>
  </si>
  <si>
    <t>"V11a" 40,0</t>
  </si>
  <si>
    <t>"V13a" 30,0</t>
  </si>
  <si>
    <t>"V15" 1,5*1,5*7,0</t>
  </si>
  <si>
    <t>"V20" 0,85*2,65*39</t>
  </si>
  <si>
    <t>91</t>
  </si>
  <si>
    <t>915211111</t>
  </si>
  <si>
    <t>Vodorovné dopravní značení stříkaným plastem dělící čára šířky 125 mm souvislá bílá základní</t>
  </si>
  <si>
    <t>-1230433763</t>
  </si>
  <si>
    <t>https://podminky.urs.cz/item/CS_URS_2024_02/915211111</t>
  </si>
  <si>
    <t>92</t>
  </si>
  <si>
    <t>915211115</t>
  </si>
  <si>
    <t>Vodorovné dopravní značení stříkaným plastem dělící čára šířky 125 mm souvislá žlutá základní</t>
  </si>
  <si>
    <t>1957403537</t>
  </si>
  <si>
    <t>https://podminky.urs.cz/item/CS_URS_2024_02/915211115</t>
  </si>
  <si>
    <t>93</t>
  </si>
  <si>
    <t>915211115R</t>
  </si>
  <si>
    <t>Vodorovné dopravní značení stříkaným plastem dělící čára šířky 125 mm souvislá modrá základní</t>
  </si>
  <si>
    <t>-1307573570</t>
  </si>
  <si>
    <t>94</t>
  </si>
  <si>
    <t>915211121</t>
  </si>
  <si>
    <t>Vodorovné dopravní značení stříkaným plastem dělící čára šířky 125 mm přerušovaná bílá základní</t>
  </si>
  <si>
    <t>-1791623094</t>
  </si>
  <si>
    <t>https://podminky.urs.cz/item/CS_URS_2024_02/915211121</t>
  </si>
  <si>
    <t>95</t>
  </si>
  <si>
    <t>915221111</t>
  </si>
  <si>
    <t>Vodorovné dopravní značení stříkaným plastem vodící čára bílá šířky 250 mm souvislá základní</t>
  </si>
  <si>
    <t>393847739</t>
  </si>
  <si>
    <t>https://podminky.urs.cz/item/CS_URS_2024_02/915221111</t>
  </si>
  <si>
    <t>96</t>
  </si>
  <si>
    <t>915221113R</t>
  </si>
  <si>
    <t>Vodorovné dopravní značení stříkaným plastem vodící čára bílá šířky 250 mm souvislá žlutá</t>
  </si>
  <si>
    <t>-1066510546</t>
  </si>
  <si>
    <t>"V12c" 1,0</t>
  </si>
  <si>
    <t>97</t>
  </si>
  <si>
    <t>915221121</t>
  </si>
  <si>
    <t>Vodorovné dopravní značení stříkaným plastem vodící čára bílá šířky 250 mm přerušovaná základní</t>
  </si>
  <si>
    <t>-455706104</t>
  </si>
  <si>
    <t>https://podminky.urs.cz/item/CS_URS_2024_02/915221121</t>
  </si>
  <si>
    <t>98</t>
  </si>
  <si>
    <t>915223111</t>
  </si>
  <si>
    <t>Orientační prvky pro nevidomé z plastu na pozemních komunikacích a komunikacích pro pěší varovný pás šířky 420 mm</t>
  </si>
  <si>
    <t>875086673</t>
  </si>
  <si>
    <t>https://podminky.urs.cz/item/CS_URS_2024_02/915223111</t>
  </si>
  <si>
    <t>vizuálně konstrastní nehmatný pás</t>
  </si>
  <si>
    <t>10,0</t>
  </si>
  <si>
    <t>99</t>
  </si>
  <si>
    <t>915231111</t>
  </si>
  <si>
    <t>Vodorovné dopravní značení stříkaným plastem přechody pro chodce, šipky, symboly nápisy bílé základní</t>
  </si>
  <si>
    <t>875438950</t>
  </si>
  <si>
    <t>https://podminky.urs.cz/item/CS_URS_2024_02/915231111</t>
  </si>
  <si>
    <t>"V15" 1,5*1,5*7</t>
  </si>
  <si>
    <t>100</t>
  </si>
  <si>
    <t>915611111</t>
  </si>
  <si>
    <t>Předznačení pro vodorovné značení stříkané barvou nebo prováděné z nátěrových hmot liniové dělicí čáry, vodicí proužky</t>
  </si>
  <si>
    <t>1549135286</t>
  </si>
  <si>
    <t>https://podminky.urs.cz/item/CS_URS_2024_02/915611111</t>
  </si>
  <si>
    <t>85,0+55,0+750+10,0+30,0+1,0+22,0</t>
  </si>
  <si>
    <t>101</t>
  </si>
  <si>
    <t>915621111</t>
  </si>
  <si>
    <t>Předznačení pro vodorovné značení stříkané barvou nebo prováděné z nátěrových hmot plošné šipky, symboly, nápisy</t>
  </si>
  <si>
    <t>1073483135</t>
  </si>
  <si>
    <t>https://podminky.urs.cz/item/CS_URS_2024_02/915621111</t>
  </si>
  <si>
    <t>5,0</t>
  </si>
  <si>
    <t>plošné znaky / symboly</t>
  </si>
  <si>
    <t>503,598</t>
  </si>
  <si>
    <t>102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</si>
  <si>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</si>
  <si>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</si>
  <si>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919429240</t>
  </si>
  <si>
    <t>https://podminky.urs.cz/item/CS_URS_2024_02/916231213</t>
  </si>
  <si>
    <t>103</t>
  </si>
  <si>
    <t>59217018</t>
  </si>
  <si>
    <t>obrubník betonový chodníkový 1000x80x200mm</t>
  </si>
  <si>
    <t>-835668010</t>
  </si>
  <si>
    <t>odměřeno z PD</t>
  </si>
  <si>
    <t>"chodníkový bet.obrubník-přímá" 1794,0</t>
  </si>
  <si>
    <t>1794*1,02 'Přepočtené koeficientem množství</t>
  </si>
  <si>
    <t>104</t>
  </si>
  <si>
    <t>916241113</t>
  </si>
  <si>
    <t>Osazení obrubníku kamenného se zřízením lože, s vyplněním a zatřením spár cementovou maltou ležatého s boční opěrou z betonu prostého, do lože z betonu prostého</t>
  </si>
  <si>
    <t>160647009</t>
  </si>
  <si>
    <t>https://podminky.urs.cz/item/CS_URS_2024_02/916241113</t>
  </si>
  <si>
    <t>105</t>
  </si>
  <si>
    <t>58380004</t>
  </si>
  <si>
    <t>obrubník kamenný žulový přímý 1000x250x200mm</t>
  </si>
  <si>
    <t>-1191468641</t>
  </si>
  <si>
    <t>"OP3-přímá" 1840,0</t>
  </si>
  <si>
    <t>1840*1,02 'Přepočtené koeficientem množství</t>
  </si>
  <si>
    <t>106</t>
  </si>
  <si>
    <t>58380414</t>
  </si>
  <si>
    <t>obrubník kamenný žulový obloukový R 0,5-1m 250x200mm</t>
  </si>
  <si>
    <t>-414464145</t>
  </si>
  <si>
    <t>"OP3 R0,25" 2,0</t>
  </si>
  <si>
    <t>"OP3 R0,50" 20,0</t>
  </si>
  <si>
    <t>"OP3 R1,00" 0</t>
  </si>
  <si>
    <t>22*1,02 'Přepočtené koeficientem množství</t>
  </si>
  <si>
    <t>107</t>
  </si>
  <si>
    <t>58380424</t>
  </si>
  <si>
    <t>obrubník kamenný žulový obloukový R 1-3m 250x200mm</t>
  </si>
  <si>
    <t>1886206918</t>
  </si>
  <si>
    <t>"OP3 R1,25" 5,0</t>
  </si>
  <si>
    <t>"OP3 R2,00" 15,0</t>
  </si>
  <si>
    <t>20*1,02 'Přepočtené koeficientem množství</t>
  </si>
  <si>
    <t>108</t>
  </si>
  <si>
    <t>58380434</t>
  </si>
  <si>
    <t>obrubník kamenný žulový obloukový R 3-5m 250x200mm</t>
  </si>
  <si>
    <t>467682865</t>
  </si>
  <si>
    <t>"OP3 R4,00" 6,0</t>
  </si>
  <si>
    <t>"OP3 R5,00" 10,0</t>
  </si>
  <si>
    <t>16*1,02 'Přepočtené koeficientem množství</t>
  </si>
  <si>
    <t>109</t>
  </si>
  <si>
    <t>58380444</t>
  </si>
  <si>
    <t>obrubník kamenný žulový obloukový R 5-10m 250x200mm</t>
  </si>
  <si>
    <t>1672175867</t>
  </si>
  <si>
    <t>"OP3 R6,00" 90,0</t>
  </si>
  <si>
    <t>"OP3 R9,00" 30,0</t>
  </si>
  <si>
    <t>"OP3 R10,00" 25,0</t>
  </si>
  <si>
    <t>145*1,02 'Přepočtené koeficientem množství</t>
  </si>
  <si>
    <t>110</t>
  </si>
  <si>
    <t>58380454</t>
  </si>
  <si>
    <t>obrubník kamenný žulový obloukový R 10-25m 250x200mm</t>
  </si>
  <si>
    <t>36390013</t>
  </si>
  <si>
    <t>"OP3 R11,00" 30,0</t>
  </si>
  <si>
    <t>"OP3 R12,00" 35,0</t>
  </si>
  <si>
    <t>"OP3 R15,00" 5,0</t>
  </si>
  <si>
    <t>"OP3 R16,00" 25,0</t>
  </si>
  <si>
    <t>"OP3 R20,00" 2,0</t>
  </si>
  <si>
    <t>97*1,02 'Přepočtené koeficientem množství</t>
  </si>
  <si>
    <t>111</t>
  </si>
  <si>
    <t>916241213</t>
  </si>
  <si>
    <t>Osazení obrubníku kamenného se zřízením lože, s vyplněním a zatřením spár cementovou maltou stojatého s boční opěrou z betonu prostého, do lože z betonu prostého</t>
  </si>
  <si>
    <t>951002508</t>
  </si>
  <si>
    <t>https://podminky.urs.cz/item/CS_URS_2024_02/916241213</t>
  </si>
  <si>
    <t>112</t>
  </si>
  <si>
    <t>58380007</t>
  </si>
  <si>
    <t>obrubník kamenný žulový přímý 1000x150x250mm</t>
  </si>
  <si>
    <t>609012954</t>
  </si>
  <si>
    <t>"OP6-přímá" 770,0</t>
  </si>
  <si>
    <t>770*1,02 'Přepočtené koeficientem množství</t>
  </si>
  <si>
    <t>113</t>
  </si>
  <si>
    <t>58380005</t>
  </si>
  <si>
    <t>obrubník kamenný žulový přímý 1000x200x250mm</t>
  </si>
  <si>
    <t>-1920662797</t>
  </si>
  <si>
    <t>"OP4-přímá" 370,0</t>
  </si>
  <si>
    <t>370*1,02 'Přepočtené koeficientem množství</t>
  </si>
  <si>
    <t>114</t>
  </si>
  <si>
    <t>916991121</t>
  </si>
  <si>
    <t>Lože pod obrubníky, krajníky nebo obruby z dlažebních kostek z betonu prostého</t>
  </si>
  <si>
    <t>-1206931960</t>
  </si>
  <si>
    <t>https://podminky.urs.cz/item/CS_URS_2024_02/916991121</t>
  </si>
  <si>
    <t>lože pod obrubníky OP3, tl.přesahující 100mm (celkem tl.lože = 120mm)</t>
  </si>
  <si>
    <t>"celk.délka OP3" 2140,0*0,35*0,02</t>
  </si>
  <si>
    <t>115</t>
  </si>
  <si>
    <t>919112213</t>
  </si>
  <si>
    <t>Řezání dilatačních spár v živičném krytu vytvoření komůrky pro těsnící zálivku šířky 10 mm, hloubky 25 mm</t>
  </si>
  <si>
    <t>-818020247</t>
  </si>
  <si>
    <t>https://podminky.urs.cz/item/CS_URS_2024_02/919112213</t>
  </si>
  <si>
    <t>ošetření na styku obrubník / živ. vozovka</t>
  </si>
  <si>
    <t>"podél kamenných obrub" 2140,0+1140,0</t>
  </si>
  <si>
    <t>116</t>
  </si>
  <si>
    <t>919121213</t>
  </si>
  <si>
    <t>Utěsnění dilatačních spár zálivkou za studena v cementobetonovém nebo živičném krytu včetně adhezního nátěru bez těsnicího profilu pod zálivkou, pro komůrky šířky 10 mm, hloubky 25 mm</t>
  </si>
  <si>
    <t>-856939217</t>
  </si>
  <si>
    <t>https://podminky.urs.cz/item/CS_URS_2024_02/919121213</t>
  </si>
  <si>
    <t>117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</si>
  <si>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</si>
  <si>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</si>
  <si>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404703340</t>
  </si>
  <si>
    <t>https://podminky.urs.cz/item/CS_URS_2024_02/919732211</t>
  </si>
  <si>
    <t>"odměřeno z PD" 900,0</t>
  </si>
  <si>
    <t>118</t>
  </si>
  <si>
    <t>919735112</t>
  </si>
  <si>
    <t>Řezání stávajícího živičného krytu nebo podkladu hloubky přes 50 do 100 mm</t>
  </si>
  <si>
    <t>-950119070</t>
  </si>
  <si>
    <t>https://podminky.urs.cz/item/CS_URS_2024_02/919735112</t>
  </si>
  <si>
    <t>119</t>
  </si>
  <si>
    <t>936001001</t>
  </si>
  <si>
    <t>Montáž prvků městské a zahradní architektury hmotnosti do 0,1 t</t>
  </si>
  <si>
    <t>-307716901</t>
  </si>
  <si>
    <t>https://podminky.urs.cz/item/CS_URS_2024_02/936001001</t>
  </si>
  <si>
    <t>"stojan jízdních kol, mobilní" 7</t>
  </si>
  <si>
    <t>120</t>
  </si>
  <si>
    <t>74910150R</t>
  </si>
  <si>
    <t>stojan na kola, kov, mobilní</t>
  </si>
  <si>
    <t>415466948</t>
  </si>
  <si>
    <t xml:space="preserve">Poznámka k položce:_x000d_
podrobněji viz PD_x000d_
</t>
  </si>
  <si>
    <t>121</t>
  </si>
  <si>
    <t>936124001R</t>
  </si>
  <si>
    <t>Zpětná montáž městského mobiliáře (lavičky, koše, schránky)</t>
  </si>
  <si>
    <t>1472191255</t>
  </si>
  <si>
    <t>Poznámka k položce:_x000d_
vč. dopravy k místu zabudování</t>
  </si>
  <si>
    <t>122</t>
  </si>
  <si>
    <t>936174313R</t>
  </si>
  <si>
    <t>Osazení stojanu na kola do základové patky</t>
  </si>
  <si>
    <t>-730176865</t>
  </si>
  <si>
    <t>Poznámka k položce:_x000d_
provedení podrobně viz PD</t>
  </si>
  <si>
    <t>123</t>
  </si>
  <si>
    <t>749101590R</t>
  </si>
  <si>
    <t xml:space="preserve">stojan na  kolo z nerezové oceli pro zabetonování</t>
  </si>
  <si>
    <t>-1862976044</t>
  </si>
  <si>
    <t>Poznámka k položce:_x000d_
Podrobně viz PD</t>
  </si>
  <si>
    <t>124</t>
  </si>
  <si>
    <t>966001512R</t>
  </si>
  <si>
    <t>Odstranění městského mobiliáře (lavičky, schránky, koše)</t>
  </si>
  <si>
    <t>2050521808</t>
  </si>
  <si>
    <t>125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</si>
  <si>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</si>
  <si>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</si>
  <si>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-243220352</t>
  </si>
  <si>
    <t>https://podminky.urs.cz/item/CS_URS_2024_02/966005111</t>
  </si>
  <si>
    <t>126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</si>
  <si>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</si>
  <si>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</si>
  <si>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1343684272</t>
  </si>
  <si>
    <t>https://podminky.urs.cz/item/CS_URS_2024_02/966006132</t>
  </si>
  <si>
    <t>127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</si>
  <si>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</si>
  <si>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</si>
  <si>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-262822609</t>
  </si>
  <si>
    <t>https://podminky.urs.cz/item/CS_URS_2024_02/966006211</t>
  </si>
  <si>
    <t>"k likvidaci" 21</t>
  </si>
  <si>
    <t>"k dalšímu použití" 73</t>
  </si>
  <si>
    <t>128</t>
  </si>
  <si>
    <t>966006258</t>
  </si>
  <si>
    <t>Odstranění směrových sloupků s odklizením materiálu na vzdálenost do 20 m nebo s naložením na dopravní prostředek přišroubovaného k betonovému podkladu (balisety)</t>
  </si>
  <si>
    <t>-903316474</t>
  </si>
  <si>
    <t>https://podminky.urs.cz/item/CS_URS_2024_02/966006258</t>
  </si>
  <si>
    <t>129</t>
  </si>
  <si>
    <t>966006261</t>
  </si>
  <si>
    <t>Odstranění zpomalovacího prahu s odklizením materiálu na vzdálenost do 20 m nebo s naložením na dopravní prostředek plastového</t>
  </si>
  <si>
    <t>496820165</t>
  </si>
  <si>
    <t>https://podminky.urs.cz/item/CS_URS_2024_02/966006261</t>
  </si>
  <si>
    <t>130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</si>
  <si>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</si>
  <si>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</si>
  <si>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-140418807</t>
  </si>
  <si>
    <t>https://podminky.urs.cz/item/CS_URS_2024_02/979024443</t>
  </si>
  <si>
    <t>131</t>
  </si>
  <si>
    <t>999001R</t>
  </si>
  <si>
    <t>Uskladnění demontovaného mobiliáře</t>
  </si>
  <si>
    <t>soubor</t>
  </si>
  <si>
    <t>145490297</t>
  </si>
  <si>
    <t>997</t>
  </si>
  <si>
    <t>Přesun sutě</t>
  </si>
  <si>
    <t>132</t>
  </si>
  <si>
    <t>997013631</t>
  </si>
  <si>
    <t>Poplatek za uložení stavebního odpadu na skládce (skládkovné) směsného stavebního a demoličního zatříděného do Katalogu odpadů pod kódem 17 09 04</t>
  </si>
  <si>
    <t>460330508</t>
  </si>
  <si>
    <t>https://podminky.urs.cz/item/CS_URS_2024_02/997013631</t>
  </si>
  <si>
    <t>"SDZ, zábradlí, balisety, zpomal.prahy" 8,871-73*0,004</t>
  </si>
  <si>
    <t>"poklopy IS" 7,05</t>
  </si>
  <si>
    <t>133</t>
  </si>
  <si>
    <t>997221551</t>
  </si>
  <si>
    <t>Vodorovná doprava suti bez naložení, ale se složením a s hrubým urovnáním ze sypkých materiálů, na vzdálenost do 1 km</t>
  </si>
  <si>
    <t>221578357</t>
  </si>
  <si>
    <t>https://podminky.urs.cz/item/CS_URS_2024_02/997221551</t>
  </si>
  <si>
    <t>"asfalt, vozovka" 2017,675</t>
  </si>
  <si>
    <t>"asfalt chodníky" 422,380</t>
  </si>
  <si>
    <t>"podkl. beton, vozovky" 4606,25+1395,0+18,0</t>
  </si>
  <si>
    <t>"podklad stáv.zpev.ploch z kameniva" 210,8+1464,5+2398,0+112,5</t>
  </si>
  <si>
    <t>134</t>
  </si>
  <si>
    <t>997221559</t>
  </si>
  <si>
    <t>Vodorovná doprava suti bez naložení, ale se složením a s hrubým urovnáním Příplatek k ceně za každý další započatý 1 km přes 1 km</t>
  </si>
  <si>
    <t>1598020263</t>
  </si>
  <si>
    <t>https://podminky.urs.cz/item/CS_URS_2024_02/997221559</t>
  </si>
  <si>
    <t>12645,105*9 'Přepočtené koeficientem množství</t>
  </si>
  <si>
    <t>135</t>
  </si>
  <si>
    <t>997221571</t>
  </si>
  <si>
    <t>Vodorovná doprava vybouraných hmot bez naložení, ale se složením a s hrubým urovnáním na vzdálenost do 1 km</t>
  </si>
  <si>
    <t>514819816</t>
  </si>
  <si>
    <t>https://podminky.urs.cz/item/CS_URS_2024_02/997221571</t>
  </si>
  <si>
    <t>do skladu</t>
  </si>
  <si>
    <t>"obruby kamenné" 568,4</t>
  </si>
  <si>
    <t>"značky SDZ k dalšímu použití (tam i zpět)" 73*0,004*2</t>
  </si>
  <si>
    <t>"demontovaný mobiliář (i zpět)" 1,5*2</t>
  </si>
  <si>
    <t>na skládku</t>
  </si>
  <si>
    <t>"obruby bet." 379,25</t>
  </si>
  <si>
    <t>"zatr.dlažba" 7,8</t>
  </si>
  <si>
    <t>136</t>
  </si>
  <si>
    <t>997221579</t>
  </si>
  <si>
    <t>Vodorovná doprava vybouraných hmot bez naložení, ale se složením a s hrubým urovnáním na vzdálenost Příplatek k ceně za každý další započatý 1 km přes 1 km</t>
  </si>
  <si>
    <t>181671854</t>
  </si>
  <si>
    <t>https://podminky.urs.cz/item/CS_URS_2024_02/997221579</t>
  </si>
  <si>
    <t>974,663*9 'Přepočtené koeficientem množství</t>
  </si>
  <si>
    <t>137</t>
  </si>
  <si>
    <t>997221612</t>
  </si>
  <si>
    <t>Nakládání na dopravní prostředky pro vodorovnou dopravu vybouraných hmot</t>
  </si>
  <si>
    <t>-286938338</t>
  </si>
  <si>
    <t>https://podminky.urs.cz/item/CS_URS_2024_02/997221612</t>
  </si>
  <si>
    <t>138</t>
  </si>
  <si>
    <t>997221645</t>
  </si>
  <si>
    <t>Poplatek za uložení stavebního odpadu na skládce (skládkovné) asfaltového bez obsahu dehtu zatříděného do Katalogu odpadů pod kódem 17 03 02</t>
  </si>
  <si>
    <t>-1265057996</t>
  </si>
  <si>
    <t>https://podminky.urs.cz/item/CS_URS_2024_02/997221645</t>
  </si>
  <si>
    <t>frézovaná stáv.vozovka - množství vhodné k recyklaci (PAU ZAS-T1)</t>
  </si>
  <si>
    <t>2017,675-608,465</t>
  </si>
  <si>
    <t>bourání asf.chodníku</t>
  </si>
  <si>
    <t>422,38</t>
  </si>
  <si>
    <t>139</t>
  </si>
  <si>
    <t>997221861</t>
  </si>
  <si>
    <t>Poplatek za uložení stavebního odpadu na recyklační skládce (skládkovné) z prostého betonu zatříděného do Katalogu odpadů pod kódem 17 01 01</t>
  </si>
  <si>
    <t>-1885313500</t>
  </si>
  <si>
    <t>https://podminky.urs.cz/item/CS_URS_2024_02/997221861</t>
  </si>
  <si>
    <t>140</t>
  </si>
  <si>
    <t>997221873</t>
  </si>
  <si>
    <t>-467427371</t>
  </si>
  <si>
    <t>https://podminky.urs.cz/item/CS_URS_2024_02/997221873</t>
  </si>
  <si>
    <t>141</t>
  </si>
  <si>
    <t>997221875</t>
  </si>
  <si>
    <t>Poplatek za uložení stavebního odpadu na recyklační skládce (skládkovné) asfaltového bez obsahu dehtu zatříděného do Katalogu odpadů pod kódem 17 03 02</t>
  </si>
  <si>
    <t>1159061265</t>
  </si>
  <si>
    <t>https://podminky.urs.cz/item/CS_URS_2024_02/997221875</t>
  </si>
  <si>
    <t>Poznámka k položce:_x000d_
PAU ZAS - T1</t>
  </si>
  <si>
    <t>frézování stáv. asf.vozovky, tl.110mm - asfalt vhodný k dalšímu použití</t>
  </si>
  <si>
    <t>"ul.Novoborská" 700,0</t>
  </si>
  <si>
    <t>"ul.Novoborská" 200,0</t>
  </si>
  <si>
    <t>"ul.Českolipská" 300,0</t>
  </si>
  <si>
    <t>450,0</t>
  </si>
  <si>
    <t>30,0</t>
  </si>
  <si>
    <t>"ul.Novoborská" 300,0</t>
  </si>
  <si>
    <t>2405*0,253 'Přepočtené koeficientem množství</t>
  </si>
  <si>
    <t>998</t>
  </si>
  <si>
    <t>Přesun hmot</t>
  </si>
  <si>
    <t>142</t>
  </si>
  <si>
    <t>998225111</t>
  </si>
  <si>
    <t>Přesun hmot pro komunikace s krytem z kameniva, monolitickým betonovým nebo živičným dopravní vzdálenost do 200 m jakékoliv délky objektu</t>
  </si>
  <si>
    <t>-1739296062</t>
  </si>
  <si>
    <t>https://podminky.urs.cz/item/CS_URS_2024_02/998225111</t>
  </si>
  <si>
    <t>143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</si>
  <si>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</si>
  <si>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</si>
  <si>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178652983</t>
  </si>
  <si>
    <t>https://podminky.urs.cz/item/CS_URS_2024_02/998225191</t>
  </si>
  <si>
    <t>Práce a dodávky M</t>
  </si>
  <si>
    <t>22-M</t>
  </si>
  <si>
    <t>Montáže technologických zařízení pro dopravní stavby</t>
  </si>
  <si>
    <t>144</t>
  </si>
  <si>
    <t>220860207</t>
  </si>
  <si>
    <t>Uvedení do trvalého provozu parkovacího automatu</t>
  </si>
  <si>
    <t>141872395</t>
  </si>
  <si>
    <t>https://podminky.urs.cz/item/CS_URS_2024_02/220860207</t>
  </si>
  <si>
    <t>145</t>
  </si>
  <si>
    <t>220860301</t>
  </si>
  <si>
    <t>Montáž parkovacího automatu včetně výkopu jámy, zabetonování základové konstrukce nebo vybetonování základu, usazení a upevnění automatu, finálnílní úpravy povrchu komunikace, vyzkoušení s upevněním a přezkoušením</t>
  </si>
  <si>
    <t>-1406564276</t>
  </si>
  <si>
    <t>https://podminky.urs.cz/item/CS_URS_2024_02/220860301</t>
  </si>
  <si>
    <t>146</t>
  </si>
  <si>
    <t>228860301</t>
  </si>
  <si>
    <t>Demontáž parkovacího automatu bez odstranění základu</t>
  </si>
  <si>
    <t>852286273</t>
  </si>
  <si>
    <t>https://podminky.urs.cz/item/CS_URS_2024_02/228860301</t>
  </si>
  <si>
    <t>147</t>
  </si>
  <si>
    <t>228860399</t>
  </si>
  <si>
    <t>Doprava demontovaných parkovacích automatů vč. uskladnění</t>
  </si>
  <si>
    <t>-1826243136</t>
  </si>
  <si>
    <t>SO.301 - Dešťová kanalizace</t>
  </si>
  <si>
    <t xml:space="preserve">    3 - Svislé a kompletní konstrukce</t>
  </si>
  <si>
    <t xml:space="preserve">    4 - Vodorovné konstrukce</t>
  </si>
  <si>
    <t>132254201</t>
  </si>
  <si>
    <t>Hloubení zapažených rýh šířky přes 800 do 2 000 mm strojně s urovnáním dna do předepsaného profilu a spádu v hornině třídy těžitelnosti I skupiny 3 do 20 m3</t>
  </si>
  <si>
    <t>-982329567</t>
  </si>
  <si>
    <t>https://podminky.urs.cz/item/CS_URS_2024_02/132254201</t>
  </si>
  <si>
    <t>hloubení pro zřízení a napojení UV + 10x rušená UV</t>
  </si>
  <si>
    <t>tělesa UV 50x nová, 10x rušená</t>
  </si>
  <si>
    <t>60*1,5*1,5*(1,5-0,50)</t>
  </si>
  <si>
    <t>- "vybouraná tělesa ve stávající poloze" 11*PI*0,25*0,25*(1,3-0,50)</t>
  </si>
  <si>
    <t>přípojky UV</t>
  </si>
  <si>
    <t>"nové, 18ks" 152,0*1,0*(3,6-0,5)</t>
  </si>
  <si>
    <t>"posunuté, 19ks" 93,0*1,0*(1,322-0,5)</t>
  </si>
  <si>
    <t>"posunuté, UV56,57" (5,6+1,6)*1,0*(4,13-0,5)</t>
  </si>
  <si>
    <t>151101101</t>
  </si>
  <si>
    <t>Zřízení pažení a rozepření stěn rýh pro podzemní vedení příložné pro jakoukoliv mezerovitost, hloubky do 2 m</t>
  </si>
  <si>
    <t>1070193755</t>
  </si>
  <si>
    <t>https://podminky.urs.cz/item/CS_URS_2024_02/151101101</t>
  </si>
  <si>
    <t>pažení pro zřízení a napojení UV bez spádového stupně</t>
  </si>
  <si>
    <t>tělesa UV 50x</t>
  </si>
  <si>
    <t>50*1,5*1,5*4</t>
  </si>
  <si>
    <t>"posunuté" 93,0*1,322*2</t>
  </si>
  <si>
    <t>151101102</t>
  </si>
  <si>
    <t>Zřízení pažení a rozepření stěn rýh pro podzemní vedení příložné pro jakoukoliv mezerovitost, hloubky přes 2 do 4 m</t>
  </si>
  <si>
    <t>-212996483</t>
  </si>
  <si>
    <t>https://podminky.urs.cz/item/CS_URS_2024_02/151101102</t>
  </si>
  <si>
    <t>pažení pro zřízení a napojení UV se spádovým stupněm</t>
  </si>
  <si>
    <t>"nové"152*3,6*2</t>
  </si>
  <si>
    <t>"posunuté, UV56,57" (5,6+1,6)*4,13*2</t>
  </si>
  <si>
    <t>151101111</t>
  </si>
  <si>
    <t>Odstranění pažení a rozepření stěn rýh pro podzemní vedení s uložením materiálu na vzdálenost do 3 m od kraje výkopu příložné, hloubky do 2 m</t>
  </si>
  <si>
    <t>1600389409</t>
  </si>
  <si>
    <t>https://podminky.urs.cz/item/CS_URS_2024_02/151101111</t>
  </si>
  <si>
    <t>151101112</t>
  </si>
  <si>
    <t>Odstranění pažení a rozepření stěn rýh pro podzemní vedení s uložením materiálu na vzdálenost do 3 m od kraje výkopu příložné, hloubky přes 2 do 4 m</t>
  </si>
  <si>
    <t>89498804</t>
  </si>
  <si>
    <t>https://podminky.urs.cz/item/CS_URS_2024_02/151101112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</si>
  <si>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</si>
  <si>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</si>
  <si>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976331274</t>
  </si>
  <si>
    <t>https://podminky.urs.cz/item/CS_URS_2024_02/162351103</t>
  </si>
  <si>
    <t>přemístění materiálu v rámci staveniště</t>
  </si>
  <si>
    <t>"lože" 25,22</t>
  </si>
  <si>
    <t>"zásyp" 485,778</t>
  </si>
  <si>
    <t>"obsyp" 146,103</t>
  </si>
  <si>
    <t>-54234307</t>
  </si>
  <si>
    <t>-1127917262</t>
  </si>
  <si>
    <t>1470261109</t>
  </si>
  <si>
    <t>707,054*1,7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</si>
  <si>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</si>
  <si>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</si>
  <si>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-1928298410</t>
  </si>
  <si>
    <t>https://podminky.urs.cz/item/CS_URS_2024_02/174151101</t>
  </si>
  <si>
    <t>rušené UV, 10ks</t>
  </si>
  <si>
    <t>10*1,5*1,5*(1,5-0,5)</t>
  </si>
  <si>
    <t>nová tělesa UV 50x</t>
  </si>
  <si>
    <t>50*1,5*1,5*(1,5-0,5)</t>
  </si>
  <si>
    <t>- "tělesa UV" 50*PI*0,25*0,25*(1,3-0,5)</t>
  </si>
  <si>
    <t>"nové" 152,0*1,0*(3,6-0,5-0,1-0,35-0,3)</t>
  </si>
  <si>
    <t>"posunuté" 93,0*1,0*(1,322-0,5-0,1-0,35-0,3)</t>
  </si>
  <si>
    <t>"posunuté, UV56,57" (5,6+1,6)*1,0*(4,13-0,5-0,1-0,35-0,3)</t>
  </si>
  <si>
    <t>- "obet.spád.stupně" 26,0</t>
  </si>
  <si>
    <t>58344197</t>
  </si>
  <si>
    <t>štěrkodrť frakce 0/63</t>
  </si>
  <si>
    <t>583798637</t>
  </si>
  <si>
    <t>485,778*2 'Přepočtené koeficientem množství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</si>
  <si>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</si>
  <si>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</si>
  <si>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-186608210</t>
  </si>
  <si>
    <t>https://podminky.urs.cz/item/CS_URS_2024_02/175151101</t>
  </si>
  <si>
    <t>potrubí přípojek UV, 300mm nad potrubí</t>
  </si>
  <si>
    <t>"nové" 152,0*(1,0*(0,35+0,3)-PI*0,15*0,15)</t>
  </si>
  <si>
    <t>"posunuté" 93,0*(1,0*(0,35+0,3)-PI*0,15*0,15)</t>
  </si>
  <si>
    <t>"posunuté, UV56,57" (5,6+1,6)*(1,0*(0,35+0,3)-PI*0,15*0,15)</t>
  </si>
  <si>
    <t>58337310</t>
  </si>
  <si>
    <t>štěrkopísek frakce 0/4</t>
  </si>
  <si>
    <t>-1977148966</t>
  </si>
  <si>
    <t>146,103*2 'Přepočtené koeficientem množství</t>
  </si>
  <si>
    <t>Svislé a kompletní konstrukce</t>
  </si>
  <si>
    <t>359901211</t>
  </si>
  <si>
    <t>Monitoring stok (kamerový systém) jakékoli výšky nová kanalizace</t>
  </si>
  <si>
    <t>-701674185</t>
  </si>
  <si>
    <t>https://podminky.urs.cz/item/CS_URS_2024_02/359901211</t>
  </si>
  <si>
    <t>"nové" 235,0</t>
  </si>
  <si>
    <t>"posunuté" 93,0</t>
  </si>
  <si>
    <t>"UV56,57" 20,0</t>
  </si>
  <si>
    <t>"stávající, odhadem" 11*8,0</t>
  </si>
  <si>
    <t>Vodorovné konstrukce</t>
  </si>
  <si>
    <t>452141112</t>
  </si>
  <si>
    <t>Osazení plastových podkladních a vyrovnávacích prvků pro šachty a vpusti prstenců nebo adaptérů včetně zalití cementovou maltou s kamenivem průměru do DN 500, výšky přes 50 do 100 mm</t>
  </si>
  <si>
    <t>-531238380</t>
  </si>
  <si>
    <t>https://podminky.urs.cz/item/CS_URS_2024_02/452141112</t>
  </si>
  <si>
    <t>28659021</t>
  </si>
  <si>
    <t>prstenec vyrovnávací plastový plochý pro šachty a vpusti DN 500 v 50mm</t>
  </si>
  <si>
    <t>1365186772</t>
  </si>
  <si>
    <t>451572111</t>
  </si>
  <si>
    <t>Lože pod potrubí, stoky a drobné objekty v otevřeném výkopu z kameniva drobného těženého 0 až 4 mm</t>
  </si>
  <si>
    <t>-1963319921</t>
  </si>
  <si>
    <t>https://podminky.urs.cz/item/CS_URS_2024_02/451572111</t>
  </si>
  <si>
    <t>"nové" 152,0*1,0*0,1</t>
  </si>
  <si>
    <t>"posunuté" 93,0*1,0*0,1</t>
  </si>
  <si>
    <t>"posunuté, UV56,57" (5,6+1,6)*1,0*0,1</t>
  </si>
  <si>
    <t>831352121</t>
  </si>
  <si>
    <t>Montáž potrubí z trub kameninových hrdlových s integrovaným těsněním v otevřeném výkopu ve sklonu do 20 % DN 200</t>
  </si>
  <si>
    <t>391132450</t>
  </si>
  <si>
    <t>https://podminky.urs.cz/item/CS_URS_2024_02/831352121</t>
  </si>
  <si>
    <t>"nové, 18ks" 235,0</t>
  </si>
  <si>
    <t>"posunuté, 19ks" 93,0</t>
  </si>
  <si>
    <t>"posunuté, UV56,57" 20,0</t>
  </si>
  <si>
    <t>59710676</t>
  </si>
  <si>
    <t>trouba kameninová glazovaná DN 200 dl 1,50m spojovací systém F</t>
  </si>
  <si>
    <t>1010183778</t>
  </si>
  <si>
    <t>348*1,015 'Přepočtené koeficientem množství</t>
  </si>
  <si>
    <t>831352193</t>
  </si>
  <si>
    <t>Montáž potrubí z trub kameninových hrdlových s integrovaným těsněním Příplatek k cenám za napojení dvou dříků trub o stejném průměru (max. rozdíl 12 mm) pomocí převlečné manžety (manžeta zahrnuta v ceně) DN 200</t>
  </si>
  <si>
    <t>247349834</t>
  </si>
  <si>
    <t>https://podminky.urs.cz/item/CS_URS_2024_02/831352193</t>
  </si>
  <si>
    <t>připojení tělesa UV</t>
  </si>
  <si>
    <t>"nová tělesa na stáv přípojky UV" 11</t>
  </si>
  <si>
    <t>"posunuté UV na stáv. přípojky" 19+1</t>
  </si>
  <si>
    <t>837352221</t>
  </si>
  <si>
    <t>Montáž kameninových tvarovek na potrubí z trub kameninových v otevřeném výkopu s integrovaným těsněním jednoosých DN 200</t>
  </si>
  <si>
    <t>396033587</t>
  </si>
  <si>
    <t>https://podminky.urs.cz/item/CS_URS_2024_02/837352221</t>
  </si>
  <si>
    <t>"nové" 18+36*2</t>
  </si>
  <si>
    <t>"posunuté" 38</t>
  </si>
  <si>
    <t>"UV56,57" 2+4*2</t>
  </si>
  <si>
    <t>59710946</t>
  </si>
  <si>
    <t>koleno kameninové glazované DN 200 15° spojovací systém F tř. 160</t>
  </si>
  <si>
    <t>1656484958</t>
  </si>
  <si>
    <t>"nové" 18</t>
  </si>
  <si>
    <t>"UV56,57" 2</t>
  </si>
  <si>
    <t>59710966</t>
  </si>
  <si>
    <t>koleno kameninové glazované DN 200 30° spojovací systém F tř. 160</t>
  </si>
  <si>
    <t>1895607592</t>
  </si>
  <si>
    <t>"nové, 60°= 2x KO 30°" 36*2</t>
  </si>
  <si>
    <t>"posunuté" 0</t>
  </si>
  <si>
    <t>"UV56,57" 4*2</t>
  </si>
  <si>
    <t>837355121</t>
  </si>
  <si>
    <t>Výsek a montáž kameninové odbočné tvarovky na kameninovém potrubí DN 200</t>
  </si>
  <si>
    <t>-775811188</t>
  </si>
  <si>
    <t>https://podminky.urs.cz/item/CS_URS_2024_02/837355121</t>
  </si>
  <si>
    <t>"napojení UV57 na stáv.ležaté potrubí přípojky" 1</t>
  </si>
  <si>
    <t>837395121</t>
  </si>
  <si>
    <t>Výsek a montáž kameninové odbočné tvarovky na kameninovém potrubí DN 400</t>
  </si>
  <si>
    <t>214880872</t>
  </si>
  <si>
    <t>https://podminky.urs.cz/item/CS_URS_2024_02/837395121</t>
  </si>
  <si>
    <t>"nové přípojky UV" 18</t>
  </si>
  <si>
    <t>892352121</t>
  </si>
  <si>
    <t>Tlakové zkoušky vzduchem těsnícími vaky ucpávkovými DN 200</t>
  </si>
  <si>
    <t>úsek</t>
  </si>
  <si>
    <t>-1810856097</t>
  </si>
  <si>
    <t>https://podminky.urs.cz/item/CS_URS_2024_02/892352121</t>
  </si>
  <si>
    <t>895941300DMTŽ</t>
  </si>
  <si>
    <t xml:space="preserve">DMTŽ vpusti uliční z betonových dílců DN 450 </t>
  </si>
  <si>
    <t>-1317896780</t>
  </si>
  <si>
    <t>11+21+10</t>
  </si>
  <si>
    <t>895941301</t>
  </si>
  <si>
    <t>Osazení vpusti uliční z betonových dílců DN 450 dno s výtokem</t>
  </si>
  <si>
    <t>2050890469</t>
  </si>
  <si>
    <t>https://podminky.urs.cz/item/CS_URS_2024_02/895941301</t>
  </si>
  <si>
    <t>59224498</t>
  </si>
  <si>
    <t>vpusť uliční DN 450 kaliště s odtokem 200mm 450/250x50mm</t>
  </si>
  <si>
    <t>90325543</t>
  </si>
  <si>
    <t>895941312</t>
  </si>
  <si>
    <t>Osazení vpusti uliční z betonových dílců DN 450 skruž horní 195 mm</t>
  </si>
  <si>
    <t>1318532056</t>
  </si>
  <si>
    <t>https://podminky.urs.cz/item/CS_URS_2024_02/895941312</t>
  </si>
  <si>
    <t>59223856</t>
  </si>
  <si>
    <t>skruž betonová horní pro uliční vpusť 450x195x50mm</t>
  </si>
  <si>
    <t>2143614783</t>
  </si>
  <si>
    <t>895941323</t>
  </si>
  <si>
    <t>Osazení vpusti uliční z betonových dílců DN 450 skruž středová 570 mm</t>
  </si>
  <si>
    <t>-680511526</t>
  </si>
  <si>
    <t>https://podminky.urs.cz/item/CS_URS_2024_02/895941323</t>
  </si>
  <si>
    <t>59224488</t>
  </si>
  <si>
    <t>skruž betonová středová pro uliční vpusť 450x570x50mm</t>
  </si>
  <si>
    <t>-299463421</t>
  </si>
  <si>
    <t>899204112</t>
  </si>
  <si>
    <t>Osazení mříží litinových včetně rámů a košů na bahno pro třídu zatížení D400, E600</t>
  </si>
  <si>
    <t>789561282</t>
  </si>
  <si>
    <t>https://podminky.urs.cz/item/CS_URS_2024_02/899204112</t>
  </si>
  <si>
    <t>59224481</t>
  </si>
  <si>
    <t>mříž vtoková s rámem pro uliční vpusť 500x500, zatížení 40 tun</t>
  </si>
  <si>
    <t>-653339312</t>
  </si>
  <si>
    <t>59223871</t>
  </si>
  <si>
    <t>koš vysoký pro uliční vpusti žárově Pz plech pro rám 500/500mm</t>
  </si>
  <si>
    <t>-987908976</t>
  </si>
  <si>
    <t>899623141</t>
  </si>
  <si>
    <t>Obetonování potrubí nebo zdiva stok betonem prostým v otevřeném výkopu, betonem tř. C 12/15</t>
  </si>
  <si>
    <t>1419453600</t>
  </si>
  <si>
    <t>https://podminky.urs.cz/item/CS_URS_2024_02/899623141</t>
  </si>
  <si>
    <t>obetonování potrubí spádového stupně</t>
  </si>
  <si>
    <t>"1,3m3 / UV" (18+2)*1,3</t>
  </si>
  <si>
    <t>899722113</t>
  </si>
  <si>
    <t>Krytí potrubí z plastů výstražnou fólií z PVC šířky přes 25 do 34 cm</t>
  </si>
  <si>
    <t>-923140895</t>
  </si>
  <si>
    <t>https://podminky.urs.cz/item/CS_URS_2024_02/899722113</t>
  </si>
  <si>
    <t>"nové" 152,0</t>
  </si>
  <si>
    <t>"posunuté, UV56,57" (5,6+1,6)</t>
  </si>
  <si>
    <t>899910201</t>
  </si>
  <si>
    <t>Výplň potrubí trub betonových, litinových nebo kameninových cementopopílkovou suspenzí spádem, délky do 50 m</t>
  </si>
  <si>
    <t>66573887</t>
  </si>
  <si>
    <t>https://podminky.urs.cz/item/CS_URS_2024_02/899910201</t>
  </si>
  <si>
    <t>"odhadem" 6,0*PI*0,1*0,1*1,1*10</t>
  </si>
  <si>
    <t>-69175601</t>
  </si>
  <si>
    <t>"vybouraná tělesa UV na skládku" 34,02</t>
  </si>
  <si>
    <t>1847018898</t>
  </si>
  <si>
    <t>34,02*9 'Přepočtené koeficientem množství</t>
  </si>
  <si>
    <t>-1499094048</t>
  </si>
  <si>
    <t>998275101</t>
  </si>
  <si>
    <t>Přesun hmot pro trubní vedení hloubené z trub kameninových pro kanalizace v otevřeném výkopu dopravní vzdálenost do 15 m</t>
  </si>
  <si>
    <t>-1154508010</t>
  </si>
  <si>
    <t>https://podminky.urs.cz/item/CS_URS_2024_02/998275101</t>
  </si>
  <si>
    <t>SO.401 - Veřejné osvětlení</t>
  </si>
  <si>
    <t xml:space="preserve">    21-M - Elektromontáže</t>
  </si>
  <si>
    <t xml:space="preserve">    46-M - Zemní práce při extr.mont.pracích</t>
  </si>
  <si>
    <t>899623161</t>
  </si>
  <si>
    <t>Obetonování potrubí nebo zdiva stok betonem prostým v otevřeném výkopu, betonem tř. C 20/25</t>
  </si>
  <si>
    <t>1000492951</t>
  </si>
  <si>
    <t>https://podminky.urs.cz/item/CS_URS_2024_02/899623161</t>
  </si>
  <si>
    <t>obetonování chrániček</t>
  </si>
  <si>
    <t>"předpoklad" 210,0*(0,35*(0,11+0,1)-PI*(0,055)^2)</t>
  </si>
  <si>
    <t>21-M</t>
  </si>
  <si>
    <t>Elektromontáže</t>
  </si>
  <si>
    <t>210021520R</t>
  </si>
  <si>
    <t>Utěsnění konců chrániček pěnou pro zapěnování trubek PVC - spray- včetně materiálu</t>
  </si>
  <si>
    <t>-990329145</t>
  </si>
  <si>
    <t>210100003</t>
  </si>
  <si>
    <t>Ukončení vodičů izolovaných s označením a zapojením v rozváděči nebo na přístroji průřezu žíly do 16 mm2</t>
  </si>
  <si>
    <t>1824581299</t>
  </si>
  <si>
    <t>https://podminky.urs.cz/item/CS_URS_2024_02/210100003</t>
  </si>
  <si>
    <t>Poznámka k položce:_x000d_
nové zapojení kabelů CYKY do rozvaděče v zapínacím místě(ZM0519)</t>
  </si>
  <si>
    <t>210101233</t>
  </si>
  <si>
    <t>Propojení kabelů nebo vodičů spojkou do 1 kV venkovní smršťovací kabelů celoplastových, počtu a průřezu žil do 4 x 10 až 16 mm2</t>
  </si>
  <si>
    <t>-1323498387</t>
  </si>
  <si>
    <t>https://podminky.urs.cz/item/CS_URS_2024_02/210101233</t>
  </si>
  <si>
    <t>35436021</t>
  </si>
  <si>
    <t>spojka kabelová smršťovaná přímé do 1kV 91ah-21s 4x6-25mm</t>
  </si>
  <si>
    <t>256</t>
  </si>
  <si>
    <t>-1688676265</t>
  </si>
  <si>
    <t>210120400R</t>
  </si>
  <si>
    <t>Montáž a dodávka dozbrojení zapínacího bodu ZM0517</t>
  </si>
  <si>
    <t>1268547635</t>
  </si>
  <si>
    <t xml:space="preserve">Poznámka k položce:_x000d_
specifikace:_x000d_
dozbrojení jističe 1x jistič 10A/C + 1x stykač 25A </t>
  </si>
  <si>
    <t>210190051R</t>
  </si>
  <si>
    <t>Montáž a dodávka plastový rozvaděč pro zapínací bod VO rozměr 1570x940x320mm sestava 3 skříní -6x vývod pro kabelové trasy. Skříň S1, opatřena zámkem "D", skříně S2,S3 opatřeny vložkou FAB-THMP, skříň S3 opatřena větracími mřížkami IP54.Na dveřích rozvaděče umístit typové štítky a bezpečnostní tabulky. Uvnitř skříně na dveřích schránka na dokumenty, kabely přichytit na bezpečnostní sokl</t>
  </si>
  <si>
    <t>320637522</t>
  </si>
  <si>
    <t>210203905R</t>
  </si>
  <si>
    <t>Montáž svítidel venkovního osvětlení LED se zapojením vodičů na výložník nebo dřík</t>
  </si>
  <si>
    <t>-1146921932</t>
  </si>
  <si>
    <t>34774012R</t>
  </si>
  <si>
    <t>svítidlo veřejného osvětlení na dřík/výložník zdroj 20LED/NW740/800mA/52W</t>
  </si>
  <si>
    <t>1701103626</t>
  </si>
  <si>
    <t>Poznámka k položce:_x000d_
specifikace:_x000d_
barva AKZO900, tělo svítidla -hliníkový odlitek, optika svítidla - tvrzené ploché sklo, zpětná clona, ZHAGA socket, rozměry 587/94/294mm, mechanická odolnost IK09, stupeň krytí IP66/IP67, recyklace</t>
  </si>
  <si>
    <t>34774013R</t>
  </si>
  <si>
    <t>svítidlo veřejného osvětlení na dřík/výložník zdroj 40LED/WW730/450mA/45W</t>
  </si>
  <si>
    <t>-1130064379</t>
  </si>
  <si>
    <t>Poznámka k položce:_x000d_
specifikace:_x000d_
barva AKZO900, tělo svítidla -hliníkový odlitek, optika svítidla - tvrzené ploché sklo, zpětná clona, ZHAGA socket, rozměry 604/94/352mm, mechanická odolnost IK09, stupeň krytí IP66/IP67, recyklace</t>
  </si>
  <si>
    <t>34774014R</t>
  </si>
  <si>
    <t>svítidlo veřejného osvětlení na dřík/výložník zdroj 30LED/WW730/350mA/33W</t>
  </si>
  <si>
    <t>-66290347</t>
  </si>
  <si>
    <t>210203922R</t>
  </si>
  <si>
    <t>Montáž a dodávka komunikační člen v řešených svítidlech (Masch sítě)</t>
  </si>
  <si>
    <t>-244485525</t>
  </si>
  <si>
    <t>210204011</t>
  </si>
  <si>
    <t>Montáž stožárů osvětlení samostatně stojících ocelových, délky do 12 m</t>
  </si>
  <si>
    <t>-1989608161</t>
  </si>
  <si>
    <t>https://podminky.urs.cz/item/CS_URS_2024_02/210204011</t>
  </si>
  <si>
    <t>31674115R</t>
  </si>
  <si>
    <t xml:space="preserve">Kulatý bezpaticový, třístupňový stožár 159/133/114  - výšky 10m, žárově zinkovaný dle ČSN EN ISO 1461</t>
  </si>
  <si>
    <t>-519447554</t>
  </si>
  <si>
    <t xml:space="preserve">Poznámka k položce:_x000d_
stožár certifikovaný,  připojení zemního vodiče šroubem M8, pevnost v tahu 370Mpa, vstupní otvor pro kabely v hloubce 0,5m </t>
  </si>
  <si>
    <t>31674116R</t>
  </si>
  <si>
    <t xml:space="preserve">Kulatý bezpaticový, třístupňový stožár 159/133/114  - výšky 6m, žárově zinkovaný dle ČSN EN ISO 1461</t>
  </si>
  <si>
    <t>1715687999</t>
  </si>
  <si>
    <t>Poznámka k položce:_x000d_
stožár certifikovaný, připojení zemního vodiče šroubem M8, pevnost v tahu 370Mpa,vstupní otvor pro kabely v hloubce 0,5m</t>
  </si>
  <si>
    <t>přechody</t>
  </si>
  <si>
    <t>210204103</t>
  </si>
  <si>
    <t>Montáž výložníků osvětlení jednoramenných sloupových, hmotnosti do 35 kg</t>
  </si>
  <si>
    <t>109407164</t>
  </si>
  <si>
    <t>https://podminky.urs.cz/item/CS_URS_2024_02/210204103</t>
  </si>
  <si>
    <t>31674003R</t>
  </si>
  <si>
    <t xml:space="preserve">Jednoduchý výložník pro stožár výšky 10m, délka výložníku 2m, žárově zinkovaný, dle ČSN EN ISO1461 </t>
  </si>
  <si>
    <t>-809530319</t>
  </si>
  <si>
    <t>Poznámka k položce:_x000d_
fixace pomocí 3šroubů M10</t>
  </si>
  <si>
    <t>210204201</t>
  </si>
  <si>
    <t>Montáž elektrovýzbroje stožárů osvětlení 1 okruh</t>
  </si>
  <si>
    <t>-2007533533</t>
  </si>
  <si>
    <t>https://podminky.urs.cz/item/CS_URS_2024_02/210204201</t>
  </si>
  <si>
    <t>345616675R</t>
  </si>
  <si>
    <t>Svorkovnice stožárová 1,5 až 35mm2 včetně pojistky 6A pro svítidlo</t>
  </si>
  <si>
    <t>-956172099</t>
  </si>
  <si>
    <t>210204334R</t>
  </si>
  <si>
    <t>Montáž trubka ochranná z PE, pro ochranu kabelů do stožáru, DN do 50 mm</t>
  </si>
  <si>
    <t>574907336</t>
  </si>
  <si>
    <t>pro vstup do stožáru:</t>
  </si>
  <si>
    <t>72,0</t>
  </si>
  <si>
    <t>34571360</t>
  </si>
  <si>
    <t>trubka elektroinstalační HDPE tuhá dvouplášťová korugovaná D 32/40mm</t>
  </si>
  <si>
    <t>-651105598</t>
  </si>
  <si>
    <t>72*1,05 'Přepočtené koeficientem množství</t>
  </si>
  <si>
    <t>210290981R</t>
  </si>
  <si>
    <t>Protahovací drát do trubek pr.40mm</t>
  </si>
  <si>
    <t>1106001257</t>
  </si>
  <si>
    <t>210204336R</t>
  </si>
  <si>
    <t>Montáž trubka ochranná z PE, uložená do stožáru, DN do 100 mm</t>
  </si>
  <si>
    <t>26528167</t>
  </si>
  <si>
    <t>60,0</t>
  </si>
  <si>
    <t>34571365</t>
  </si>
  <si>
    <t>trubka elektroinstalační HDPE tuhá dvouplášťová korugovaná D 94/110mm</t>
  </si>
  <si>
    <t>970391712</t>
  </si>
  <si>
    <t>60*1,05 'Přepočtené koeficientem množství</t>
  </si>
  <si>
    <t>210290984R</t>
  </si>
  <si>
    <t>Protahovací drát do trubek pr.110mm</t>
  </si>
  <si>
    <t>-2109980196</t>
  </si>
  <si>
    <t>210220022</t>
  </si>
  <si>
    <t>Montáž uzemňovacího vedení s upevněním, propojením a připojením pomocí svorek v zemi s izolací spojů vodičů FeZn drátem nebo lanem průměru do 10 mm v městské zástavbě</t>
  </si>
  <si>
    <t>-841980483</t>
  </si>
  <si>
    <t>https://podminky.urs.cz/item/CS_URS_2024_02/210220022</t>
  </si>
  <si>
    <t>35441073</t>
  </si>
  <si>
    <t>drát D 10mm FeZn</t>
  </si>
  <si>
    <t>1678549871</t>
  </si>
  <si>
    <t>1280*0,713 'Přepočtené koeficientem množství</t>
  </si>
  <si>
    <t>35441996</t>
  </si>
  <si>
    <t>svorka odbočovací a spojovací pro spojování kruhových a páskových vodičů, FeZn</t>
  </si>
  <si>
    <t>-548607673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</si>
  <si>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</si>
  <si>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</si>
  <si>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-1768107898</t>
  </si>
  <si>
    <t>https://podminky.urs.cz/item/CS_URS_2024_02/210280003</t>
  </si>
  <si>
    <t>210280010</t>
  </si>
  <si>
    <t>Zkoušky a prohlídky elektrických rozvodů a zařízení celková prohlídka, zkoušení, měření a vyhotovení revizní zprávy pro objem montážních prací Příplatek k ceně -0003 za každých dalších i započatých 500 tisíc Kč přes 1000 tisíc Kč</t>
  </si>
  <si>
    <t>455019571</t>
  </si>
  <si>
    <t>https://podminky.urs.cz/item/CS_URS_2024_02/210280010</t>
  </si>
  <si>
    <t>210290660R</t>
  </si>
  <si>
    <t>Výměna svítidel na stožárech v sousedství řešené etapy</t>
  </si>
  <si>
    <t>-2107527927</t>
  </si>
  <si>
    <t>Poznámka k položce:_x000d_
Výměna bude provedena z důvodů komunikace Masch sítě. Bližší specifikace a způsob provedení po dohodě s technikem THMP.</t>
  </si>
  <si>
    <t>210291401R</t>
  </si>
  <si>
    <t>Montáž a dodávka popisných štítků na stožáry</t>
  </si>
  <si>
    <t>1628377723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</si>
  <si>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</si>
  <si>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</si>
  <si>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-1697358103</t>
  </si>
  <si>
    <t>https://podminky.urs.cz/item/CS_URS_2024_02/210812011</t>
  </si>
  <si>
    <t>"protažení kabelu ke svítidlu na sloupu" 350,0</t>
  </si>
  <si>
    <t>34111030</t>
  </si>
  <si>
    <t>kabel instalační jádro Cu plné izolace PVC plášť PVC 450/750V (CYKY) 3x1,5mm2</t>
  </si>
  <si>
    <t>552458845</t>
  </si>
  <si>
    <t>350*1,15 'Přepočtené koeficientem množství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</si>
  <si>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</si>
  <si>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</si>
  <si>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-1401590351</t>
  </si>
  <si>
    <t>https://podminky.urs.cz/item/CS_URS_2024_02/210812033</t>
  </si>
  <si>
    <t>"nový vývod (přechody pro chodce), odměřeno" 750,0</t>
  </si>
  <si>
    <t>34111076</t>
  </si>
  <si>
    <t>kabel instalační jádro Cu plné izolace PVC plášť PVC 450/750V (CYKY) 4x10mm2</t>
  </si>
  <si>
    <t>378231678</t>
  </si>
  <si>
    <t>750*1,15 'Přepočtené koeficientem množství</t>
  </si>
  <si>
    <t>210812035</t>
  </si>
  <si>
    <t>Montáž izolovaných kabelů měděných do 1 kV bez ukončení plných nebo laněných kulatých (např. CYKY, CHKE-R) uložených volně nebo v liště počtu a průřezu žil 4x16 mm2</t>
  </si>
  <si>
    <t>-1891647846</t>
  </si>
  <si>
    <t>https://podminky.urs.cz/item/CS_URS_2024_02/210812035</t>
  </si>
  <si>
    <t>"nový rozvod ve výkopu, odměřeno" 1860</t>
  </si>
  <si>
    <t>34111080</t>
  </si>
  <si>
    <t>kabel instalační jádro Cu plné izolace PVC plášť PVC 450/750V (CYKY) 4x16mm2</t>
  </si>
  <si>
    <t>-2100217696</t>
  </si>
  <si>
    <t>1860*1,15 'Přepočtené koeficientem množství</t>
  </si>
  <si>
    <t>218100003R</t>
  </si>
  <si>
    <t>Odpojení vodičů izolovaných z rozváděče nebo přístroje průřezu žíly do 16 mm2</t>
  </si>
  <si>
    <t>361820197</t>
  </si>
  <si>
    <t>218202013</t>
  </si>
  <si>
    <t>Demontáž svítidel výbojkových s odpojením vodičů průmyslových nebo venkovních z výložníku</t>
  </si>
  <si>
    <t>732555459</t>
  </si>
  <si>
    <t>https://podminky.urs.cz/item/CS_URS_2024_02/218202013</t>
  </si>
  <si>
    <t>218204011</t>
  </si>
  <si>
    <t>Demontáž stožárů osvětlení ocelových samostatně stojících, délky do 12 m</t>
  </si>
  <si>
    <t>1783864775</t>
  </si>
  <si>
    <t>https://podminky.urs.cz/item/CS_URS_2024_02/218204011</t>
  </si>
  <si>
    <t>218204103</t>
  </si>
  <si>
    <t>Demontáž výložníků osvětlení jednoramenných sloupových, hmotnosti do 35 kg</t>
  </si>
  <si>
    <t>1598387423</t>
  </si>
  <si>
    <t>https://podminky.urs.cz/item/CS_URS_2024_02/218204103</t>
  </si>
  <si>
    <t>218204500R</t>
  </si>
  <si>
    <t>Naložení a odvoz do skladu správce demontovaných sloupů, světel, patic a výložníků</t>
  </si>
  <si>
    <t>1172695184</t>
  </si>
  <si>
    <t>46-M</t>
  </si>
  <si>
    <t>Zemní práce při extr.mont.pracích</t>
  </si>
  <si>
    <t>460010024</t>
  </si>
  <si>
    <t>Vytyčení trasy vedení kabelového (podzemního) v zastavěném prostoru</t>
  </si>
  <si>
    <t>km</t>
  </si>
  <si>
    <t>2141640331</t>
  </si>
  <si>
    <t>https://podminky.urs.cz/item/CS_URS_2024_02/460010024</t>
  </si>
  <si>
    <t>460021111</t>
  </si>
  <si>
    <t>Sejmutí ornice ručně včetně rozpojení a odhozu ornice do vzdálenosti 3 m nebo naložení na dopravní prostředek tl. vrstvy do 20 cm</t>
  </si>
  <si>
    <t>-1255807050</t>
  </si>
  <si>
    <t>https://podminky.urs.cz/item/CS_URS_2024_02/460021111</t>
  </si>
  <si>
    <t>460141112</t>
  </si>
  <si>
    <t>Hloubení jam strojně včetně urovnáním dna s přemístěním výkopku do vzdálenosti 3 m od okraje jámy nebo s naložením na dopravní prostředek v hornině třídy těžitelnosti I skupiny 3</t>
  </si>
  <si>
    <t>1737202876</t>
  </si>
  <si>
    <t>https://podminky.urs.cz/item/CS_URS_2024_02/460141112</t>
  </si>
  <si>
    <t>"pro stožáry"(0,4*0,4*0,9)*6+(1,1*1,1*1,5)*29</t>
  </si>
  <si>
    <t>"základ pro rozvaděč" 1,6*0,5*0,8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</si>
  <si>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</si>
  <si>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</si>
  <si>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-350767538</t>
  </si>
  <si>
    <t>https://podminky.urs.cz/item/CS_URS_2024_02/460161142</t>
  </si>
  <si>
    <t xml:space="preserve">"zpevněné plochy  a chodníky" 925,0</t>
  </si>
  <si>
    <t>460171162</t>
  </si>
  <si>
    <t>Hloubení kabelových rýh strojně včetně urovnání dna s přemístěním výkopku do vzdálenosti 3 m od okraje jámy nebo s naložením na dopravní prostředek šířky 35 cm hloubky 70 cm v hornině třídy těžitelnosti I skupiny 3</t>
  </si>
  <si>
    <t>-1897082211</t>
  </si>
  <si>
    <t>https://podminky.urs.cz/item/CS_URS_2024_02/460171162</t>
  </si>
  <si>
    <t>"ve volném terénu" 252,0</t>
  </si>
  <si>
    <t>460171322</t>
  </si>
  <si>
    <t>Hloubení kabelových rýh strojně včetně urovnání dna s přemístěním výkopku do vzdálenosti 3 m od okraje jámy nebo s naložením na dopravní prostředek šířky 50 cm hloubky 120 cm v hornině třídy těžitelnosti I skupiny 3</t>
  </si>
  <si>
    <t>563665007</t>
  </si>
  <si>
    <t>https://podminky.urs.cz/item/CS_URS_2024_02/460171322</t>
  </si>
  <si>
    <t>"v komunikaci" 103,0</t>
  </si>
  <si>
    <t>460241111</t>
  </si>
  <si>
    <t>Příplatek k cenám vykopávek v blízkosti podzemního vedení pro jakoukoliv třídu horniny</t>
  </si>
  <si>
    <t>1639996777</t>
  </si>
  <si>
    <t>https://podminky.urs.cz/item/CS_URS_2024_02/460241111</t>
  </si>
  <si>
    <t>cca 10% objemu výkopu rýh</t>
  </si>
  <si>
    <t>925*0,35*0,5*0,1</t>
  </si>
  <si>
    <t>252*0,35*0,7*0,1</t>
  </si>
  <si>
    <t>103*0,5*1,2*0,1</t>
  </si>
  <si>
    <t>460242111</t>
  </si>
  <si>
    <t>Provizorní zajištění inženýrských sítí ve výkopech potrubí při křížení s kabelem</t>
  </si>
  <si>
    <t>534364488</t>
  </si>
  <si>
    <t>https://podminky.urs.cz/item/CS_URS_2024_02/460242111</t>
  </si>
  <si>
    <t>orientačně:</t>
  </si>
  <si>
    <t>460242211</t>
  </si>
  <si>
    <t>Provizorní zajištění inženýrských sítí ve výkopech kabelů při křížení</t>
  </si>
  <si>
    <t>-325200967</t>
  </si>
  <si>
    <t>https://podminky.urs.cz/item/CS_URS_2024_02/460242211</t>
  </si>
  <si>
    <t>460281113</t>
  </si>
  <si>
    <t>Pažení výkopů příložné plné jam, hloubky do 4 m</t>
  </si>
  <si>
    <t>-1322935245</t>
  </si>
  <si>
    <t>https://podminky.urs.cz/item/CS_URS_2024_02/460281113</t>
  </si>
  <si>
    <t>"pro stožáry"(1,1*4)*1,5*29</t>
  </si>
  <si>
    <t>460281123</t>
  </si>
  <si>
    <t>Pažení výkopů odstranění pažení příložného plného jam, hloubky do 4 m</t>
  </si>
  <si>
    <t>-1636222785</t>
  </si>
  <si>
    <t>https://podminky.urs.cz/item/CS_URS_2024_02/460281123</t>
  </si>
  <si>
    <t>460341113</t>
  </si>
  <si>
    <t>Vodorovné přemístění (odvoz) horniny dopravními prostředky včetně složení, bez naložení a rozprostření jakékoliv třídy, na vzdálenost přes 500 do 1000 m</t>
  </si>
  <si>
    <t>380537219</t>
  </si>
  <si>
    <t>https://podminky.urs.cz/item/CS_URS_2024_02/460341113</t>
  </si>
  <si>
    <t>odvoz na skládku:</t>
  </si>
  <si>
    <t>"výpočet viz pol.460371121:" 69,023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</si>
  <si>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</si>
  <si>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</si>
  <si>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2124612058</t>
  </si>
  <si>
    <t>https://podminky.urs.cz/item/CS_URS_2024_02/460341121</t>
  </si>
  <si>
    <t>"odvoz na skládku" 69,023*9</t>
  </si>
  <si>
    <t>460361121</t>
  </si>
  <si>
    <t>Poplatek (skládkovné) za uložení zeminy na recyklační skládce zatříděné do Katalogu odpadů pod kódem 17 05 04</t>
  </si>
  <si>
    <t>1456582974</t>
  </si>
  <si>
    <t>https://podminky.urs.cz/item/CS_URS_2024_02/460361121</t>
  </si>
  <si>
    <t>"odvoz na skládku" 69,023*1,7</t>
  </si>
  <si>
    <t>460371121</t>
  </si>
  <si>
    <t>Naložení výkopku strojně z hornin třídy těžitelnosti I skupiny 1 až 3</t>
  </si>
  <si>
    <t>37656293</t>
  </si>
  <si>
    <t>https://podminky.urs.cz/item/CS_URS_2024_02/460371121</t>
  </si>
  <si>
    <t>odvoz přebytečné výkopové zeminy:</t>
  </si>
  <si>
    <t>"přebytek výkopu pro stožáry"(0,4*0,4*0,9)*6+(1,1*1,1*1,5)*29</t>
  </si>
  <si>
    <t>přebytek výkopku z rýh:</t>
  </si>
  <si>
    <t xml:space="preserve"> "pískové lože" 1117,0*0,35*0,1</t>
  </si>
  <si>
    <t xml:space="preserve"> "obetonování" 13,439</t>
  </si>
  <si>
    <t>"základové kce pod chráničky" 7,35</t>
  </si>
  <si>
    <t>- "zásyp po vybouraných zákl.kcích" 45</t>
  </si>
  <si>
    <t>460391123</t>
  </si>
  <si>
    <t>Zásyp jam ručně s uložením výkopku ve vrstvách a úpravou povrchu s přemístění sypaniny ze vzdálenosti do 10 m se zhutněním z horniny třídy těžitelnosti I skupiny 3</t>
  </si>
  <si>
    <t>1115284686</t>
  </si>
  <si>
    <t>https://podminky.urs.cz/item/CS_URS_2024_02/460391123</t>
  </si>
  <si>
    <t>zeminou</t>
  </si>
  <si>
    <t>"zásyp po vybouraných základech" 30*1,0*1,0*1,5</t>
  </si>
  <si>
    <t>štěrkem</t>
  </si>
  <si>
    <t>"pažený výkop pro stožár" ((1,1*1,1*1,5)-(0,8*0,8*1,5))*29</t>
  </si>
  <si>
    <t>1299398781</t>
  </si>
  <si>
    <t>24,795*1,23*1,7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</si>
  <si>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</si>
  <si>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</si>
  <si>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-725416473</t>
  </si>
  <si>
    <t>https://podminky.urs.cz/item/CS_URS_2024_02/460431152</t>
  </si>
  <si>
    <t>460451172</t>
  </si>
  <si>
    <t>Zásyp kabelových rýh strojně s přemístěním sypaniny ze vzdálenosti do 10 m, s uložením výkopku ve vrstvách včetně zhutnění a urovnání povrchu šířky 35 cm hloubky 70 cm z horniny třídy těžitelnosti I skupiny 3</t>
  </si>
  <si>
    <t>-1726385538</t>
  </si>
  <si>
    <t>https://podminky.urs.cz/item/CS_URS_2024_02/460451172</t>
  </si>
  <si>
    <t>460451332</t>
  </si>
  <si>
    <t>Zásyp kabelových rýh strojně s přemístěním sypaniny ze vzdálenosti do 10 m, s uložením výkopku ve vrstvách včetně zhutnění a urovnání povrchu šířky 50 cm hloubky 120 cm z horniny třídy těžitelnosti I skupiny 3</t>
  </si>
  <si>
    <t>-572515837</t>
  </si>
  <si>
    <t>https://podminky.urs.cz/item/CS_URS_2024_02/460451332</t>
  </si>
  <si>
    <t>460551111</t>
  </si>
  <si>
    <t>Rozprostření a urovnání ornice ručně včetně přemístění hromad nebo dočasných skládek na místo spotřeby ze vzdálenosti do 3 m při souvislé ploše, tl. vrstvy do 20 cm</t>
  </si>
  <si>
    <t>1866520677</t>
  </si>
  <si>
    <t>https://podminky.urs.cz/item/CS_URS_2024_02/460551111</t>
  </si>
  <si>
    <t>460581121</t>
  </si>
  <si>
    <t>Úprava terénu zatravnění, včetně dodání osiva a zalití vodou na rovině</t>
  </si>
  <si>
    <t>-2118862655</t>
  </si>
  <si>
    <t>https://podminky.urs.cz/item/CS_URS_2024_02/460581121</t>
  </si>
  <si>
    <t>460581131</t>
  </si>
  <si>
    <t>Úprava terénu uvedení nezpevněného terénu do původního stavu v místě dočasného uložení výkopku s vyhrabáním, srovnáním a částečným dosetím trávy</t>
  </si>
  <si>
    <t>269000266</t>
  </si>
  <si>
    <t>https://podminky.urs.cz/item/CS_URS_2024_02/460581131</t>
  </si>
  <si>
    <t>460100025R</t>
  </si>
  <si>
    <t>Pouzdrový základ 400x900 mm v ose trasy kab.- kompletní zhotovení pouzdrového základu včetně trubkování</t>
  </si>
  <si>
    <t>-1088729487</t>
  </si>
  <si>
    <t>460100027R</t>
  </si>
  <si>
    <t>Pouzdrový základ 800x1500 mm v ose trasy kab.- kompletní zhotovení pouzdrového základu včetně trubkování</t>
  </si>
  <si>
    <t>-1048815758</t>
  </si>
  <si>
    <t>460641112</t>
  </si>
  <si>
    <t>Základové konstrukce základ bez bednění do rostlé zeminy z monolitického betonu tř. C 12/15</t>
  </si>
  <si>
    <t>1363356786</t>
  </si>
  <si>
    <t>https://podminky.urs.cz/item/CS_URS_2024_02/460641112</t>
  </si>
  <si>
    <t>"lože pod chráničky" 210,0*0,35*0,1</t>
  </si>
  <si>
    <t>460641113</t>
  </si>
  <si>
    <t>Základové konstrukce základ bez bednění do rostlé zeminy z monolitického betonu tř. C 16/20</t>
  </si>
  <si>
    <t>1112448773</t>
  </si>
  <si>
    <t>https://podminky.urs.cz/item/CS_URS_2024_02/460641113</t>
  </si>
  <si>
    <t>"základ pro rozvaděč" 1,6*0,5*0,8*1,15</t>
  </si>
  <si>
    <t>460661411</t>
  </si>
  <si>
    <t>Kabelové lože z písku včetně podsypu, zhutnění a urovnání povrchu pro kabely nn zakryté plastovými deskami (materiál ve specifikaci), šířky do 25 cm</t>
  </si>
  <si>
    <t>-1750253475</t>
  </si>
  <si>
    <t>https://podminky.urs.cz/item/CS_URS_2024_02/460661411</t>
  </si>
  <si>
    <t>"v chodníku nebo volném terénu" 1117,0</t>
  </si>
  <si>
    <t>34575103</t>
  </si>
  <si>
    <t>deska kabelová krycí PVC červená, 200x2mm</t>
  </si>
  <si>
    <t>545106071</t>
  </si>
  <si>
    <t>460680512R</t>
  </si>
  <si>
    <t>Krytí kabelů nn plastovou deskou včetně vyrovnání povrchu rýhy, uložení desky do rýhy š přes 25 do 50 cm</t>
  </si>
  <si>
    <t>1613236853</t>
  </si>
  <si>
    <t>"v komunikaci" 210</t>
  </si>
  <si>
    <t>1094181528</t>
  </si>
  <si>
    <t>460742131</t>
  </si>
  <si>
    <t>Osazení kabelových prostupů včetně utěsnění a spárování z trub plastových do rýhy, bez výkopových prací s obetonováním, vnitřního průměru do 10 cm</t>
  </si>
  <si>
    <t>-1801935037</t>
  </si>
  <si>
    <t>https://podminky.urs.cz/item/CS_URS_2024_02/460742131</t>
  </si>
  <si>
    <t>"pod komunikaci nebo jako rezervy, předpoklad:" 210,0</t>
  </si>
  <si>
    <t>34571355</t>
  </si>
  <si>
    <t>trubka elektroinstalační ohebná dvouplášťová korugovaná HDPE+LDPE (chránička) D 93/110mm</t>
  </si>
  <si>
    <t>-420845824</t>
  </si>
  <si>
    <t>210*1,03 'Přepočtené koeficientem množství</t>
  </si>
  <si>
    <t>468051121</t>
  </si>
  <si>
    <t>Bourání základu betonového</t>
  </si>
  <si>
    <t>-419711352</t>
  </si>
  <si>
    <t>https://podminky.urs.cz/item/CS_URS_2024_02/468051121</t>
  </si>
  <si>
    <t>"stávající sloupy osvětlení" 30*1,0*1,0*1,5</t>
  </si>
  <si>
    <t>469972111</t>
  </si>
  <si>
    <t>Odvoz suti a vybouraných hmot odvoz suti a vybouraných hmot do 1 km</t>
  </si>
  <si>
    <t>1554176076</t>
  </si>
  <si>
    <t>https://podminky.urs.cz/item/CS_URS_2024_02/469972111</t>
  </si>
  <si>
    <t>469972121</t>
  </si>
  <si>
    <t>Odvoz suti a vybouraných hmot odvoz suti a vybouraných hmot Příplatek k ceně za každý další i započatý 1 km</t>
  </si>
  <si>
    <t>144256034</t>
  </si>
  <si>
    <t>https://podminky.urs.cz/item/CS_URS_2024_02/469972121</t>
  </si>
  <si>
    <t>99*9 'Přepočtené koeficientem množství</t>
  </si>
  <si>
    <t>469973120</t>
  </si>
  <si>
    <t>Poplatek za uložení stavebního odpadu (skládkovné) na recyklační skládce z prostého betonu zatříděného do Katalogu odpadů pod kódem 17 01 01</t>
  </si>
  <si>
    <t>1874211283</t>
  </si>
  <si>
    <t>https://podminky.urs.cz/item/CS_URS_2024_02/469973120</t>
  </si>
  <si>
    <t>469981111</t>
  </si>
  <si>
    <t>Přesun hmot pro pomocné stavební práce při elektromontážích dopravní vzdálenost do 1 000 m</t>
  </si>
  <si>
    <t>1411458101</t>
  </si>
  <si>
    <t>https://podminky.urs.cz/item/CS_URS_2024_02/469981111</t>
  </si>
  <si>
    <t>SO.801 - Sadové úpravy</t>
  </si>
  <si>
    <t>VRN - Vedlejší rozpočtové náklady</t>
  </si>
  <si>
    <t xml:space="preserve">    VRN4 - Inženýrská činnost</t>
  </si>
  <si>
    <t>112151312</t>
  </si>
  <si>
    <t>Pokácení stromu postupné bez spouštění částí kmene a koruny o průměru na řezné ploše pařezu přes 200 do 300 mm</t>
  </si>
  <si>
    <t>-2010546146</t>
  </si>
  <si>
    <t>https://podminky.urs.cz/item/CS_URS_2024_02/112151312</t>
  </si>
  <si>
    <t>112201112</t>
  </si>
  <si>
    <t>Odstranění pařezu v rovině nebo na svahu do 1:5 o průměru pařezu na řezné ploše přes 200 do 300 mm</t>
  </si>
  <si>
    <t>-19010112</t>
  </si>
  <si>
    <t>https://podminky.urs.cz/item/CS_URS_2024_02/112201112</t>
  </si>
  <si>
    <t>119005113</t>
  </si>
  <si>
    <t>Vytyčení výsadeb s rozmístěním rostlin dle projektové dokumentace zapojených nebo v záhonu, plochy do 10 m2 individuálně ve stejnorodých skupinách</t>
  </si>
  <si>
    <t>454728846</t>
  </si>
  <si>
    <t>https://podminky.urs.cz/item/CS_URS_2024_02/119005113</t>
  </si>
  <si>
    <t>162201401</t>
  </si>
  <si>
    <t>Vodorovné přemístění větví, kmenů nebo pařezů s naložením, složením a dopravou do 1000 m větví stromů listnatých, průměru kmene přes 100 do 300 mm</t>
  </si>
  <si>
    <t>-1204607860</t>
  </si>
  <si>
    <t>https://podminky.urs.cz/item/CS_URS_2024_02/162201401</t>
  </si>
  <si>
    <t>162201411</t>
  </si>
  <si>
    <t>Vodorovné přemístění větví, kmenů nebo pařezů s naložením, složením a dopravou do 1000 m kmenů stromů listnatých, průměru přes 100 do 300 mm</t>
  </si>
  <si>
    <t>-2025563389</t>
  </si>
  <si>
    <t>https://podminky.urs.cz/item/CS_URS_2024_02/162201411</t>
  </si>
  <si>
    <t>162201421</t>
  </si>
  <si>
    <t>Vodorovné přemístění větví, kmenů nebo pařezů s naložením, složením a dopravou do 1000 m pařezů kmenů, průměru přes 100 do 300 mm</t>
  </si>
  <si>
    <t>-1290981169</t>
  </si>
  <si>
    <t>https://podminky.urs.cz/item/CS_URS_2024_02/162201421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</si>
  <si>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</si>
  <si>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</si>
  <si>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657409063</t>
  </si>
  <si>
    <t>https://podminky.urs.cz/item/CS_URS_2024_02/162301931</t>
  </si>
  <si>
    <t>1*9 'Přepočtené koeficientem množství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</si>
  <si>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</si>
  <si>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</si>
  <si>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1356440542</t>
  </si>
  <si>
    <t>https://podminky.urs.cz/item/CS_URS_2024_02/162301951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</si>
  <si>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</si>
  <si>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</si>
  <si>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-1045719466</t>
  </si>
  <si>
    <t>https://podminky.urs.cz/item/CS_URS_2024_02/162301971</t>
  </si>
  <si>
    <t>-1873298811</t>
  </si>
  <si>
    <t>"zahradní substrát k místu uložení" 2,0+26,125</t>
  </si>
  <si>
    <t>272190077</t>
  </si>
  <si>
    <t>"hloubení jam pro dřeviny, 50%" 4*1,1*0,5</t>
  </si>
  <si>
    <t>"jamky pro keře, 50%" 1045*0,05*0,5</t>
  </si>
  <si>
    <t>-377711325</t>
  </si>
  <si>
    <t>zahradní substrát</t>
  </si>
  <si>
    <t>2,0+26,125</t>
  </si>
  <si>
    <t>779535853</t>
  </si>
  <si>
    <t>28,125*1,7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</si>
  <si>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</si>
  <si>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</si>
  <si>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1835354540</t>
  </si>
  <si>
    <t>https://podminky.urs.cz/item/CS_URS_2024_02/174111101</t>
  </si>
  <si>
    <t>výměna zeminy pro výsadbu dřevin, 50%, 4ks (ambroň)</t>
  </si>
  <si>
    <t>4*1,0</t>
  </si>
  <si>
    <t>10321100</t>
  </si>
  <si>
    <t>zahradní substrát pro výsadbu VL</t>
  </si>
  <si>
    <t>1326922148</t>
  </si>
  <si>
    <t>4*1,0*0,5</t>
  </si>
  <si>
    <t>183101213</t>
  </si>
  <si>
    <t>Hloubení jamek pro vysazování rostlin v zemině skupiny 1 až 4 s výměnou půdy z 50% v rovině nebo na svahu do 1:5, objemu přes 0,02 do 0,05 m3</t>
  </si>
  <si>
    <t>1451180339</t>
  </si>
  <si>
    <t>https://podminky.urs.cz/item/CS_URS_2024_02/183101213</t>
  </si>
  <si>
    <t>1650206340</t>
  </si>
  <si>
    <t>1045*0,025 'Přepočtené koeficientem množství</t>
  </si>
  <si>
    <t>183151115</t>
  </si>
  <si>
    <t>Hloubení jam pro výsadbu dřevin strojně v rovině nebo ve svahu do 1:5, objem přes 0,70 do 1,10 m3</t>
  </si>
  <si>
    <t>-735761211</t>
  </si>
  <si>
    <t>https://podminky.urs.cz/item/CS_URS_2024_02/183151115</t>
  </si>
  <si>
    <t>4ks dřevin, 50% výměna zeminy</t>
  </si>
  <si>
    <t>183403111</t>
  </si>
  <si>
    <t>Obdělání půdy nakopáním hl. přes 50 do 100 mm v rovině nebo na svahu do 1:5</t>
  </si>
  <si>
    <t>1585340558</t>
  </si>
  <si>
    <t>https://podminky.urs.cz/item/CS_URS_2024_02/183403111</t>
  </si>
  <si>
    <t>příprava plochy pro založení trávníku (plochy nepřístupné pro mechanizaci), plocha zeleně viz SO101, kce K-5:</t>
  </si>
  <si>
    <t>"10% plochy" 1100,0*0,1</t>
  </si>
  <si>
    <t>183403114</t>
  </si>
  <si>
    <t>Obdělání půdy kultivátorováním v rovině nebo na svahu do 1:5</t>
  </si>
  <si>
    <t>-1310117336</t>
  </si>
  <si>
    <t>https://podminky.urs.cz/item/CS_URS_2024_02/183403114</t>
  </si>
  <si>
    <t>příprava plochy pro založení trávníku, plocha zeleně viz SO101, kce K-5:</t>
  </si>
  <si>
    <t>"90% plochy, nejméně 2x" 1100,0*0,9*2</t>
  </si>
  <si>
    <t>183403153</t>
  </si>
  <si>
    <t>Obdělání půdy hrabáním v rovině nebo na svahu do 1:5</t>
  </si>
  <si>
    <t>-1021251618</t>
  </si>
  <si>
    <t>https://podminky.urs.cz/item/CS_URS_2024_02/183403153</t>
  </si>
  <si>
    <t>184102110</t>
  </si>
  <si>
    <t>Výsadba dřeviny s balem do předem vyhloubené jamky se zalitím v rovině nebo na svahu do 1:5, při průměru balu do 100 mm</t>
  </si>
  <si>
    <t>953163815</t>
  </si>
  <si>
    <t>https://podminky.urs.cz/item/CS_URS_2024_02/184102110</t>
  </si>
  <si>
    <t>02650536r</t>
  </si>
  <si>
    <t>tavolník nízký (Spiraea bumalda ‘Crispa‘)</t>
  </si>
  <si>
    <t>-110919029</t>
  </si>
  <si>
    <t>02650537r</t>
  </si>
  <si>
    <t>tavolník japonský (Spiraea japonica ‘Walbuma‘)</t>
  </si>
  <si>
    <t>2115284468</t>
  </si>
  <si>
    <t>02650540r</t>
  </si>
  <si>
    <t>zimolez kloubkatý (Lonicera pileata)</t>
  </si>
  <si>
    <t>1352597163</t>
  </si>
  <si>
    <t>184102116</t>
  </si>
  <si>
    <t>Výsadba dřeviny s balem do předem vyhloubené jamky se zalitím v rovině nebo na svahu do 1:5, při průměru balu přes 600 do 800 mm</t>
  </si>
  <si>
    <t>1050944238</t>
  </si>
  <si>
    <t>https://podminky.urs.cz/item/CS_URS_2024_02/184102116</t>
  </si>
  <si>
    <t>02650476r</t>
  </si>
  <si>
    <t>ambroň západní (Liquidambar styraciflua), ok 18-20</t>
  </si>
  <si>
    <t>-4616976</t>
  </si>
  <si>
    <t>184215133</t>
  </si>
  <si>
    <t>Ukotvení dřeviny kůly v rovině nebo na svahu do 1:5 třemi kůly, délky přes 2 do 3 m</t>
  </si>
  <si>
    <t>307951305</t>
  </si>
  <si>
    <t>https://podminky.urs.cz/item/CS_URS_2024_02/184215133</t>
  </si>
  <si>
    <t>60591255</t>
  </si>
  <si>
    <t>kůl vyvazovací dřevěný impregnovaný D 8cm dl 2,5m</t>
  </si>
  <si>
    <t>544330394</t>
  </si>
  <si>
    <t>4*3 'Přepočtené koeficientem množství</t>
  </si>
  <si>
    <t>184818242</t>
  </si>
  <si>
    <t>Ochrana kmene bedněním před poškozením stavebním provozem zřízení včetně odstranění výšky bednění přes 2 do 3 m průměru kmene přes 300 do 500 mm</t>
  </si>
  <si>
    <t>-1090655619</t>
  </si>
  <si>
    <t>https://podminky.urs.cz/item/CS_URS_2024_02/184818242</t>
  </si>
  <si>
    <t>184818312</t>
  </si>
  <si>
    <t>Instalace bezpečnostních vazeb pro zajištění koruny stromu dynamická přes 1 do 3 lan</t>
  </si>
  <si>
    <t>-298368616</t>
  </si>
  <si>
    <t>https://podminky.urs.cz/item/CS_URS_2024_02/184818312</t>
  </si>
  <si>
    <t>ochrana dřevin před započetím stavby:</t>
  </si>
  <si>
    <t>"ochrana koruny vyvázáním" 2</t>
  </si>
  <si>
    <t>67543203</t>
  </si>
  <si>
    <t>vazba stromu bezpečnostní dynamická nosnost lana 2t</t>
  </si>
  <si>
    <t>sada</t>
  </si>
  <si>
    <t>965470225</t>
  </si>
  <si>
    <t>184911421</t>
  </si>
  <si>
    <t>Mulčování vysazených rostlin mulčovací kůrou, tl. do 100 mm v rovině nebo na svahu do 1:5</t>
  </si>
  <si>
    <t>1496951303</t>
  </si>
  <si>
    <t>https://podminky.urs.cz/item/CS_URS_2024_02/184911421</t>
  </si>
  <si>
    <t>10391100</t>
  </si>
  <si>
    <t>kůra mulčovací VL</t>
  </si>
  <si>
    <t>1816831755</t>
  </si>
  <si>
    <t>217*0,103 'Přepočtené koeficientem množství</t>
  </si>
  <si>
    <t>185804311</t>
  </si>
  <si>
    <t>Zalití rostlin vodou plochy záhonů jednotlivě do 20 m2</t>
  </si>
  <si>
    <t>1263798221</t>
  </si>
  <si>
    <t>https://podminky.urs.cz/item/CS_URS_2024_02/185804311</t>
  </si>
  <si>
    <t>4*0,05+217*0,02</t>
  </si>
  <si>
    <t>4,54*3 'Přepočtené koeficientem množství</t>
  </si>
  <si>
    <t>997013811</t>
  </si>
  <si>
    <t>Poplatek za uložení stavebního odpadu na skládce (skládkovné) dřevěného zatříděného do Katalogu odpadů pod kódem 17 02 01</t>
  </si>
  <si>
    <t>186920566</t>
  </si>
  <si>
    <t>https://podminky.urs.cz/item/CS_URS_2024_02/997013811</t>
  </si>
  <si>
    <t>"odhadem 0,5t dřevní hmoty k likvidaci" 0,5</t>
  </si>
  <si>
    <t>998231311</t>
  </si>
  <si>
    <t>Přesun hmot pro sadovnické a krajinářské úpravy strojně dopravní vzdálenost do 5000 m</t>
  </si>
  <si>
    <t>1169185777</t>
  </si>
  <si>
    <t>https://podminky.urs.cz/item/CS_URS_2024_02/998231311</t>
  </si>
  <si>
    <t>VRN4</t>
  </si>
  <si>
    <t>Inženýrská činnost</t>
  </si>
  <si>
    <t>041903001r</t>
  </si>
  <si>
    <t>Dozor jiné osoby - arborista</t>
  </si>
  <si>
    <t>hod</t>
  </si>
  <si>
    <t>1024</t>
  </si>
  <si>
    <t>1536075611</t>
  </si>
  <si>
    <t>VRN - Ostatní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</si>
  <si>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</si>
  <si>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</si>
  <si>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</si>
  <si>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</si>
  <si>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</si>
  <si>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</si>
  <si>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Ostatní rozpočtové náklady</t>
  </si>
  <si>
    <t>VRN1</t>
  </si>
  <si>
    <t>Průzkumné, geodetické a projektové práce</t>
  </si>
  <si>
    <t>012002000</t>
  </si>
  <si>
    <t>Geodetické práce</t>
  </si>
  <si>
    <t>ks</t>
  </si>
  <si>
    <t>1665249214</t>
  </si>
  <si>
    <t>Poznámka k položce:_x000d_
Zahrnuje:_x000d_
- geodetické práce prováděné před výstavbou (vč. vytýčení stávajících IS),_x000d_
- geodetické práce v průběhu výstavby,_x000d_
- geodetické práce prováděné po výstavbě,_x000d_
- kartografické práce</t>
  </si>
  <si>
    <t>012002000.1.1</t>
  </si>
  <si>
    <t>Vytýčení sítí</t>
  </si>
  <si>
    <t>-1130436014</t>
  </si>
  <si>
    <t>012002000.2</t>
  </si>
  <si>
    <t>Geodetické zaměření skutečného stavu</t>
  </si>
  <si>
    <t>1209880257</t>
  </si>
  <si>
    <t>013244000.1</t>
  </si>
  <si>
    <t>Náklady na doplnění detailů RPD</t>
  </si>
  <si>
    <t>-1999808881</t>
  </si>
  <si>
    <t>013254000</t>
  </si>
  <si>
    <t>Dokumentace skutečného provedení stavby</t>
  </si>
  <si>
    <t>1744712975</t>
  </si>
  <si>
    <t>013274000.1</t>
  </si>
  <si>
    <t>Pasportizace a monitoring</t>
  </si>
  <si>
    <t>-770446818</t>
  </si>
  <si>
    <t>VRN2</t>
  </si>
  <si>
    <t>Příprava staveniště</t>
  </si>
  <si>
    <t>022002000R</t>
  </si>
  <si>
    <t>Přeložení konstrukcí - stranový posun stávajících sdělovacích vedení</t>
  </si>
  <si>
    <t>kpl</t>
  </si>
  <si>
    <t>140953067</t>
  </si>
  <si>
    <t>Poznámka k položce:_x000d_
Položka zahrnuje:_x000d_
- přeložení sdělovacího vedení společnosti „Vodafone Czech Republic a.s. (SO.402)_x000d_
- přeložení sdělovacího vedení společnosti „T-Mobile Czech Republic a.s. (SO.403)_x000d_
_x000d_
Kompletní provedení zajišťuje nominovaný dodavatel příslušného SO, generální dodavatel stavby zajišťuje koordinaci těchto prací._x000d_
_x000d_
Uchazeč vyplní pevnou cenu dle zadávací dokumentace, tj. 740.000,-Kč</t>
  </si>
  <si>
    <t>VRN3</t>
  </si>
  <si>
    <t>Zařízení staveniště</t>
  </si>
  <si>
    <t>030001000</t>
  </si>
  <si>
    <t>-1780935332</t>
  </si>
  <si>
    <t>Poznámka k položce:_x000d_
kompletní ZS, vč. deponií a uvedení do původního stavu</t>
  </si>
  <si>
    <t>034503000</t>
  </si>
  <si>
    <t>Informační tabule na staveništi</t>
  </si>
  <si>
    <t>-2121736340</t>
  </si>
  <si>
    <t>043002000</t>
  </si>
  <si>
    <t>Zkoušky a ostatní měření</t>
  </si>
  <si>
    <t>845874546</t>
  </si>
  <si>
    <t>045002000</t>
  </si>
  <si>
    <t>Kompletační a koordinační činnost</t>
  </si>
  <si>
    <t>-1600899659</t>
  </si>
  <si>
    <t>049002000.1</t>
  </si>
  <si>
    <t>Ostatní inženýrská činnost - zajištění DIR</t>
  </si>
  <si>
    <t>1891162179</t>
  </si>
  <si>
    <t>VRN6</t>
  </si>
  <si>
    <t>Územní vlivy</t>
  </si>
  <si>
    <t>060001000</t>
  </si>
  <si>
    <t>404146368</t>
  </si>
  <si>
    <t>Poznámka k položce:_x000d_
jedná se o náklady související s umístěním stavby. Zohledňují např. vliv klimatických podmínek, ztížené dopravní podmínky, mimostaveništní dopravu materiálů a výrobků apod.</t>
  </si>
  <si>
    <t>VRN7</t>
  </si>
  <si>
    <t>Provozní vlivy</t>
  </si>
  <si>
    <t>070001000</t>
  </si>
  <si>
    <t>-809020238</t>
  </si>
  <si>
    <t>Poznámka k položce:_x000d_
zahrnuje zejména náklady ovlivněné provozem, např. ztížený pohyb vozidel při husté dopravě, zajištění provozu IZS apod.</t>
  </si>
  <si>
    <t>075103000.1</t>
  </si>
  <si>
    <t>Ochranná pásma - vyznačení ochranných a bezpečnostních pásem</t>
  </si>
  <si>
    <t>-994270860</t>
  </si>
  <si>
    <t>VRN9</t>
  </si>
  <si>
    <t>Ostatní náklady</t>
  </si>
  <si>
    <t>091002000.2</t>
  </si>
  <si>
    <t>Součinnost s provozovateli dotčených IS</t>
  </si>
  <si>
    <t>-309485323</t>
  </si>
  <si>
    <t>SEZNAM FIGUR</t>
  </si>
  <si>
    <t>Výměra</t>
  </si>
  <si>
    <t>"etapa I" 5150,0</t>
  </si>
  <si>
    <t>Použití figury:</t>
  </si>
  <si>
    <t>Úprava pláně pro silnice a dálnice na násypech se zhutněním</t>
  </si>
  <si>
    <t>Podklad ze štěrkodrtě ŠD plochy přes 100 m2 tl 100 mm</t>
  </si>
  <si>
    <t>Podklad ze štěrkodrtě ŠD plochy přes 100 m2 tl 150 mm</t>
  </si>
  <si>
    <t>Postřik živičný infiltrační s posypem z asfaltu množství 0,50 kg/m2</t>
  </si>
  <si>
    <t>Asfaltový beton vrstva obrusná ACO 8 (ABJ) tl 50 mm š do 3 m z nemodifikovaného asfaltu</t>
  </si>
  <si>
    <t>"etapa I" 3700,0</t>
  </si>
  <si>
    <t>Podklad ze štěrkodrtě ŠD plochy přes 100 m2 tl 220 mm</t>
  </si>
  <si>
    <t>Asfaltový beton vrstva podkladní ACP 16 (obalované kamenivo OKS) tl 60 mm š přes 3 m</t>
  </si>
  <si>
    <t>Podklad ze směsi stmelené cementem SC C 8/10 (KSC I) tl 130 mm</t>
  </si>
  <si>
    <t>Postřik živičný spojovací z asfaltu v množství 0,20 kg/m2</t>
  </si>
  <si>
    <t>Asfaltový beton vrstva ložní ACL 16 (ABH) tl 60 mm š přes 3 m z nemodifikovaného asfaltu</t>
  </si>
  <si>
    <t>"etapa I" 1700,0</t>
  </si>
  <si>
    <t>"etapa I" 220,0</t>
  </si>
  <si>
    <t>Podklad ze směsi stmelené cementem SC C 8/10 (KSC I) tl 120 mm</t>
  </si>
  <si>
    <t>Asfaltový beton vrstva obrusná ACO 11+ (ABS) tř. I tl 40 mm š přes 3 m z nemodifikovaného asfaltu</t>
  </si>
  <si>
    <t>Asfaltový beton vrstva ložní ACL 16 (ABH) tl 50 mm š do 3 m z nemodifikovaného asfaltu</t>
  </si>
  <si>
    <t>"etapa I" 2400,0</t>
  </si>
  <si>
    <t>Podklad z kameniva hrubého drceného vel. 16-32 mm plochy přes 100 m2 tl 150 mm</t>
  </si>
  <si>
    <t>Podklad ze štěrkodrtě ŠD plochy přes 100 m2 tl 250 mm</t>
  </si>
  <si>
    <t>Kladení zámkové dlažby pozemních komunikací ručně tl 80 mm skupiny A pl přes 300 m2</t>
  </si>
  <si>
    <t>"etapa I" 1100,0</t>
  </si>
  <si>
    <t>Rozprostření ornice tl vrstvy do 200 mm pl do 100 m2 v rovině nebo ve svahu do 1:5 strojně</t>
  </si>
  <si>
    <t>Založení parkového trávníku výsevem pl do 1000 m2 v rovině a ve svahu do 1:5</t>
  </si>
  <si>
    <t>Úprava pláně v hornině třídy těžitelnosti I skupiny 1 až 3 bez zhutnění strojně</t>
  </si>
  <si>
    <t>kce dle TP 85</t>
  </si>
  <si>
    <t>"etapa I; odměřeno z PD" 20,0</t>
  </si>
  <si>
    <t>Podklad ze štěrkodrtě ŠD plochy do 100 m2 tl 200 mm</t>
  </si>
  <si>
    <t>Podklad ze směsi stmelené cementem SC C 8/10 (KSC I) tl 150 mm</t>
  </si>
  <si>
    <t>Kladení dlažby z kostek velkých z kamene na MC tl 50 mm</t>
  </si>
  <si>
    <t>Zálivka živičná spár dlažby z velkých kostek hl 50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</si>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</sst>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11381212" TargetMode="External" /><Relationship Id="rId2" Type="http://schemas.openxmlformats.org/officeDocument/2006/relationships/hyperlink" Target="https://podminky.urs.cz/item/CS_URS_2024_02/911381832" TargetMode="External" /><Relationship Id="rId3" Type="http://schemas.openxmlformats.org/officeDocument/2006/relationships/hyperlink" Target="https://podminky.urs.cz/item/CS_URS_2024_02/913111115" TargetMode="External" /><Relationship Id="rId4" Type="http://schemas.openxmlformats.org/officeDocument/2006/relationships/hyperlink" Target="https://podminky.urs.cz/item/CS_URS_2024_02/913111215" TargetMode="External" /><Relationship Id="rId5" Type="http://schemas.openxmlformats.org/officeDocument/2006/relationships/hyperlink" Target="https://podminky.urs.cz/item/CS_URS_2024_02/913121111" TargetMode="External" /><Relationship Id="rId6" Type="http://schemas.openxmlformats.org/officeDocument/2006/relationships/hyperlink" Target="https://podminky.urs.cz/item/CS_URS_2024_02/913121211" TargetMode="External" /><Relationship Id="rId7" Type="http://schemas.openxmlformats.org/officeDocument/2006/relationships/hyperlink" Target="https://podminky.urs.cz/item/CS_URS_2024_02/913211112" TargetMode="External" /><Relationship Id="rId8" Type="http://schemas.openxmlformats.org/officeDocument/2006/relationships/hyperlink" Target="https://podminky.urs.cz/item/CS_URS_2024_02/913221211" TargetMode="External" /><Relationship Id="rId9" Type="http://schemas.openxmlformats.org/officeDocument/2006/relationships/hyperlink" Target="https://podminky.urs.cz/item/CS_URS_2024_02/913211212" TargetMode="External" /><Relationship Id="rId10" Type="http://schemas.openxmlformats.org/officeDocument/2006/relationships/hyperlink" Target="https://podminky.urs.cz/item/CS_URS_2024_02/913221111" TargetMode="External" /><Relationship Id="rId11" Type="http://schemas.openxmlformats.org/officeDocument/2006/relationships/hyperlink" Target="https://podminky.urs.cz/item/CS_URS_2024_02/913321111" TargetMode="External" /><Relationship Id="rId12" Type="http://schemas.openxmlformats.org/officeDocument/2006/relationships/hyperlink" Target="https://podminky.urs.cz/item/CS_URS_2024_02/913321115" TargetMode="External" /><Relationship Id="rId13" Type="http://schemas.openxmlformats.org/officeDocument/2006/relationships/hyperlink" Target="https://podminky.urs.cz/item/CS_URS_2024_02/913321116" TargetMode="External" /><Relationship Id="rId14" Type="http://schemas.openxmlformats.org/officeDocument/2006/relationships/hyperlink" Target="https://podminky.urs.cz/item/CS_URS_2024_02/913321211" TargetMode="External" /><Relationship Id="rId15" Type="http://schemas.openxmlformats.org/officeDocument/2006/relationships/hyperlink" Target="https://podminky.urs.cz/item/CS_URS_2024_02/913321215" TargetMode="External" /><Relationship Id="rId16" Type="http://schemas.openxmlformats.org/officeDocument/2006/relationships/hyperlink" Target="https://podminky.urs.cz/item/CS_URS_2024_02/913321216" TargetMode="External" /><Relationship Id="rId17" Type="http://schemas.openxmlformats.org/officeDocument/2006/relationships/hyperlink" Target="https://podminky.urs.cz/item/CS_URS_2024_02/913921131" TargetMode="External" /><Relationship Id="rId18" Type="http://schemas.openxmlformats.org/officeDocument/2006/relationships/hyperlink" Target="https://podminky.urs.cz/item/CS_URS_2024_02/913921132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93" TargetMode="External" /><Relationship Id="rId2" Type="http://schemas.openxmlformats.org/officeDocument/2006/relationships/hyperlink" Target="https://podminky.urs.cz/item/CS_URS_2024_02/113107221" TargetMode="External" /><Relationship Id="rId3" Type="http://schemas.openxmlformats.org/officeDocument/2006/relationships/hyperlink" Target="https://podminky.urs.cz/item/CS_URS_2024_02/113107222" TargetMode="External" /><Relationship Id="rId4" Type="http://schemas.openxmlformats.org/officeDocument/2006/relationships/hyperlink" Target="https://podminky.urs.cz/item/CS_URS_2024_02/113107223" TargetMode="External" /><Relationship Id="rId5" Type="http://schemas.openxmlformats.org/officeDocument/2006/relationships/hyperlink" Target="https://podminky.urs.cz/item/CS_URS_2024_02/113107225" TargetMode="External" /><Relationship Id="rId6" Type="http://schemas.openxmlformats.org/officeDocument/2006/relationships/hyperlink" Target="https://podminky.urs.cz/item/CS_URS_2024_02/113107230" TargetMode="External" /><Relationship Id="rId7" Type="http://schemas.openxmlformats.org/officeDocument/2006/relationships/hyperlink" Target="https://podminky.urs.cz/item/CS_URS_2024_02/113107232" TargetMode="External" /><Relationship Id="rId8" Type="http://schemas.openxmlformats.org/officeDocument/2006/relationships/hyperlink" Target="https://podminky.urs.cz/item/CS_URS_2024_02/113107233" TargetMode="External" /><Relationship Id="rId9" Type="http://schemas.openxmlformats.org/officeDocument/2006/relationships/hyperlink" Target="https://podminky.urs.cz/item/CS_URS_2024_02/113107241" TargetMode="External" /><Relationship Id="rId10" Type="http://schemas.openxmlformats.org/officeDocument/2006/relationships/hyperlink" Target="https://podminky.urs.cz/item/CS_URS_2024_02/113201112" TargetMode="External" /><Relationship Id="rId11" Type="http://schemas.openxmlformats.org/officeDocument/2006/relationships/hyperlink" Target="https://podminky.urs.cz/item/CS_URS_2024_02/113202111" TargetMode="External" /><Relationship Id="rId12" Type="http://schemas.openxmlformats.org/officeDocument/2006/relationships/hyperlink" Target="https://podminky.urs.cz/item/CS_URS_2024_02/121151113" TargetMode="External" /><Relationship Id="rId13" Type="http://schemas.openxmlformats.org/officeDocument/2006/relationships/hyperlink" Target="https://podminky.urs.cz/item/CS_URS_2024_02/122452206" TargetMode="External" /><Relationship Id="rId14" Type="http://schemas.openxmlformats.org/officeDocument/2006/relationships/hyperlink" Target="https://podminky.urs.cz/item/CS_URS_2024_02/131213701" TargetMode="External" /><Relationship Id="rId15" Type="http://schemas.openxmlformats.org/officeDocument/2006/relationships/hyperlink" Target="https://podminky.urs.cz/item/CS_URS_2024_02/132251104" TargetMode="External" /><Relationship Id="rId16" Type="http://schemas.openxmlformats.org/officeDocument/2006/relationships/hyperlink" Target="https://podminky.urs.cz/item/CS_URS_2024_02/139001101" TargetMode="External" /><Relationship Id="rId17" Type="http://schemas.openxmlformats.org/officeDocument/2006/relationships/hyperlink" Target="https://podminky.urs.cz/item/CS_URS_2024_02/162351104" TargetMode="External" /><Relationship Id="rId18" Type="http://schemas.openxmlformats.org/officeDocument/2006/relationships/hyperlink" Target="https://podminky.urs.cz/item/CS_URS_2024_02/162751117" TargetMode="External" /><Relationship Id="rId19" Type="http://schemas.openxmlformats.org/officeDocument/2006/relationships/hyperlink" Target="https://podminky.urs.cz/item/CS_URS_2024_02/167151101" TargetMode="External" /><Relationship Id="rId20" Type="http://schemas.openxmlformats.org/officeDocument/2006/relationships/hyperlink" Target="https://podminky.urs.cz/item/CS_URS_2024_02/171201231" TargetMode="External" /><Relationship Id="rId21" Type="http://schemas.openxmlformats.org/officeDocument/2006/relationships/hyperlink" Target="https://podminky.urs.cz/item/CS_URS_2024_02/171251201" TargetMode="External" /><Relationship Id="rId22" Type="http://schemas.openxmlformats.org/officeDocument/2006/relationships/hyperlink" Target="https://podminky.urs.cz/item/CS_URS_2024_02/174211101" TargetMode="External" /><Relationship Id="rId23" Type="http://schemas.openxmlformats.org/officeDocument/2006/relationships/hyperlink" Target="https://podminky.urs.cz/item/CS_URS_2024_02/181252305" TargetMode="External" /><Relationship Id="rId24" Type="http://schemas.openxmlformats.org/officeDocument/2006/relationships/hyperlink" Target="https://podminky.urs.cz/item/CS_URS_2024_02/181351003" TargetMode="External" /><Relationship Id="rId25" Type="http://schemas.openxmlformats.org/officeDocument/2006/relationships/hyperlink" Target="https://podminky.urs.cz/item/CS_URS_2024_02/181411131" TargetMode="External" /><Relationship Id="rId26" Type="http://schemas.openxmlformats.org/officeDocument/2006/relationships/hyperlink" Target="https://podminky.urs.cz/item/CS_URS_2024_02/181951111" TargetMode="External" /><Relationship Id="rId27" Type="http://schemas.openxmlformats.org/officeDocument/2006/relationships/hyperlink" Target="https://podminky.urs.cz/item/CS_URS_2024_02/211971121" TargetMode="External" /><Relationship Id="rId28" Type="http://schemas.openxmlformats.org/officeDocument/2006/relationships/hyperlink" Target="https://podminky.urs.cz/item/CS_URS_2024_02/212752401" TargetMode="External" /><Relationship Id="rId29" Type="http://schemas.openxmlformats.org/officeDocument/2006/relationships/hyperlink" Target="https://podminky.urs.cz/item/CS_URS_2024_02/564750111" TargetMode="External" /><Relationship Id="rId30" Type="http://schemas.openxmlformats.org/officeDocument/2006/relationships/hyperlink" Target="https://podminky.urs.cz/item/CS_URS_2024_02/564831111" TargetMode="External" /><Relationship Id="rId31" Type="http://schemas.openxmlformats.org/officeDocument/2006/relationships/hyperlink" Target="https://podminky.urs.cz/item/CS_URS_2024_02/564851111" TargetMode="External" /><Relationship Id="rId32" Type="http://schemas.openxmlformats.org/officeDocument/2006/relationships/hyperlink" Target="https://podminky.urs.cz/item/CS_URS_2024_02/564861011" TargetMode="External" /><Relationship Id="rId33" Type="http://schemas.openxmlformats.org/officeDocument/2006/relationships/hyperlink" Target="https://podminky.urs.cz/item/CS_URS_2024_02/564861113" TargetMode="External" /><Relationship Id="rId34" Type="http://schemas.openxmlformats.org/officeDocument/2006/relationships/hyperlink" Target="https://podminky.urs.cz/item/CS_URS_2024_02/564871111" TargetMode="External" /><Relationship Id="rId35" Type="http://schemas.openxmlformats.org/officeDocument/2006/relationships/hyperlink" Target="https://podminky.urs.cz/item/CS_URS_2024_02/565145121" TargetMode="External" /><Relationship Id="rId36" Type="http://schemas.openxmlformats.org/officeDocument/2006/relationships/hyperlink" Target="https://podminky.urs.cz/item/CS_URS_2024_02/567122111" TargetMode="External" /><Relationship Id="rId37" Type="http://schemas.openxmlformats.org/officeDocument/2006/relationships/hyperlink" Target="https://podminky.urs.cz/item/CS_URS_2024_02/567122112" TargetMode="External" /><Relationship Id="rId38" Type="http://schemas.openxmlformats.org/officeDocument/2006/relationships/hyperlink" Target="https://podminky.urs.cz/item/CS_URS_2024_02/567122114" TargetMode="External" /><Relationship Id="rId39" Type="http://schemas.openxmlformats.org/officeDocument/2006/relationships/hyperlink" Target="https://podminky.urs.cz/item/CS_URS_2024_02/573211106" TargetMode="External" /><Relationship Id="rId40" Type="http://schemas.openxmlformats.org/officeDocument/2006/relationships/hyperlink" Target="https://podminky.urs.cz/item/CS_URS_2024_02/577134121" TargetMode="External" /><Relationship Id="rId41" Type="http://schemas.openxmlformats.org/officeDocument/2006/relationships/hyperlink" Target="https://podminky.urs.cz/item/CS_URS_2024_02/577134131" TargetMode="External" /><Relationship Id="rId42" Type="http://schemas.openxmlformats.org/officeDocument/2006/relationships/hyperlink" Target="https://podminky.urs.cz/item/CS_URS_2024_02/577143111" TargetMode="External" /><Relationship Id="rId43" Type="http://schemas.openxmlformats.org/officeDocument/2006/relationships/hyperlink" Target="https://podminky.urs.cz/item/CS_URS_2024_02/577145112" TargetMode="External" /><Relationship Id="rId44" Type="http://schemas.openxmlformats.org/officeDocument/2006/relationships/hyperlink" Target="https://podminky.urs.cz/item/CS_URS_2024_02/577155122" TargetMode="External" /><Relationship Id="rId45" Type="http://schemas.openxmlformats.org/officeDocument/2006/relationships/hyperlink" Target="https://podminky.urs.cz/item/CS_URS_2024_02/591141111" TargetMode="External" /><Relationship Id="rId46" Type="http://schemas.openxmlformats.org/officeDocument/2006/relationships/hyperlink" Target="https://podminky.urs.cz/item/CS_URS_2024_02/596211110" TargetMode="External" /><Relationship Id="rId47" Type="http://schemas.openxmlformats.org/officeDocument/2006/relationships/hyperlink" Target="https://podminky.urs.cz/item/CS_URS_2024_02/596211114" TargetMode="External" /><Relationship Id="rId48" Type="http://schemas.openxmlformats.org/officeDocument/2006/relationships/hyperlink" Target="https://podminky.urs.cz/item/CS_URS_2024_02/596212210" TargetMode="External" /><Relationship Id="rId49" Type="http://schemas.openxmlformats.org/officeDocument/2006/relationships/hyperlink" Target="https://podminky.urs.cz/item/CS_URS_2024_02/596212213" TargetMode="External" /><Relationship Id="rId50" Type="http://schemas.openxmlformats.org/officeDocument/2006/relationships/hyperlink" Target="https://podminky.urs.cz/item/CS_URS_2024_02/596212214" TargetMode="External" /><Relationship Id="rId51" Type="http://schemas.openxmlformats.org/officeDocument/2006/relationships/hyperlink" Target="https://podminky.urs.cz/item/CS_URS_2024_02/599111111" TargetMode="External" /><Relationship Id="rId52" Type="http://schemas.openxmlformats.org/officeDocument/2006/relationships/hyperlink" Target="https://podminky.urs.cz/item/CS_URS_2024_02/915241111" TargetMode="External" /><Relationship Id="rId53" Type="http://schemas.openxmlformats.org/officeDocument/2006/relationships/hyperlink" Target="https://podminky.urs.cz/item/CS_URS_2024_02/899132111" TargetMode="External" /><Relationship Id="rId54" Type="http://schemas.openxmlformats.org/officeDocument/2006/relationships/hyperlink" Target="https://podminky.urs.cz/item/CS_URS_2024_02/899132212" TargetMode="External" /><Relationship Id="rId55" Type="http://schemas.openxmlformats.org/officeDocument/2006/relationships/hyperlink" Target="https://podminky.urs.cz/item/CS_URS_2024_02/899132213" TargetMode="External" /><Relationship Id="rId56" Type="http://schemas.openxmlformats.org/officeDocument/2006/relationships/hyperlink" Target="https://podminky.urs.cz/item/CS_URS_2024_02/911111111" TargetMode="External" /><Relationship Id="rId57" Type="http://schemas.openxmlformats.org/officeDocument/2006/relationships/hyperlink" Target="https://podminky.urs.cz/item/CS_URS_2024_02/914111111" TargetMode="External" /><Relationship Id="rId58" Type="http://schemas.openxmlformats.org/officeDocument/2006/relationships/hyperlink" Target="https://podminky.urs.cz/item/CS_URS_2024_02/914431112" TargetMode="External" /><Relationship Id="rId59" Type="http://schemas.openxmlformats.org/officeDocument/2006/relationships/hyperlink" Target="https://podminky.urs.cz/item/CS_URS_2024_02/914511111" TargetMode="External" /><Relationship Id="rId60" Type="http://schemas.openxmlformats.org/officeDocument/2006/relationships/hyperlink" Target="https://podminky.urs.cz/item/CS_URS_2024_02/915111111" TargetMode="External" /><Relationship Id="rId61" Type="http://schemas.openxmlformats.org/officeDocument/2006/relationships/hyperlink" Target="https://podminky.urs.cz/item/CS_URS_2024_02/915111115" TargetMode="External" /><Relationship Id="rId62" Type="http://schemas.openxmlformats.org/officeDocument/2006/relationships/hyperlink" Target="https://podminky.urs.cz/item/CS_URS_2024_02/915111121" TargetMode="External" /><Relationship Id="rId63" Type="http://schemas.openxmlformats.org/officeDocument/2006/relationships/hyperlink" Target="https://podminky.urs.cz/item/CS_URS_2024_02/915121111" TargetMode="External" /><Relationship Id="rId64" Type="http://schemas.openxmlformats.org/officeDocument/2006/relationships/hyperlink" Target="https://podminky.urs.cz/item/CS_URS_2024_02/915121121" TargetMode="External" /><Relationship Id="rId65" Type="http://schemas.openxmlformats.org/officeDocument/2006/relationships/hyperlink" Target="https://podminky.urs.cz/item/CS_URS_2024_02/915131111" TargetMode="External" /><Relationship Id="rId66" Type="http://schemas.openxmlformats.org/officeDocument/2006/relationships/hyperlink" Target="https://podminky.urs.cz/item/CS_URS_2024_02/915211111" TargetMode="External" /><Relationship Id="rId67" Type="http://schemas.openxmlformats.org/officeDocument/2006/relationships/hyperlink" Target="https://podminky.urs.cz/item/CS_URS_2024_02/915211115" TargetMode="External" /><Relationship Id="rId68" Type="http://schemas.openxmlformats.org/officeDocument/2006/relationships/hyperlink" Target="https://podminky.urs.cz/item/CS_URS_2024_02/915211121" TargetMode="External" /><Relationship Id="rId69" Type="http://schemas.openxmlformats.org/officeDocument/2006/relationships/hyperlink" Target="https://podminky.urs.cz/item/CS_URS_2024_02/915221111" TargetMode="External" /><Relationship Id="rId70" Type="http://schemas.openxmlformats.org/officeDocument/2006/relationships/hyperlink" Target="https://podminky.urs.cz/item/CS_URS_2024_02/915221121" TargetMode="External" /><Relationship Id="rId71" Type="http://schemas.openxmlformats.org/officeDocument/2006/relationships/hyperlink" Target="https://podminky.urs.cz/item/CS_URS_2024_02/915223111" TargetMode="External" /><Relationship Id="rId72" Type="http://schemas.openxmlformats.org/officeDocument/2006/relationships/hyperlink" Target="https://podminky.urs.cz/item/CS_URS_2024_02/915231111" TargetMode="External" /><Relationship Id="rId73" Type="http://schemas.openxmlformats.org/officeDocument/2006/relationships/hyperlink" Target="https://podminky.urs.cz/item/CS_URS_2024_02/915611111" TargetMode="External" /><Relationship Id="rId74" Type="http://schemas.openxmlformats.org/officeDocument/2006/relationships/hyperlink" Target="https://podminky.urs.cz/item/CS_URS_2024_02/915621111" TargetMode="External" /><Relationship Id="rId75" Type="http://schemas.openxmlformats.org/officeDocument/2006/relationships/hyperlink" Target="https://podminky.urs.cz/item/CS_URS_2024_02/916231213" TargetMode="External" /><Relationship Id="rId76" Type="http://schemas.openxmlformats.org/officeDocument/2006/relationships/hyperlink" Target="https://podminky.urs.cz/item/CS_URS_2024_02/916241113" TargetMode="External" /><Relationship Id="rId77" Type="http://schemas.openxmlformats.org/officeDocument/2006/relationships/hyperlink" Target="https://podminky.urs.cz/item/CS_URS_2024_02/916241213" TargetMode="External" /><Relationship Id="rId78" Type="http://schemas.openxmlformats.org/officeDocument/2006/relationships/hyperlink" Target="https://podminky.urs.cz/item/CS_URS_2024_02/916991121" TargetMode="External" /><Relationship Id="rId79" Type="http://schemas.openxmlformats.org/officeDocument/2006/relationships/hyperlink" Target="https://podminky.urs.cz/item/CS_URS_2024_02/919112213" TargetMode="External" /><Relationship Id="rId80" Type="http://schemas.openxmlformats.org/officeDocument/2006/relationships/hyperlink" Target="https://podminky.urs.cz/item/CS_URS_2024_02/919121213" TargetMode="External" /><Relationship Id="rId81" Type="http://schemas.openxmlformats.org/officeDocument/2006/relationships/hyperlink" Target="https://podminky.urs.cz/item/CS_URS_2024_02/919732211" TargetMode="External" /><Relationship Id="rId82" Type="http://schemas.openxmlformats.org/officeDocument/2006/relationships/hyperlink" Target="https://podminky.urs.cz/item/CS_URS_2024_02/919735112" TargetMode="External" /><Relationship Id="rId83" Type="http://schemas.openxmlformats.org/officeDocument/2006/relationships/hyperlink" Target="https://podminky.urs.cz/item/CS_URS_2024_02/936001001" TargetMode="External" /><Relationship Id="rId84" Type="http://schemas.openxmlformats.org/officeDocument/2006/relationships/hyperlink" Target="https://podminky.urs.cz/item/CS_URS_2024_02/966005111" TargetMode="External" /><Relationship Id="rId85" Type="http://schemas.openxmlformats.org/officeDocument/2006/relationships/hyperlink" Target="https://podminky.urs.cz/item/CS_URS_2024_02/966006132" TargetMode="External" /><Relationship Id="rId86" Type="http://schemas.openxmlformats.org/officeDocument/2006/relationships/hyperlink" Target="https://podminky.urs.cz/item/CS_URS_2024_02/966006211" TargetMode="External" /><Relationship Id="rId87" Type="http://schemas.openxmlformats.org/officeDocument/2006/relationships/hyperlink" Target="https://podminky.urs.cz/item/CS_URS_2024_02/966006258" TargetMode="External" /><Relationship Id="rId88" Type="http://schemas.openxmlformats.org/officeDocument/2006/relationships/hyperlink" Target="https://podminky.urs.cz/item/CS_URS_2024_02/966006261" TargetMode="External" /><Relationship Id="rId89" Type="http://schemas.openxmlformats.org/officeDocument/2006/relationships/hyperlink" Target="https://podminky.urs.cz/item/CS_URS_2024_02/979024443" TargetMode="External" /><Relationship Id="rId90" Type="http://schemas.openxmlformats.org/officeDocument/2006/relationships/hyperlink" Target="https://podminky.urs.cz/item/CS_URS_2024_02/997013631" TargetMode="External" /><Relationship Id="rId91" Type="http://schemas.openxmlformats.org/officeDocument/2006/relationships/hyperlink" Target="https://podminky.urs.cz/item/CS_URS_2024_02/997221551" TargetMode="External" /><Relationship Id="rId92" Type="http://schemas.openxmlformats.org/officeDocument/2006/relationships/hyperlink" Target="https://podminky.urs.cz/item/CS_URS_2024_02/997221559" TargetMode="External" /><Relationship Id="rId93" Type="http://schemas.openxmlformats.org/officeDocument/2006/relationships/hyperlink" Target="https://podminky.urs.cz/item/CS_URS_2024_02/997221571" TargetMode="External" /><Relationship Id="rId94" Type="http://schemas.openxmlformats.org/officeDocument/2006/relationships/hyperlink" Target="https://podminky.urs.cz/item/CS_URS_2024_02/997221579" TargetMode="External" /><Relationship Id="rId95" Type="http://schemas.openxmlformats.org/officeDocument/2006/relationships/hyperlink" Target="https://podminky.urs.cz/item/CS_URS_2024_02/997221612" TargetMode="External" /><Relationship Id="rId96" Type="http://schemas.openxmlformats.org/officeDocument/2006/relationships/hyperlink" Target="https://podminky.urs.cz/item/CS_URS_2024_02/997221645" TargetMode="External" /><Relationship Id="rId97" Type="http://schemas.openxmlformats.org/officeDocument/2006/relationships/hyperlink" Target="https://podminky.urs.cz/item/CS_URS_2024_02/997221861" TargetMode="External" /><Relationship Id="rId98" Type="http://schemas.openxmlformats.org/officeDocument/2006/relationships/hyperlink" Target="https://podminky.urs.cz/item/CS_URS_2024_02/997221873" TargetMode="External" /><Relationship Id="rId99" Type="http://schemas.openxmlformats.org/officeDocument/2006/relationships/hyperlink" Target="https://podminky.urs.cz/item/CS_URS_2024_02/997221875" TargetMode="External" /><Relationship Id="rId100" Type="http://schemas.openxmlformats.org/officeDocument/2006/relationships/hyperlink" Target="https://podminky.urs.cz/item/CS_URS_2024_02/998225111" TargetMode="External" /><Relationship Id="rId101" Type="http://schemas.openxmlformats.org/officeDocument/2006/relationships/hyperlink" Target="https://podminky.urs.cz/item/CS_URS_2024_02/998225191" TargetMode="External" /><Relationship Id="rId102" Type="http://schemas.openxmlformats.org/officeDocument/2006/relationships/hyperlink" Target="https://podminky.urs.cz/item/CS_URS_2024_02/220860207" TargetMode="External" /><Relationship Id="rId103" Type="http://schemas.openxmlformats.org/officeDocument/2006/relationships/hyperlink" Target="https://podminky.urs.cz/item/CS_URS_2024_02/220860301" TargetMode="External" /><Relationship Id="rId104" Type="http://schemas.openxmlformats.org/officeDocument/2006/relationships/hyperlink" Target="https://podminky.urs.cz/item/CS_URS_2024_02/228860301" TargetMode="External" /><Relationship Id="rId10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4201" TargetMode="External" /><Relationship Id="rId2" Type="http://schemas.openxmlformats.org/officeDocument/2006/relationships/hyperlink" Target="https://podminky.urs.cz/item/CS_URS_2024_02/151101101" TargetMode="External" /><Relationship Id="rId3" Type="http://schemas.openxmlformats.org/officeDocument/2006/relationships/hyperlink" Target="https://podminky.urs.cz/item/CS_URS_2024_02/151101102" TargetMode="External" /><Relationship Id="rId4" Type="http://schemas.openxmlformats.org/officeDocument/2006/relationships/hyperlink" Target="https://podminky.urs.cz/item/CS_URS_2024_02/151101111" TargetMode="External" /><Relationship Id="rId5" Type="http://schemas.openxmlformats.org/officeDocument/2006/relationships/hyperlink" Target="https://podminky.urs.cz/item/CS_URS_2024_02/151101112" TargetMode="External" /><Relationship Id="rId6" Type="http://schemas.openxmlformats.org/officeDocument/2006/relationships/hyperlink" Target="https://podminky.urs.cz/item/CS_URS_2024_02/162351103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67151101" TargetMode="External" /><Relationship Id="rId9" Type="http://schemas.openxmlformats.org/officeDocument/2006/relationships/hyperlink" Target="https://podminky.urs.cz/item/CS_URS_2024_02/171201231" TargetMode="External" /><Relationship Id="rId10" Type="http://schemas.openxmlformats.org/officeDocument/2006/relationships/hyperlink" Target="https://podminky.urs.cz/item/CS_URS_2024_02/174151101" TargetMode="External" /><Relationship Id="rId11" Type="http://schemas.openxmlformats.org/officeDocument/2006/relationships/hyperlink" Target="https://podminky.urs.cz/item/CS_URS_2024_02/175151101" TargetMode="External" /><Relationship Id="rId12" Type="http://schemas.openxmlformats.org/officeDocument/2006/relationships/hyperlink" Target="https://podminky.urs.cz/item/CS_URS_2024_02/359901211" TargetMode="External" /><Relationship Id="rId13" Type="http://schemas.openxmlformats.org/officeDocument/2006/relationships/hyperlink" Target="https://podminky.urs.cz/item/CS_URS_2024_02/452141112" TargetMode="External" /><Relationship Id="rId14" Type="http://schemas.openxmlformats.org/officeDocument/2006/relationships/hyperlink" Target="https://podminky.urs.cz/item/CS_URS_2024_02/451572111" TargetMode="External" /><Relationship Id="rId15" Type="http://schemas.openxmlformats.org/officeDocument/2006/relationships/hyperlink" Target="https://podminky.urs.cz/item/CS_URS_2024_02/831352121" TargetMode="External" /><Relationship Id="rId16" Type="http://schemas.openxmlformats.org/officeDocument/2006/relationships/hyperlink" Target="https://podminky.urs.cz/item/CS_URS_2024_02/831352193" TargetMode="External" /><Relationship Id="rId17" Type="http://schemas.openxmlformats.org/officeDocument/2006/relationships/hyperlink" Target="https://podminky.urs.cz/item/CS_URS_2024_02/837352221" TargetMode="External" /><Relationship Id="rId18" Type="http://schemas.openxmlformats.org/officeDocument/2006/relationships/hyperlink" Target="https://podminky.urs.cz/item/CS_URS_2024_02/837355121" TargetMode="External" /><Relationship Id="rId19" Type="http://schemas.openxmlformats.org/officeDocument/2006/relationships/hyperlink" Target="https://podminky.urs.cz/item/CS_URS_2024_02/837395121" TargetMode="External" /><Relationship Id="rId20" Type="http://schemas.openxmlformats.org/officeDocument/2006/relationships/hyperlink" Target="https://podminky.urs.cz/item/CS_URS_2024_02/892352121" TargetMode="External" /><Relationship Id="rId21" Type="http://schemas.openxmlformats.org/officeDocument/2006/relationships/hyperlink" Target="https://podminky.urs.cz/item/CS_URS_2024_02/895941301" TargetMode="External" /><Relationship Id="rId22" Type="http://schemas.openxmlformats.org/officeDocument/2006/relationships/hyperlink" Target="https://podminky.urs.cz/item/CS_URS_2024_02/895941312" TargetMode="External" /><Relationship Id="rId23" Type="http://schemas.openxmlformats.org/officeDocument/2006/relationships/hyperlink" Target="https://podminky.urs.cz/item/CS_URS_2024_02/895941323" TargetMode="External" /><Relationship Id="rId24" Type="http://schemas.openxmlformats.org/officeDocument/2006/relationships/hyperlink" Target="https://podminky.urs.cz/item/CS_URS_2024_02/899204112" TargetMode="External" /><Relationship Id="rId25" Type="http://schemas.openxmlformats.org/officeDocument/2006/relationships/hyperlink" Target="https://podminky.urs.cz/item/CS_URS_2024_02/899623141" TargetMode="External" /><Relationship Id="rId26" Type="http://schemas.openxmlformats.org/officeDocument/2006/relationships/hyperlink" Target="https://podminky.urs.cz/item/CS_URS_2024_02/899722113" TargetMode="External" /><Relationship Id="rId27" Type="http://schemas.openxmlformats.org/officeDocument/2006/relationships/hyperlink" Target="https://podminky.urs.cz/item/CS_URS_2024_02/899910201" TargetMode="External" /><Relationship Id="rId28" Type="http://schemas.openxmlformats.org/officeDocument/2006/relationships/hyperlink" Target="https://podminky.urs.cz/item/CS_URS_2024_02/997221571" TargetMode="External" /><Relationship Id="rId29" Type="http://schemas.openxmlformats.org/officeDocument/2006/relationships/hyperlink" Target="https://podminky.urs.cz/item/CS_URS_2024_02/997221579" TargetMode="External" /><Relationship Id="rId30" Type="http://schemas.openxmlformats.org/officeDocument/2006/relationships/hyperlink" Target="https://podminky.urs.cz/item/CS_URS_2024_02/997221861" TargetMode="External" /><Relationship Id="rId31" Type="http://schemas.openxmlformats.org/officeDocument/2006/relationships/hyperlink" Target="https://podminky.urs.cz/item/CS_URS_2024_02/998275101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899623161" TargetMode="External" /><Relationship Id="rId2" Type="http://schemas.openxmlformats.org/officeDocument/2006/relationships/hyperlink" Target="https://podminky.urs.cz/item/CS_URS_2024_02/210100003" TargetMode="External" /><Relationship Id="rId3" Type="http://schemas.openxmlformats.org/officeDocument/2006/relationships/hyperlink" Target="https://podminky.urs.cz/item/CS_URS_2024_02/210101233" TargetMode="External" /><Relationship Id="rId4" Type="http://schemas.openxmlformats.org/officeDocument/2006/relationships/hyperlink" Target="https://podminky.urs.cz/item/CS_URS_2024_02/210204011" TargetMode="External" /><Relationship Id="rId5" Type="http://schemas.openxmlformats.org/officeDocument/2006/relationships/hyperlink" Target="https://podminky.urs.cz/item/CS_URS_2024_02/210204103" TargetMode="External" /><Relationship Id="rId6" Type="http://schemas.openxmlformats.org/officeDocument/2006/relationships/hyperlink" Target="https://podminky.urs.cz/item/CS_URS_2024_02/210204201" TargetMode="External" /><Relationship Id="rId7" Type="http://schemas.openxmlformats.org/officeDocument/2006/relationships/hyperlink" Target="https://podminky.urs.cz/item/CS_URS_2024_02/210220022" TargetMode="External" /><Relationship Id="rId8" Type="http://schemas.openxmlformats.org/officeDocument/2006/relationships/hyperlink" Target="https://podminky.urs.cz/item/CS_URS_2024_02/210280003" TargetMode="External" /><Relationship Id="rId9" Type="http://schemas.openxmlformats.org/officeDocument/2006/relationships/hyperlink" Target="https://podminky.urs.cz/item/CS_URS_2024_02/210280010" TargetMode="External" /><Relationship Id="rId10" Type="http://schemas.openxmlformats.org/officeDocument/2006/relationships/hyperlink" Target="https://podminky.urs.cz/item/CS_URS_2024_02/210812011" TargetMode="External" /><Relationship Id="rId11" Type="http://schemas.openxmlformats.org/officeDocument/2006/relationships/hyperlink" Target="https://podminky.urs.cz/item/CS_URS_2024_02/210812033" TargetMode="External" /><Relationship Id="rId12" Type="http://schemas.openxmlformats.org/officeDocument/2006/relationships/hyperlink" Target="https://podminky.urs.cz/item/CS_URS_2024_02/210812035" TargetMode="External" /><Relationship Id="rId13" Type="http://schemas.openxmlformats.org/officeDocument/2006/relationships/hyperlink" Target="https://podminky.urs.cz/item/CS_URS_2024_02/218202013" TargetMode="External" /><Relationship Id="rId14" Type="http://schemas.openxmlformats.org/officeDocument/2006/relationships/hyperlink" Target="https://podminky.urs.cz/item/CS_URS_2024_02/218204011" TargetMode="External" /><Relationship Id="rId15" Type="http://schemas.openxmlformats.org/officeDocument/2006/relationships/hyperlink" Target="https://podminky.urs.cz/item/CS_URS_2024_02/218204103" TargetMode="External" /><Relationship Id="rId16" Type="http://schemas.openxmlformats.org/officeDocument/2006/relationships/hyperlink" Target="https://podminky.urs.cz/item/CS_URS_2024_02/460010024" TargetMode="External" /><Relationship Id="rId17" Type="http://schemas.openxmlformats.org/officeDocument/2006/relationships/hyperlink" Target="https://podminky.urs.cz/item/CS_URS_2024_02/460021111" TargetMode="External" /><Relationship Id="rId18" Type="http://schemas.openxmlformats.org/officeDocument/2006/relationships/hyperlink" Target="https://podminky.urs.cz/item/CS_URS_2024_02/460141112" TargetMode="External" /><Relationship Id="rId19" Type="http://schemas.openxmlformats.org/officeDocument/2006/relationships/hyperlink" Target="https://podminky.urs.cz/item/CS_URS_2024_02/460161142" TargetMode="External" /><Relationship Id="rId20" Type="http://schemas.openxmlformats.org/officeDocument/2006/relationships/hyperlink" Target="https://podminky.urs.cz/item/CS_URS_2024_02/460171162" TargetMode="External" /><Relationship Id="rId21" Type="http://schemas.openxmlformats.org/officeDocument/2006/relationships/hyperlink" Target="https://podminky.urs.cz/item/CS_URS_2024_02/460171322" TargetMode="External" /><Relationship Id="rId22" Type="http://schemas.openxmlformats.org/officeDocument/2006/relationships/hyperlink" Target="https://podminky.urs.cz/item/CS_URS_2024_02/460241111" TargetMode="External" /><Relationship Id="rId23" Type="http://schemas.openxmlformats.org/officeDocument/2006/relationships/hyperlink" Target="https://podminky.urs.cz/item/CS_URS_2024_02/460242111" TargetMode="External" /><Relationship Id="rId24" Type="http://schemas.openxmlformats.org/officeDocument/2006/relationships/hyperlink" Target="https://podminky.urs.cz/item/CS_URS_2024_02/460242211" TargetMode="External" /><Relationship Id="rId25" Type="http://schemas.openxmlformats.org/officeDocument/2006/relationships/hyperlink" Target="https://podminky.urs.cz/item/CS_URS_2024_02/460281113" TargetMode="External" /><Relationship Id="rId26" Type="http://schemas.openxmlformats.org/officeDocument/2006/relationships/hyperlink" Target="https://podminky.urs.cz/item/CS_URS_2024_02/460281123" TargetMode="External" /><Relationship Id="rId27" Type="http://schemas.openxmlformats.org/officeDocument/2006/relationships/hyperlink" Target="https://podminky.urs.cz/item/CS_URS_2024_02/460341113" TargetMode="External" /><Relationship Id="rId28" Type="http://schemas.openxmlformats.org/officeDocument/2006/relationships/hyperlink" Target="https://podminky.urs.cz/item/CS_URS_2024_02/460341121" TargetMode="External" /><Relationship Id="rId29" Type="http://schemas.openxmlformats.org/officeDocument/2006/relationships/hyperlink" Target="https://podminky.urs.cz/item/CS_URS_2024_02/460361121" TargetMode="External" /><Relationship Id="rId30" Type="http://schemas.openxmlformats.org/officeDocument/2006/relationships/hyperlink" Target="https://podminky.urs.cz/item/CS_URS_2024_02/460371121" TargetMode="External" /><Relationship Id="rId31" Type="http://schemas.openxmlformats.org/officeDocument/2006/relationships/hyperlink" Target="https://podminky.urs.cz/item/CS_URS_2024_02/460391123" TargetMode="External" /><Relationship Id="rId32" Type="http://schemas.openxmlformats.org/officeDocument/2006/relationships/hyperlink" Target="https://podminky.urs.cz/item/CS_URS_2024_02/460431152" TargetMode="External" /><Relationship Id="rId33" Type="http://schemas.openxmlformats.org/officeDocument/2006/relationships/hyperlink" Target="https://podminky.urs.cz/item/CS_URS_2024_02/460451172" TargetMode="External" /><Relationship Id="rId34" Type="http://schemas.openxmlformats.org/officeDocument/2006/relationships/hyperlink" Target="https://podminky.urs.cz/item/CS_URS_2024_02/460451332" TargetMode="External" /><Relationship Id="rId35" Type="http://schemas.openxmlformats.org/officeDocument/2006/relationships/hyperlink" Target="https://podminky.urs.cz/item/CS_URS_2024_02/460551111" TargetMode="External" /><Relationship Id="rId36" Type="http://schemas.openxmlformats.org/officeDocument/2006/relationships/hyperlink" Target="https://podminky.urs.cz/item/CS_URS_2024_02/460581121" TargetMode="External" /><Relationship Id="rId37" Type="http://schemas.openxmlformats.org/officeDocument/2006/relationships/hyperlink" Target="https://podminky.urs.cz/item/CS_URS_2024_02/460581131" TargetMode="External" /><Relationship Id="rId38" Type="http://schemas.openxmlformats.org/officeDocument/2006/relationships/hyperlink" Target="https://podminky.urs.cz/item/CS_URS_2024_02/460641112" TargetMode="External" /><Relationship Id="rId39" Type="http://schemas.openxmlformats.org/officeDocument/2006/relationships/hyperlink" Target="https://podminky.urs.cz/item/CS_URS_2024_02/460641113" TargetMode="External" /><Relationship Id="rId40" Type="http://schemas.openxmlformats.org/officeDocument/2006/relationships/hyperlink" Target="https://podminky.urs.cz/item/CS_URS_2024_02/460661411" TargetMode="External" /><Relationship Id="rId41" Type="http://schemas.openxmlformats.org/officeDocument/2006/relationships/hyperlink" Target="https://podminky.urs.cz/item/CS_URS_2024_02/460742131" TargetMode="External" /><Relationship Id="rId42" Type="http://schemas.openxmlformats.org/officeDocument/2006/relationships/hyperlink" Target="https://podminky.urs.cz/item/CS_URS_2024_02/468051121" TargetMode="External" /><Relationship Id="rId43" Type="http://schemas.openxmlformats.org/officeDocument/2006/relationships/hyperlink" Target="https://podminky.urs.cz/item/CS_URS_2024_02/469972111" TargetMode="External" /><Relationship Id="rId44" Type="http://schemas.openxmlformats.org/officeDocument/2006/relationships/hyperlink" Target="https://podminky.urs.cz/item/CS_URS_2024_02/469972121" TargetMode="External" /><Relationship Id="rId45" Type="http://schemas.openxmlformats.org/officeDocument/2006/relationships/hyperlink" Target="https://podminky.urs.cz/item/CS_URS_2024_02/469973120" TargetMode="External" /><Relationship Id="rId46" Type="http://schemas.openxmlformats.org/officeDocument/2006/relationships/hyperlink" Target="https://podminky.urs.cz/item/CS_URS_2024_02/469981111" TargetMode="External" /><Relationship Id="rId4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2151312" TargetMode="External" /><Relationship Id="rId2" Type="http://schemas.openxmlformats.org/officeDocument/2006/relationships/hyperlink" Target="https://podminky.urs.cz/item/CS_URS_2024_02/112201112" TargetMode="External" /><Relationship Id="rId3" Type="http://schemas.openxmlformats.org/officeDocument/2006/relationships/hyperlink" Target="https://podminky.urs.cz/item/CS_URS_2024_02/119005113" TargetMode="External" /><Relationship Id="rId4" Type="http://schemas.openxmlformats.org/officeDocument/2006/relationships/hyperlink" Target="https://podminky.urs.cz/item/CS_URS_2024_02/162201401" TargetMode="External" /><Relationship Id="rId5" Type="http://schemas.openxmlformats.org/officeDocument/2006/relationships/hyperlink" Target="https://podminky.urs.cz/item/CS_URS_2024_02/162201411" TargetMode="External" /><Relationship Id="rId6" Type="http://schemas.openxmlformats.org/officeDocument/2006/relationships/hyperlink" Target="https://podminky.urs.cz/item/CS_URS_2024_02/162201421" TargetMode="External" /><Relationship Id="rId7" Type="http://schemas.openxmlformats.org/officeDocument/2006/relationships/hyperlink" Target="https://podminky.urs.cz/item/CS_URS_2024_02/162301931" TargetMode="External" /><Relationship Id="rId8" Type="http://schemas.openxmlformats.org/officeDocument/2006/relationships/hyperlink" Target="https://podminky.urs.cz/item/CS_URS_2024_02/162301951" TargetMode="External" /><Relationship Id="rId9" Type="http://schemas.openxmlformats.org/officeDocument/2006/relationships/hyperlink" Target="https://podminky.urs.cz/item/CS_URS_2024_02/162301971" TargetMode="External" /><Relationship Id="rId10" Type="http://schemas.openxmlformats.org/officeDocument/2006/relationships/hyperlink" Target="https://podminky.urs.cz/item/CS_URS_2024_02/162351104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67151101" TargetMode="External" /><Relationship Id="rId13" Type="http://schemas.openxmlformats.org/officeDocument/2006/relationships/hyperlink" Target="https://podminky.urs.cz/item/CS_URS_2024_02/171201231" TargetMode="External" /><Relationship Id="rId14" Type="http://schemas.openxmlformats.org/officeDocument/2006/relationships/hyperlink" Target="https://podminky.urs.cz/item/CS_URS_2024_02/174111101" TargetMode="External" /><Relationship Id="rId15" Type="http://schemas.openxmlformats.org/officeDocument/2006/relationships/hyperlink" Target="https://podminky.urs.cz/item/CS_URS_2024_02/183101213" TargetMode="External" /><Relationship Id="rId16" Type="http://schemas.openxmlformats.org/officeDocument/2006/relationships/hyperlink" Target="https://podminky.urs.cz/item/CS_URS_2024_02/183151115" TargetMode="External" /><Relationship Id="rId17" Type="http://schemas.openxmlformats.org/officeDocument/2006/relationships/hyperlink" Target="https://podminky.urs.cz/item/CS_URS_2024_02/183403111" TargetMode="External" /><Relationship Id="rId18" Type="http://schemas.openxmlformats.org/officeDocument/2006/relationships/hyperlink" Target="https://podminky.urs.cz/item/CS_URS_2024_02/183403114" TargetMode="External" /><Relationship Id="rId19" Type="http://schemas.openxmlformats.org/officeDocument/2006/relationships/hyperlink" Target="https://podminky.urs.cz/item/CS_URS_2024_02/183403153" TargetMode="External" /><Relationship Id="rId20" Type="http://schemas.openxmlformats.org/officeDocument/2006/relationships/hyperlink" Target="https://podminky.urs.cz/item/CS_URS_2024_02/184102110" TargetMode="External" /><Relationship Id="rId21" Type="http://schemas.openxmlformats.org/officeDocument/2006/relationships/hyperlink" Target="https://podminky.urs.cz/item/CS_URS_2024_02/184102116" TargetMode="External" /><Relationship Id="rId22" Type="http://schemas.openxmlformats.org/officeDocument/2006/relationships/hyperlink" Target="https://podminky.urs.cz/item/CS_URS_2024_02/184215133" TargetMode="External" /><Relationship Id="rId23" Type="http://schemas.openxmlformats.org/officeDocument/2006/relationships/hyperlink" Target="https://podminky.urs.cz/item/CS_URS_2024_02/184818242" TargetMode="External" /><Relationship Id="rId24" Type="http://schemas.openxmlformats.org/officeDocument/2006/relationships/hyperlink" Target="https://podminky.urs.cz/item/CS_URS_2024_02/184818312" TargetMode="External" /><Relationship Id="rId25" Type="http://schemas.openxmlformats.org/officeDocument/2006/relationships/hyperlink" Target="https://podminky.urs.cz/item/CS_URS_2024_02/184911421" TargetMode="External" /><Relationship Id="rId26" Type="http://schemas.openxmlformats.org/officeDocument/2006/relationships/hyperlink" Target="https://podminky.urs.cz/item/CS_URS_2024_02/185804311" TargetMode="External" /><Relationship Id="rId27" Type="http://schemas.openxmlformats.org/officeDocument/2006/relationships/hyperlink" Target="https://podminky.urs.cz/item/CS_URS_2024_02/997013811" TargetMode="External" /><Relationship Id="rId28" Type="http://schemas.openxmlformats.org/officeDocument/2006/relationships/hyperlink" Target="https://podminky.urs.cz/item/CS_URS_2024_02/998231311" TargetMode="External" /><Relationship Id="rId2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36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36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40</v>
      </c>
      <c r="AO17" s="25"/>
      <c r="AP17" s="25"/>
      <c r="AQ17" s="25"/>
      <c r="AR17" s="23"/>
      <c r="BE17" s="34"/>
      <c r="BS17" s="20" t="s">
        <v>41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32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46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47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48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49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50</v>
      </c>
      <c r="E29" s="51"/>
      <c r="F29" s="35" t="s">
        <v>51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52</v>
      </c>
      <c r="G30" s="51"/>
      <c r="H30" s="51"/>
      <c r="I30" s="51"/>
      <c r="J30" s="51"/>
      <c r="K30" s="51"/>
      <c r="L30" s="52">
        <v>0.14999999999999999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53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54</v>
      </c>
      <c r="G32" s="51"/>
      <c r="H32" s="51"/>
      <c r="I32" s="51"/>
      <c r="J32" s="51"/>
      <c r="K32" s="51"/>
      <c r="L32" s="52">
        <v>0.14999999999999999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55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56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57</v>
      </c>
      <c r="U35" s="58"/>
      <c r="V35" s="58"/>
      <c r="W35" s="58"/>
      <c r="X35" s="60" t="s">
        <v>58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59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B_23-005b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Stavba č. 44409 TV Praha 9, etapa 0001 Oblast Prosek, Novoborská a Českolipská - ETAPA I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MČ Praha 9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22. 10. 2024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 xml:space="preserve"> 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37</v>
      </c>
      <c r="AJ49" s="44"/>
      <c r="AK49" s="44"/>
      <c r="AL49" s="44"/>
      <c r="AM49" s="77" t="str">
        <f>IF(E17="","",E17)</f>
        <v>BOMART spol. s r.o.</v>
      </c>
      <c r="AN49" s="68"/>
      <c r="AO49" s="68"/>
      <c r="AP49" s="68"/>
      <c r="AQ49" s="44"/>
      <c r="AR49" s="48"/>
      <c r="AS49" s="78" t="s">
        <v>60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35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42</v>
      </c>
      <c r="AJ50" s="44"/>
      <c r="AK50" s="44"/>
      <c r="AL50" s="44"/>
      <c r="AM50" s="77" t="str">
        <f>IF(E20="","",E20)</f>
        <v>Ing. Eva Horčičková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61</v>
      </c>
      <c r="D52" s="91"/>
      <c r="E52" s="91"/>
      <c r="F52" s="91"/>
      <c r="G52" s="91"/>
      <c r="H52" s="92"/>
      <c r="I52" s="93" t="s">
        <v>62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63</v>
      </c>
      <c r="AH52" s="91"/>
      <c r="AI52" s="91"/>
      <c r="AJ52" s="91"/>
      <c r="AK52" s="91"/>
      <c r="AL52" s="91"/>
      <c r="AM52" s="91"/>
      <c r="AN52" s="93" t="s">
        <v>64</v>
      </c>
      <c r="AO52" s="91"/>
      <c r="AP52" s="91"/>
      <c r="AQ52" s="95" t="s">
        <v>65</v>
      </c>
      <c r="AR52" s="48"/>
      <c r="AS52" s="96" t="s">
        <v>66</v>
      </c>
      <c r="AT52" s="97" t="s">
        <v>67</v>
      </c>
      <c r="AU52" s="97" t="s">
        <v>68</v>
      </c>
      <c r="AV52" s="97" t="s">
        <v>69</v>
      </c>
      <c r="AW52" s="97" t="s">
        <v>70</v>
      </c>
      <c r="AX52" s="97" t="s">
        <v>71</v>
      </c>
      <c r="AY52" s="97" t="s">
        <v>72</v>
      </c>
      <c r="AZ52" s="97" t="s">
        <v>73</v>
      </c>
      <c r="BA52" s="97" t="s">
        <v>74</v>
      </c>
      <c r="BB52" s="97" t="s">
        <v>75</v>
      </c>
      <c r="BC52" s="97" t="s">
        <v>76</v>
      </c>
      <c r="BD52" s="98" t="s">
        <v>77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78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ROUND(SUM(AG55:AG60),2)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32</v>
      </c>
      <c r="AR54" s="108"/>
      <c r="AS54" s="109">
        <f>ROUND(SUM(AS55:AS60),2)</f>
        <v>0</v>
      </c>
      <c r="AT54" s="110">
        <f>ROUND(SUM(AV54:AW54),2)</f>
        <v>0</v>
      </c>
      <c r="AU54" s="111">
        <f>ROUND(SUM(AU55:AU60),5)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ROUND(SUM(AZ55:AZ60),2)</f>
        <v>0</v>
      </c>
      <c r="BA54" s="110">
        <f>ROUND(SUM(BA55:BA60),2)</f>
        <v>0</v>
      </c>
      <c r="BB54" s="110">
        <f>ROUND(SUM(BB55:BB60),2)</f>
        <v>0</v>
      </c>
      <c r="BC54" s="110">
        <f>ROUND(SUM(BC55:BC60),2)</f>
        <v>0</v>
      </c>
      <c r="BD54" s="112">
        <f>ROUND(SUM(BD55:BD60),2)</f>
        <v>0</v>
      </c>
      <c r="BE54" s="6"/>
      <c r="BS54" s="113" t="s">
        <v>79</v>
      </c>
      <c r="BT54" s="113" t="s">
        <v>80</v>
      </c>
      <c r="BU54" s="114" t="s">
        <v>81</v>
      </c>
      <c r="BV54" s="113" t="s">
        <v>82</v>
      </c>
      <c r="BW54" s="113" t="s">
        <v>5</v>
      </c>
      <c r="BX54" s="113" t="s">
        <v>83</v>
      </c>
      <c r="CL54" s="113" t="s">
        <v>19</v>
      </c>
    </row>
    <row r="55" s="7" customFormat="1" ht="16.5" customHeight="1">
      <c r="A55" s="115" t="s">
        <v>84</v>
      </c>
      <c r="B55" s="116"/>
      <c r="C55" s="117"/>
      <c r="D55" s="118" t="s">
        <v>85</v>
      </c>
      <c r="E55" s="118"/>
      <c r="F55" s="118"/>
      <c r="G55" s="118"/>
      <c r="H55" s="118"/>
      <c r="I55" s="119"/>
      <c r="J55" s="118" t="s">
        <v>86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'SO.001 - Dopravně inženýr...'!J30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87</v>
      </c>
      <c r="AR55" s="122"/>
      <c r="AS55" s="123">
        <v>0</v>
      </c>
      <c r="AT55" s="124">
        <f>ROUND(SUM(AV55:AW55),2)</f>
        <v>0</v>
      </c>
      <c r="AU55" s="125">
        <f>'SO.001 - Dopravně inženýr...'!P83</f>
        <v>0</v>
      </c>
      <c r="AV55" s="124">
        <f>'SO.001 - Dopravně inženýr...'!J33</f>
        <v>0</v>
      </c>
      <c r="AW55" s="124">
        <f>'SO.001 - Dopravně inženýr...'!J34</f>
        <v>0</v>
      </c>
      <c r="AX55" s="124">
        <f>'SO.001 - Dopravně inženýr...'!J35</f>
        <v>0</v>
      </c>
      <c r="AY55" s="124">
        <f>'SO.001 - Dopravně inženýr...'!J36</f>
        <v>0</v>
      </c>
      <c r="AZ55" s="124">
        <f>'SO.001 - Dopravně inženýr...'!F33</f>
        <v>0</v>
      </c>
      <c r="BA55" s="124">
        <f>'SO.001 - Dopravně inženýr...'!F34</f>
        <v>0</v>
      </c>
      <c r="BB55" s="124">
        <f>'SO.001 - Dopravně inženýr...'!F35</f>
        <v>0</v>
      </c>
      <c r="BC55" s="124">
        <f>'SO.001 - Dopravně inženýr...'!F36</f>
        <v>0</v>
      </c>
      <c r="BD55" s="126">
        <f>'SO.001 - Dopravně inženýr...'!F37</f>
        <v>0</v>
      </c>
      <c r="BE55" s="7"/>
      <c r="BT55" s="127" t="s">
        <v>88</v>
      </c>
      <c r="BV55" s="127" t="s">
        <v>82</v>
      </c>
      <c r="BW55" s="127" t="s">
        <v>89</v>
      </c>
      <c r="BX55" s="127" t="s">
        <v>5</v>
      </c>
      <c r="CL55" s="127" t="s">
        <v>19</v>
      </c>
      <c r="CM55" s="127" t="s">
        <v>90</v>
      </c>
    </row>
    <row r="56" s="7" customFormat="1" ht="24.75" customHeight="1">
      <c r="A56" s="115" t="s">
        <v>84</v>
      </c>
      <c r="B56" s="116"/>
      <c r="C56" s="117"/>
      <c r="D56" s="118" t="s">
        <v>91</v>
      </c>
      <c r="E56" s="118"/>
      <c r="F56" s="118"/>
      <c r="G56" s="118"/>
      <c r="H56" s="118"/>
      <c r="I56" s="119"/>
      <c r="J56" s="118" t="s">
        <v>92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'SO.101 - Rekonstrukce a s...'!J30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87</v>
      </c>
      <c r="AR56" s="122"/>
      <c r="AS56" s="123">
        <v>0</v>
      </c>
      <c r="AT56" s="124">
        <f>ROUND(SUM(AV56:AW56),2)</f>
        <v>0</v>
      </c>
      <c r="AU56" s="125">
        <f>'SO.101 - Rekonstrukce a s...'!P90</f>
        <v>0</v>
      </c>
      <c r="AV56" s="124">
        <f>'SO.101 - Rekonstrukce a s...'!J33</f>
        <v>0</v>
      </c>
      <c r="AW56" s="124">
        <f>'SO.101 - Rekonstrukce a s...'!J34</f>
        <v>0</v>
      </c>
      <c r="AX56" s="124">
        <f>'SO.101 - Rekonstrukce a s...'!J35</f>
        <v>0</v>
      </c>
      <c r="AY56" s="124">
        <f>'SO.101 - Rekonstrukce a s...'!J36</f>
        <v>0</v>
      </c>
      <c r="AZ56" s="124">
        <f>'SO.101 - Rekonstrukce a s...'!F33</f>
        <v>0</v>
      </c>
      <c r="BA56" s="124">
        <f>'SO.101 - Rekonstrukce a s...'!F34</f>
        <v>0</v>
      </c>
      <c r="BB56" s="124">
        <f>'SO.101 - Rekonstrukce a s...'!F35</f>
        <v>0</v>
      </c>
      <c r="BC56" s="124">
        <f>'SO.101 - Rekonstrukce a s...'!F36</f>
        <v>0</v>
      </c>
      <c r="BD56" s="126">
        <f>'SO.101 - Rekonstrukce a s...'!F37</f>
        <v>0</v>
      </c>
      <c r="BE56" s="7"/>
      <c r="BT56" s="127" t="s">
        <v>88</v>
      </c>
      <c r="BV56" s="127" t="s">
        <v>82</v>
      </c>
      <c r="BW56" s="127" t="s">
        <v>93</v>
      </c>
      <c r="BX56" s="127" t="s">
        <v>5</v>
      </c>
      <c r="CL56" s="127" t="s">
        <v>19</v>
      </c>
      <c r="CM56" s="127" t="s">
        <v>90</v>
      </c>
    </row>
    <row r="57" s="7" customFormat="1" ht="16.5" customHeight="1">
      <c r="A57" s="115" t="s">
        <v>84</v>
      </c>
      <c r="B57" s="116"/>
      <c r="C57" s="117"/>
      <c r="D57" s="118" t="s">
        <v>94</v>
      </c>
      <c r="E57" s="118"/>
      <c r="F57" s="118"/>
      <c r="G57" s="118"/>
      <c r="H57" s="118"/>
      <c r="I57" s="119"/>
      <c r="J57" s="118" t="s">
        <v>95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'SO.301 - Dešťová kanalizace'!J30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87</v>
      </c>
      <c r="AR57" s="122"/>
      <c r="AS57" s="123">
        <v>0</v>
      </c>
      <c r="AT57" s="124">
        <f>ROUND(SUM(AV57:AW57),2)</f>
        <v>0</v>
      </c>
      <c r="AU57" s="125">
        <f>'SO.301 - Dešťová kanalizace'!P86</f>
        <v>0</v>
      </c>
      <c r="AV57" s="124">
        <f>'SO.301 - Dešťová kanalizace'!J33</f>
        <v>0</v>
      </c>
      <c r="AW57" s="124">
        <f>'SO.301 - Dešťová kanalizace'!J34</f>
        <v>0</v>
      </c>
      <c r="AX57" s="124">
        <f>'SO.301 - Dešťová kanalizace'!J35</f>
        <v>0</v>
      </c>
      <c r="AY57" s="124">
        <f>'SO.301 - Dešťová kanalizace'!J36</f>
        <v>0</v>
      </c>
      <c r="AZ57" s="124">
        <f>'SO.301 - Dešťová kanalizace'!F33</f>
        <v>0</v>
      </c>
      <c r="BA57" s="124">
        <f>'SO.301 - Dešťová kanalizace'!F34</f>
        <v>0</v>
      </c>
      <c r="BB57" s="124">
        <f>'SO.301 - Dešťová kanalizace'!F35</f>
        <v>0</v>
      </c>
      <c r="BC57" s="124">
        <f>'SO.301 - Dešťová kanalizace'!F36</f>
        <v>0</v>
      </c>
      <c r="BD57" s="126">
        <f>'SO.301 - Dešťová kanalizace'!F37</f>
        <v>0</v>
      </c>
      <c r="BE57" s="7"/>
      <c r="BT57" s="127" t="s">
        <v>88</v>
      </c>
      <c r="BV57" s="127" t="s">
        <v>82</v>
      </c>
      <c r="BW57" s="127" t="s">
        <v>96</v>
      </c>
      <c r="BX57" s="127" t="s">
        <v>5</v>
      </c>
      <c r="CL57" s="127" t="s">
        <v>19</v>
      </c>
      <c r="CM57" s="127" t="s">
        <v>90</v>
      </c>
    </row>
    <row r="58" s="7" customFormat="1" ht="16.5" customHeight="1">
      <c r="A58" s="115" t="s">
        <v>84</v>
      </c>
      <c r="B58" s="116"/>
      <c r="C58" s="117"/>
      <c r="D58" s="118" t="s">
        <v>97</v>
      </c>
      <c r="E58" s="118"/>
      <c r="F58" s="118"/>
      <c r="G58" s="118"/>
      <c r="H58" s="118"/>
      <c r="I58" s="119"/>
      <c r="J58" s="118" t="s">
        <v>98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'SO.401 - Veřejné osvětlení'!J30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87</v>
      </c>
      <c r="AR58" s="122"/>
      <c r="AS58" s="123">
        <v>0</v>
      </c>
      <c r="AT58" s="124">
        <f>ROUND(SUM(AV58:AW58),2)</f>
        <v>0</v>
      </c>
      <c r="AU58" s="125">
        <f>'SO.401 - Veřejné osvětlení'!P84</f>
        <v>0</v>
      </c>
      <c r="AV58" s="124">
        <f>'SO.401 - Veřejné osvětlení'!J33</f>
        <v>0</v>
      </c>
      <c r="AW58" s="124">
        <f>'SO.401 - Veřejné osvětlení'!J34</f>
        <v>0</v>
      </c>
      <c r="AX58" s="124">
        <f>'SO.401 - Veřejné osvětlení'!J35</f>
        <v>0</v>
      </c>
      <c r="AY58" s="124">
        <f>'SO.401 - Veřejné osvětlení'!J36</f>
        <v>0</v>
      </c>
      <c r="AZ58" s="124">
        <f>'SO.401 - Veřejné osvětlení'!F33</f>
        <v>0</v>
      </c>
      <c r="BA58" s="124">
        <f>'SO.401 - Veřejné osvětlení'!F34</f>
        <v>0</v>
      </c>
      <c r="BB58" s="124">
        <f>'SO.401 - Veřejné osvětlení'!F35</f>
        <v>0</v>
      </c>
      <c r="BC58" s="124">
        <f>'SO.401 - Veřejné osvětlení'!F36</f>
        <v>0</v>
      </c>
      <c r="BD58" s="126">
        <f>'SO.401 - Veřejné osvětlení'!F37</f>
        <v>0</v>
      </c>
      <c r="BE58" s="7"/>
      <c r="BT58" s="127" t="s">
        <v>88</v>
      </c>
      <c r="BV58" s="127" t="s">
        <v>82</v>
      </c>
      <c r="BW58" s="127" t="s">
        <v>99</v>
      </c>
      <c r="BX58" s="127" t="s">
        <v>5</v>
      </c>
      <c r="CL58" s="127" t="s">
        <v>19</v>
      </c>
      <c r="CM58" s="127" t="s">
        <v>90</v>
      </c>
    </row>
    <row r="59" s="7" customFormat="1" ht="16.5" customHeight="1">
      <c r="A59" s="115" t="s">
        <v>84</v>
      </c>
      <c r="B59" s="116"/>
      <c r="C59" s="117"/>
      <c r="D59" s="118" t="s">
        <v>100</v>
      </c>
      <c r="E59" s="118"/>
      <c r="F59" s="118"/>
      <c r="G59" s="118"/>
      <c r="H59" s="118"/>
      <c r="I59" s="119"/>
      <c r="J59" s="118" t="s">
        <v>101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'SO.801 - Sadové úpravy'!J30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87</v>
      </c>
      <c r="AR59" s="122"/>
      <c r="AS59" s="123">
        <v>0</v>
      </c>
      <c r="AT59" s="124">
        <f>ROUND(SUM(AV59:AW59),2)</f>
        <v>0</v>
      </c>
      <c r="AU59" s="125">
        <f>'SO.801 - Sadové úpravy'!P85</f>
        <v>0</v>
      </c>
      <c r="AV59" s="124">
        <f>'SO.801 - Sadové úpravy'!J33</f>
        <v>0</v>
      </c>
      <c r="AW59" s="124">
        <f>'SO.801 - Sadové úpravy'!J34</f>
        <v>0</v>
      </c>
      <c r="AX59" s="124">
        <f>'SO.801 - Sadové úpravy'!J35</f>
        <v>0</v>
      </c>
      <c r="AY59" s="124">
        <f>'SO.801 - Sadové úpravy'!J36</f>
        <v>0</v>
      </c>
      <c r="AZ59" s="124">
        <f>'SO.801 - Sadové úpravy'!F33</f>
        <v>0</v>
      </c>
      <c r="BA59" s="124">
        <f>'SO.801 - Sadové úpravy'!F34</f>
        <v>0</v>
      </c>
      <c r="BB59" s="124">
        <f>'SO.801 - Sadové úpravy'!F35</f>
        <v>0</v>
      </c>
      <c r="BC59" s="124">
        <f>'SO.801 - Sadové úpravy'!F36</f>
        <v>0</v>
      </c>
      <c r="BD59" s="126">
        <f>'SO.801 - Sadové úpravy'!F37</f>
        <v>0</v>
      </c>
      <c r="BE59" s="7"/>
      <c r="BT59" s="127" t="s">
        <v>88</v>
      </c>
      <c r="BV59" s="127" t="s">
        <v>82</v>
      </c>
      <c r="BW59" s="127" t="s">
        <v>102</v>
      </c>
      <c r="BX59" s="127" t="s">
        <v>5</v>
      </c>
      <c r="CL59" s="127" t="s">
        <v>19</v>
      </c>
      <c r="CM59" s="127" t="s">
        <v>90</v>
      </c>
    </row>
    <row r="60" s="7" customFormat="1" ht="16.5" customHeight="1">
      <c r="A60" s="115" t="s">
        <v>84</v>
      </c>
      <c r="B60" s="116"/>
      <c r="C60" s="117"/>
      <c r="D60" s="118" t="s">
        <v>103</v>
      </c>
      <c r="E60" s="118"/>
      <c r="F60" s="118"/>
      <c r="G60" s="118"/>
      <c r="H60" s="118"/>
      <c r="I60" s="119"/>
      <c r="J60" s="118" t="s">
        <v>104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'VRN - Vedlejší rozpočtové...'!J30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87</v>
      </c>
      <c r="AR60" s="122"/>
      <c r="AS60" s="128">
        <v>0</v>
      </c>
      <c r="AT60" s="129">
        <f>ROUND(SUM(AV60:AW60),2)</f>
        <v>0</v>
      </c>
      <c r="AU60" s="130">
        <f>'VRN - Vedlejší rozpočtové...'!P87</f>
        <v>0</v>
      </c>
      <c r="AV60" s="129">
        <f>'VRN - Vedlejší rozpočtové...'!J33</f>
        <v>0</v>
      </c>
      <c r="AW60" s="129">
        <f>'VRN - Vedlejší rozpočtové...'!J34</f>
        <v>0</v>
      </c>
      <c r="AX60" s="129">
        <f>'VRN - Vedlejší rozpočtové...'!J35</f>
        <v>0</v>
      </c>
      <c r="AY60" s="129">
        <f>'VRN - Vedlejší rozpočtové...'!J36</f>
        <v>0</v>
      </c>
      <c r="AZ60" s="129">
        <f>'VRN - Vedlejší rozpočtové...'!F33</f>
        <v>0</v>
      </c>
      <c r="BA60" s="129">
        <f>'VRN - Vedlejší rozpočtové...'!F34</f>
        <v>0</v>
      </c>
      <c r="BB60" s="129">
        <f>'VRN - Vedlejší rozpočtové...'!F35</f>
        <v>0</v>
      </c>
      <c r="BC60" s="129">
        <f>'VRN - Vedlejší rozpočtové...'!F36</f>
        <v>0</v>
      </c>
      <c r="BD60" s="131">
        <f>'VRN - Vedlejší rozpočtové...'!F37</f>
        <v>0</v>
      </c>
      <c r="BE60" s="7"/>
      <c r="BT60" s="127" t="s">
        <v>88</v>
      </c>
      <c r="BV60" s="127" t="s">
        <v>82</v>
      </c>
      <c r="BW60" s="127" t="s">
        <v>105</v>
      </c>
      <c r="BX60" s="127" t="s">
        <v>5</v>
      </c>
      <c r="CL60" s="127" t="s">
        <v>32</v>
      </c>
      <c r="CM60" s="127" t="s">
        <v>90</v>
      </c>
    </row>
    <row r="61" s="2" customFormat="1" ht="30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8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48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</sheetData>
  <sheetProtection sheet="1" formatColumns="0" formatRows="0" objects="1" scenarios="1" spinCount="100000" saltValue="jNCQ+egsXRNOvSPqPKloaYeXdPnSFzzw4R5jtLc/vdJtl/KuJkyWajOoA9BwkPLWkOnjfPdofP6LZb9Ja3STbg==" hashValue="0JCV6o1FJhr7CK36j/yFE2KTVeYotdK4O9EUGxhsScypB0AUMRDvQLY+pRVh1CS3Cfpq+cjUkCm0dWtgTmBlz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.001 - Dopravně inženýr...'!C2" display="/"/>
    <hyperlink ref="A56" location="'SO.101 - Rekonstrukce a s...'!C2" display="/"/>
    <hyperlink ref="A57" location="'SO.301 - Dešťová kanalizace'!C2" display="/"/>
    <hyperlink ref="A58" location="'SO.401 - Veřejné osvětlení'!C2" display="/"/>
    <hyperlink ref="A59" location="'SO.801 - Sadové úpravy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Stavba č. 44409 TV Praha 9, etapa 0001 Oblast Prosek, Novoborská a Českolipská - ETAPA I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108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ROUND(J83,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ROUND((SUM(BE83:BE256)),  2)</f>
        <v>0</v>
      </c>
      <c r="G33" s="42"/>
      <c r="H33" s="42"/>
      <c r="I33" s="152">
        <v>0.20999999999999999</v>
      </c>
      <c r="J33" s="151">
        <f>ROUND(((SUM(BE83:BE256))*I33),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ROUND((SUM(BF83:BF256)),  2)</f>
        <v>0</v>
      </c>
      <c r="G34" s="42"/>
      <c r="H34" s="42"/>
      <c r="I34" s="152">
        <v>0.14999999999999999</v>
      </c>
      <c r="J34" s="151">
        <f>ROUND(((SUM(BF83:BF256))*I34),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ROUND((SUM(BG83:BG256)),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ROUND((SUM(BH83:BH256)),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ROUND((SUM(BI83:BI256)),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SO.001 - Dopravně inženýrská opatření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J83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115</v>
      </c>
      <c r="E62" s="178"/>
      <c r="F62" s="178"/>
      <c r="G62" s="178"/>
      <c r="H62" s="178"/>
      <c r="I62" s="178"/>
      <c r="J62" s="179">
        <f>J88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116</v>
      </c>
      <c r="E63" s="178"/>
      <c r="F63" s="178"/>
      <c r="G63" s="178"/>
      <c r="H63" s="178"/>
      <c r="I63" s="178"/>
      <c r="J63" s="179">
        <f>J91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13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9" s="2" customFormat="1" ht="6.96" customHeight="1">
      <c r="A69" s="42"/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24.96" customHeight="1">
      <c r="A70" s="42"/>
      <c r="B70" s="43"/>
      <c r="C70" s="26" t="s">
        <v>117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16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164" t="str">
        <f>E7</f>
        <v>Stavba č. 44409 TV Praha 9, etapa 0001 Oblast Prosek, Novoborská a Českolipská - ETAPA I</v>
      </c>
      <c r="F73" s="35"/>
      <c r="G73" s="35"/>
      <c r="H73" s="35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107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73" t="str">
        <f>E9</f>
        <v>SO.001 - Dopravně inženýrská opatření</v>
      </c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22</v>
      </c>
      <c r="D77" s="44"/>
      <c r="E77" s="44"/>
      <c r="F77" s="30" t="str">
        <f>F12</f>
        <v>MČ Praha 9</v>
      </c>
      <c r="G77" s="44"/>
      <c r="H77" s="44"/>
      <c r="I77" s="35" t="s">
        <v>24</v>
      </c>
      <c r="J77" s="76" t="str">
        <f>IF(J12="","",J12)</f>
        <v>22. 10. 2024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30</v>
      </c>
      <c r="D79" s="44"/>
      <c r="E79" s="44"/>
      <c r="F79" s="30" t="str">
        <f>E15</f>
        <v xml:space="preserve"> </v>
      </c>
      <c r="G79" s="44"/>
      <c r="H79" s="44"/>
      <c r="I79" s="35" t="s">
        <v>37</v>
      </c>
      <c r="J79" s="40" t="str">
        <f>E21</f>
        <v>BOMART spol. s r.o.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35</v>
      </c>
      <c r="D80" s="44"/>
      <c r="E80" s="44"/>
      <c r="F80" s="30" t="str">
        <f>IF(E18="","",E18)</f>
        <v>Vyplň údaj</v>
      </c>
      <c r="G80" s="44"/>
      <c r="H80" s="44"/>
      <c r="I80" s="35" t="s">
        <v>42</v>
      </c>
      <c r="J80" s="40" t="str">
        <f>E24</f>
        <v>Ing. Eva Horčičková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0.32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11" customFormat="1" ht="29.28" customHeight="1">
      <c r="A82" s="181"/>
      <c r="B82" s="182"/>
      <c r="C82" s="183" t="s">
        <v>118</v>
      </c>
      <c r="D82" s="184" t="s">
        <v>65</v>
      </c>
      <c r="E82" s="184" t="s">
        <v>61</v>
      </c>
      <c r="F82" s="184" t="s">
        <v>62</v>
      </c>
      <c r="G82" s="184" t="s">
        <v>119</v>
      </c>
      <c r="H82" s="184" t="s">
        <v>120</v>
      </c>
      <c r="I82" s="184" t="s">
        <v>121</v>
      </c>
      <c r="J82" s="184" t="s">
        <v>111</v>
      </c>
      <c r="K82" s="185" t="s">
        <v>122</v>
      </c>
      <c r="L82" s="186"/>
      <c r="M82" s="96" t="s">
        <v>32</v>
      </c>
      <c r="N82" s="97" t="s">
        <v>50</v>
      </c>
      <c r="O82" s="97" t="s">
        <v>123</v>
      </c>
      <c r="P82" s="97" t="s">
        <v>124</v>
      </c>
      <c r="Q82" s="97" t="s">
        <v>125</v>
      </c>
      <c r="R82" s="97" t="s">
        <v>126</v>
      </c>
      <c r="S82" s="97" t="s">
        <v>127</v>
      </c>
      <c r="T82" s="98" t="s">
        <v>128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2"/>
      <c r="B83" s="43"/>
      <c r="C83" s="103" t="s">
        <v>129</v>
      </c>
      <c r="D83" s="44"/>
      <c r="E83" s="44"/>
      <c r="F83" s="44"/>
      <c r="G83" s="44"/>
      <c r="H83" s="44"/>
      <c r="I83" s="44"/>
      <c r="J83" s="187">
        <f>BK83</f>
        <v>0</v>
      </c>
      <c r="K83" s="44"/>
      <c r="L83" s="48"/>
      <c r="M83" s="99"/>
      <c r="N83" s="188"/>
      <c r="O83" s="100"/>
      <c r="P83" s="189">
        <f>P84</f>
        <v>0</v>
      </c>
      <c r="Q83" s="100"/>
      <c r="R83" s="189">
        <f>R84</f>
        <v>8.4537000000000013</v>
      </c>
      <c r="S83" s="100"/>
      <c r="T83" s="190">
        <f>T84</f>
        <v>30.609999999999999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79</v>
      </c>
      <c r="AU83" s="20" t="s">
        <v>112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79</v>
      </c>
      <c r="E84" s="195" t="s">
        <v>130</v>
      </c>
      <c r="F84" s="195" t="s">
        <v>131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P85+P88+P91</f>
        <v>0</v>
      </c>
      <c r="Q84" s="200"/>
      <c r="R84" s="201">
        <f>R85+R88+R91</f>
        <v>8.4537000000000013</v>
      </c>
      <c r="S84" s="200"/>
      <c r="T84" s="202">
        <f>T85+T88+T91</f>
        <v>30.609999999999999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88</v>
      </c>
      <c r="AT84" s="204" t="s">
        <v>79</v>
      </c>
      <c r="AU84" s="204" t="s">
        <v>80</v>
      </c>
      <c r="AY84" s="203" t="s">
        <v>132</v>
      </c>
      <c r="BK84" s="205">
        <f>BK85+BK88+BK91</f>
        <v>0</v>
      </c>
    </row>
    <row r="85" s="12" customFormat="1" ht="22.8" customHeight="1">
      <c r="A85" s="12"/>
      <c r="B85" s="192"/>
      <c r="C85" s="193"/>
      <c r="D85" s="194" t="s">
        <v>79</v>
      </c>
      <c r="E85" s="206" t="s">
        <v>88</v>
      </c>
      <c r="F85" s="206" t="s">
        <v>133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SUM(P86:P87)</f>
        <v>0</v>
      </c>
      <c r="Q85" s="200"/>
      <c r="R85" s="201">
        <f>SUM(R86:R87)</f>
        <v>0</v>
      </c>
      <c r="S85" s="200"/>
      <c r="T85" s="202">
        <f>SUM(T86:T87)</f>
        <v>28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88</v>
      </c>
      <c r="AT85" s="204" t="s">
        <v>79</v>
      </c>
      <c r="AU85" s="204" t="s">
        <v>88</v>
      </c>
      <c r="AY85" s="203" t="s">
        <v>132</v>
      </c>
      <c r="BK85" s="205">
        <f>SUM(BK86:BK87)</f>
        <v>0</v>
      </c>
    </row>
    <row r="86" s="2" customFormat="1" ht="21.75" customHeight="1">
      <c r="A86" s="42"/>
      <c r="B86" s="43"/>
      <c r="C86" s="208" t="s">
        <v>88</v>
      </c>
      <c r="D86" s="208" t="s">
        <v>134</v>
      </c>
      <c r="E86" s="209" t="s">
        <v>135</v>
      </c>
      <c r="F86" s="210" t="s">
        <v>136</v>
      </c>
      <c r="G86" s="211" t="s">
        <v>137</v>
      </c>
      <c r="H86" s="212">
        <v>70</v>
      </c>
      <c r="I86" s="213"/>
      <c r="J86" s="214">
        <f>ROUND(I86*H86,2)</f>
        <v>0</v>
      </c>
      <c r="K86" s="210" t="s">
        <v>32</v>
      </c>
      <c r="L86" s="48"/>
      <c r="M86" s="215" t="s">
        <v>32</v>
      </c>
      <c r="N86" s="216" t="s">
        <v>51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0.40000000000000002</v>
      </c>
      <c r="T86" s="218">
        <f>S86*H86</f>
        <v>28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138</v>
      </c>
      <c r="AT86" s="219" t="s">
        <v>134</v>
      </c>
      <c r="AU86" s="219" t="s">
        <v>90</v>
      </c>
      <c r="AY86" s="20" t="s">
        <v>132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88</v>
      </c>
      <c r="BK86" s="220">
        <f>ROUND(I86*H86,2)</f>
        <v>0</v>
      </c>
      <c r="BL86" s="20" t="s">
        <v>138</v>
      </c>
      <c r="BM86" s="219" t="s">
        <v>139</v>
      </c>
    </row>
    <row r="87" s="2" customFormat="1">
      <c r="A87" s="42"/>
      <c r="B87" s="43"/>
      <c r="C87" s="44"/>
      <c r="D87" s="221" t="s">
        <v>140</v>
      </c>
      <c r="E87" s="44"/>
      <c r="F87" s="222" t="s">
        <v>141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140</v>
      </c>
      <c r="AU87" s="20" t="s">
        <v>90</v>
      </c>
    </row>
    <row r="88" s="12" customFormat="1" ht="22.8" customHeight="1">
      <c r="A88" s="12"/>
      <c r="B88" s="192"/>
      <c r="C88" s="193"/>
      <c r="D88" s="194" t="s">
        <v>79</v>
      </c>
      <c r="E88" s="206" t="s">
        <v>142</v>
      </c>
      <c r="F88" s="206" t="s">
        <v>143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SUM(P89:P90)</f>
        <v>0</v>
      </c>
      <c r="Q88" s="200"/>
      <c r="R88" s="201">
        <f>SUM(R89:R90)</f>
        <v>5.8450000000000006</v>
      </c>
      <c r="S88" s="200"/>
      <c r="T88" s="202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88</v>
      </c>
      <c r="AT88" s="204" t="s">
        <v>79</v>
      </c>
      <c r="AU88" s="204" t="s">
        <v>88</v>
      </c>
      <c r="AY88" s="203" t="s">
        <v>132</v>
      </c>
      <c r="BK88" s="205">
        <f>SUM(BK89:BK90)</f>
        <v>0</v>
      </c>
    </row>
    <row r="89" s="2" customFormat="1" ht="24.15" customHeight="1">
      <c r="A89" s="42"/>
      <c r="B89" s="43"/>
      <c r="C89" s="208" t="s">
        <v>90</v>
      </c>
      <c r="D89" s="208" t="s">
        <v>134</v>
      </c>
      <c r="E89" s="209" t="s">
        <v>144</v>
      </c>
      <c r="F89" s="210" t="s">
        <v>145</v>
      </c>
      <c r="G89" s="211" t="s">
        <v>137</v>
      </c>
      <c r="H89" s="212">
        <v>70</v>
      </c>
      <c r="I89" s="213"/>
      <c r="J89" s="214">
        <f>ROUND(I89*H89,2)</f>
        <v>0</v>
      </c>
      <c r="K89" s="210" t="s">
        <v>32</v>
      </c>
      <c r="L89" s="48"/>
      <c r="M89" s="215" t="s">
        <v>32</v>
      </c>
      <c r="N89" s="216" t="s">
        <v>51</v>
      </c>
      <c r="O89" s="88"/>
      <c r="P89" s="217">
        <f>O89*H89</f>
        <v>0</v>
      </c>
      <c r="Q89" s="217">
        <v>0.083500000000000005</v>
      </c>
      <c r="R89" s="217">
        <f>Q89*H89</f>
        <v>5.8450000000000006</v>
      </c>
      <c r="S89" s="217">
        <v>0</v>
      </c>
      <c r="T89" s="218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19" t="s">
        <v>138</v>
      </c>
      <c r="AT89" s="219" t="s">
        <v>134</v>
      </c>
      <c r="AU89" s="219" t="s">
        <v>90</v>
      </c>
      <c r="AY89" s="20" t="s">
        <v>132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88</v>
      </c>
      <c r="BK89" s="220">
        <f>ROUND(I89*H89,2)</f>
        <v>0</v>
      </c>
      <c r="BL89" s="20" t="s">
        <v>138</v>
      </c>
      <c r="BM89" s="219" t="s">
        <v>146</v>
      </c>
    </row>
    <row r="90" s="2" customFormat="1">
      <c r="A90" s="42"/>
      <c r="B90" s="43"/>
      <c r="C90" s="44"/>
      <c r="D90" s="221" t="s">
        <v>140</v>
      </c>
      <c r="E90" s="44"/>
      <c r="F90" s="222" t="s">
        <v>147</v>
      </c>
      <c r="G90" s="44"/>
      <c r="H90" s="44"/>
      <c r="I90" s="223"/>
      <c r="J90" s="44"/>
      <c r="K90" s="44"/>
      <c r="L90" s="48"/>
      <c r="M90" s="224"/>
      <c r="N90" s="22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140</v>
      </c>
      <c r="AU90" s="20" t="s">
        <v>90</v>
      </c>
    </row>
    <row r="91" s="12" customFormat="1" ht="22.8" customHeight="1">
      <c r="A91" s="12"/>
      <c r="B91" s="192"/>
      <c r="C91" s="193"/>
      <c r="D91" s="194" t="s">
        <v>79</v>
      </c>
      <c r="E91" s="206" t="s">
        <v>148</v>
      </c>
      <c r="F91" s="206" t="s">
        <v>149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SUM(P92:P256)</f>
        <v>0</v>
      </c>
      <c r="Q91" s="200"/>
      <c r="R91" s="201">
        <f>SUM(R92:R256)</f>
        <v>2.6086999999999998</v>
      </c>
      <c r="S91" s="200"/>
      <c r="T91" s="202">
        <f>SUM(T92:T256)</f>
        <v>2.6100000000000003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88</v>
      </c>
      <c r="AT91" s="204" t="s">
        <v>79</v>
      </c>
      <c r="AU91" s="204" t="s">
        <v>88</v>
      </c>
      <c r="AY91" s="203" t="s">
        <v>132</v>
      </c>
      <c r="BK91" s="205">
        <f>SUM(BK92:BK256)</f>
        <v>0</v>
      </c>
    </row>
    <row r="92" s="2" customFormat="1" ht="16.5" customHeight="1">
      <c r="A92" s="42"/>
      <c r="B92" s="43"/>
      <c r="C92" s="208" t="s">
        <v>150</v>
      </c>
      <c r="D92" s="208" t="s">
        <v>134</v>
      </c>
      <c r="E92" s="209" t="s">
        <v>151</v>
      </c>
      <c r="F92" s="210" t="s">
        <v>152</v>
      </c>
      <c r="G92" s="211" t="s">
        <v>153</v>
      </c>
      <c r="H92" s="212">
        <v>10</v>
      </c>
      <c r="I92" s="213"/>
      <c r="J92" s="214">
        <f>ROUND(I92*H92,2)</f>
        <v>0</v>
      </c>
      <c r="K92" s="210" t="s">
        <v>154</v>
      </c>
      <c r="L92" s="48"/>
      <c r="M92" s="215" t="s">
        <v>32</v>
      </c>
      <c r="N92" s="216" t="s">
        <v>51</v>
      </c>
      <c r="O92" s="88"/>
      <c r="P92" s="217">
        <f>O92*H92</f>
        <v>0</v>
      </c>
      <c r="Q92" s="217">
        <v>0.26086999999999999</v>
      </c>
      <c r="R92" s="217">
        <f>Q92*H92</f>
        <v>2.6086999999999998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138</v>
      </c>
      <c r="AT92" s="219" t="s">
        <v>134</v>
      </c>
      <c r="AU92" s="219" t="s">
        <v>90</v>
      </c>
      <c r="AY92" s="20" t="s">
        <v>132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88</v>
      </c>
      <c r="BK92" s="220">
        <f>ROUND(I92*H92,2)</f>
        <v>0</v>
      </c>
      <c r="BL92" s="20" t="s">
        <v>138</v>
      </c>
      <c r="BM92" s="219" t="s">
        <v>155</v>
      </c>
    </row>
    <row r="93" s="2" customFormat="1">
      <c r="A93" s="42"/>
      <c r="B93" s="43"/>
      <c r="C93" s="44"/>
      <c r="D93" s="226" t="s">
        <v>156</v>
      </c>
      <c r="E93" s="44"/>
      <c r="F93" s="227" t="s">
        <v>157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156</v>
      </c>
      <c r="AU93" s="20" t="s">
        <v>90</v>
      </c>
    </row>
    <row r="94" s="2" customFormat="1" ht="24.15" customHeight="1">
      <c r="A94" s="42"/>
      <c r="B94" s="43"/>
      <c r="C94" s="208" t="s">
        <v>138</v>
      </c>
      <c r="D94" s="208" t="s">
        <v>134</v>
      </c>
      <c r="E94" s="209" t="s">
        <v>158</v>
      </c>
      <c r="F94" s="210" t="s">
        <v>159</v>
      </c>
      <c r="G94" s="211" t="s">
        <v>153</v>
      </c>
      <c r="H94" s="212">
        <v>10</v>
      </c>
      <c r="I94" s="213"/>
      <c r="J94" s="214">
        <f>ROUND(I94*H94,2)</f>
        <v>0</v>
      </c>
      <c r="K94" s="210" t="s">
        <v>154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0.26100000000000001</v>
      </c>
      <c r="T94" s="218">
        <f>S94*H94</f>
        <v>2.6100000000000003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138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138</v>
      </c>
      <c r="BM94" s="219" t="s">
        <v>160</v>
      </c>
    </row>
    <row r="95" s="2" customFormat="1">
      <c r="A95" s="42"/>
      <c r="B95" s="43"/>
      <c r="C95" s="44"/>
      <c r="D95" s="226" t="s">
        <v>156</v>
      </c>
      <c r="E95" s="44"/>
      <c r="F95" s="227" t="s">
        <v>161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156</v>
      </c>
      <c r="AU95" s="20" t="s">
        <v>90</v>
      </c>
    </row>
    <row r="96" s="2" customFormat="1" ht="16.5" customHeight="1">
      <c r="A96" s="42"/>
      <c r="B96" s="43"/>
      <c r="C96" s="208" t="s">
        <v>142</v>
      </c>
      <c r="D96" s="208" t="s">
        <v>134</v>
      </c>
      <c r="E96" s="209" t="s">
        <v>162</v>
      </c>
      <c r="F96" s="210" t="s">
        <v>163</v>
      </c>
      <c r="G96" s="211" t="s">
        <v>164</v>
      </c>
      <c r="H96" s="212">
        <v>52</v>
      </c>
      <c r="I96" s="213"/>
      <c r="J96" s="214">
        <f>ROUND(I96*H96,2)</f>
        <v>0</v>
      </c>
      <c r="K96" s="210" t="s">
        <v>154</v>
      </c>
      <c r="L96" s="48"/>
      <c r="M96" s="215" t="s">
        <v>32</v>
      </c>
      <c r="N96" s="216" t="s">
        <v>51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138</v>
      </c>
      <c r="AT96" s="219" t="s">
        <v>134</v>
      </c>
      <c r="AU96" s="219" t="s">
        <v>90</v>
      </c>
      <c r="AY96" s="20" t="s">
        <v>132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88</v>
      </c>
      <c r="BK96" s="220">
        <f>ROUND(I96*H96,2)</f>
        <v>0</v>
      </c>
      <c r="BL96" s="20" t="s">
        <v>138</v>
      </c>
      <c r="BM96" s="219" t="s">
        <v>165</v>
      </c>
    </row>
    <row r="97" s="2" customFormat="1">
      <c r="A97" s="42"/>
      <c r="B97" s="43"/>
      <c r="C97" s="44"/>
      <c r="D97" s="226" t="s">
        <v>156</v>
      </c>
      <c r="E97" s="44"/>
      <c r="F97" s="227" t="s">
        <v>166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156</v>
      </c>
      <c r="AU97" s="20" t="s">
        <v>90</v>
      </c>
    </row>
    <row r="98" s="13" customFormat="1">
      <c r="A98" s="13"/>
      <c r="B98" s="228"/>
      <c r="C98" s="229"/>
      <c r="D98" s="221" t="s">
        <v>167</v>
      </c>
      <c r="E98" s="230" t="s">
        <v>32</v>
      </c>
      <c r="F98" s="231" t="s">
        <v>168</v>
      </c>
      <c r="G98" s="229"/>
      <c r="H98" s="230" t="s">
        <v>32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167</v>
      </c>
      <c r="AU98" s="237" t="s">
        <v>90</v>
      </c>
      <c r="AV98" s="13" t="s">
        <v>88</v>
      </c>
      <c r="AW98" s="13" t="s">
        <v>41</v>
      </c>
      <c r="AX98" s="13" t="s">
        <v>80</v>
      </c>
      <c r="AY98" s="237" t="s">
        <v>132</v>
      </c>
    </row>
    <row r="99" s="14" customFormat="1">
      <c r="A99" s="14"/>
      <c r="B99" s="238"/>
      <c r="C99" s="239"/>
      <c r="D99" s="221" t="s">
        <v>167</v>
      </c>
      <c r="E99" s="240" t="s">
        <v>32</v>
      </c>
      <c r="F99" s="241" t="s">
        <v>169</v>
      </c>
      <c r="G99" s="239"/>
      <c r="H99" s="242">
        <v>22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167</v>
      </c>
      <c r="AU99" s="248" t="s">
        <v>90</v>
      </c>
      <c r="AV99" s="14" t="s">
        <v>90</v>
      </c>
      <c r="AW99" s="14" t="s">
        <v>41</v>
      </c>
      <c r="AX99" s="14" t="s">
        <v>80</v>
      </c>
      <c r="AY99" s="248" t="s">
        <v>132</v>
      </c>
    </row>
    <row r="100" s="13" customFormat="1">
      <c r="A100" s="13"/>
      <c r="B100" s="228"/>
      <c r="C100" s="229"/>
      <c r="D100" s="221" t="s">
        <v>167</v>
      </c>
      <c r="E100" s="230" t="s">
        <v>32</v>
      </c>
      <c r="F100" s="231" t="s">
        <v>170</v>
      </c>
      <c r="G100" s="229"/>
      <c r="H100" s="230" t="s">
        <v>32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167</v>
      </c>
      <c r="AU100" s="237" t="s">
        <v>90</v>
      </c>
      <c r="AV100" s="13" t="s">
        <v>88</v>
      </c>
      <c r="AW100" s="13" t="s">
        <v>41</v>
      </c>
      <c r="AX100" s="13" t="s">
        <v>80</v>
      </c>
      <c r="AY100" s="237" t="s">
        <v>132</v>
      </c>
    </row>
    <row r="101" s="14" customFormat="1">
      <c r="A101" s="14"/>
      <c r="B101" s="238"/>
      <c r="C101" s="239"/>
      <c r="D101" s="221" t="s">
        <v>167</v>
      </c>
      <c r="E101" s="240" t="s">
        <v>32</v>
      </c>
      <c r="F101" s="241" t="s">
        <v>171</v>
      </c>
      <c r="G101" s="239"/>
      <c r="H101" s="242">
        <v>13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167</v>
      </c>
      <c r="AU101" s="248" t="s">
        <v>90</v>
      </c>
      <c r="AV101" s="14" t="s">
        <v>90</v>
      </c>
      <c r="AW101" s="14" t="s">
        <v>41</v>
      </c>
      <c r="AX101" s="14" t="s">
        <v>80</v>
      </c>
      <c r="AY101" s="248" t="s">
        <v>132</v>
      </c>
    </row>
    <row r="102" s="13" customFormat="1">
      <c r="A102" s="13"/>
      <c r="B102" s="228"/>
      <c r="C102" s="229"/>
      <c r="D102" s="221" t="s">
        <v>167</v>
      </c>
      <c r="E102" s="230" t="s">
        <v>32</v>
      </c>
      <c r="F102" s="231" t="s">
        <v>172</v>
      </c>
      <c r="G102" s="229"/>
      <c r="H102" s="230" t="s">
        <v>32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167</v>
      </c>
      <c r="AU102" s="237" t="s">
        <v>90</v>
      </c>
      <c r="AV102" s="13" t="s">
        <v>88</v>
      </c>
      <c r="AW102" s="13" t="s">
        <v>41</v>
      </c>
      <c r="AX102" s="13" t="s">
        <v>80</v>
      </c>
      <c r="AY102" s="237" t="s">
        <v>132</v>
      </c>
    </row>
    <row r="103" s="14" customFormat="1">
      <c r="A103" s="14"/>
      <c r="B103" s="238"/>
      <c r="C103" s="239"/>
      <c r="D103" s="221" t="s">
        <v>167</v>
      </c>
      <c r="E103" s="240" t="s">
        <v>32</v>
      </c>
      <c r="F103" s="241" t="s">
        <v>173</v>
      </c>
      <c r="G103" s="239"/>
      <c r="H103" s="242">
        <v>9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167</v>
      </c>
      <c r="AU103" s="248" t="s">
        <v>90</v>
      </c>
      <c r="AV103" s="14" t="s">
        <v>90</v>
      </c>
      <c r="AW103" s="14" t="s">
        <v>41</v>
      </c>
      <c r="AX103" s="14" t="s">
        <v>80</v>
      </c>
      <c r="AY103" s="248" t="s">
        <v>132</v>
      </c>
    </row>
    <row r="104" s="13" customFormat="1">
      <c r="A104" s="13"/>
      <c r="B104" s="228"/>
      <c r="C104" s="229"/>
      <c r="D104" s="221" t="s">
        <v>167</v>
      </c>
      <c r="E104" s="230" t="s">
        <v>32</v>
      </c>
      <c r="F104" s="231" t="s">
        <v>174</v>
      </c>
      <c r="G104" s="229"/>
      <c r="H104" s="230" t="s">
        <v>32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167</v>
      </c>
      <c r="AU104" s="237" t="s">
        <v>90</v>
      </c>
      <c r="AV104" s="13" t="s">
        <v>88</v>
      </c>
      <c r="AW104" s="13" t="s">
        <v>41</v>
      </c>
      <c r="AX104" s="13" t="s">
        <v>80</v>
      </c>
      <c r="AY104" s="237" t="s">
        <v>132</v>
      </c>
    </row>
    <row r="105" s="14" customFormat="1">
      <c r="A105" s="14"/>
      <c r="B105" s="238"/>
      <c r="C105" s="239"/>
      <c r="D105" s="221" t="s">
        <v>167</v>
      </c>
      <c r="E105" s="240" t="s">
        <v>32</v>
      </c>
      <c r="F105" s="241" t="s">
        <v>175</v>
      </c>
      <c r="G105" s="239"/>
      <c r="H105" s="242">
        <v>8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167</v>
      </c>
      <c r="AU105" s="248" t="s">
        <v>90</v>
      </c>
      <c r="AV105" s="14" t="s">
        <v>90</v>
      </c>
      <c r="AW105" s="14" t="s">
        <v>41</v>
      </c>
      <c r="AX105" s="14" t="s">
        <v>80</v>
      </c>
      <c r="AY105" s="248" t="s">
        <v>132</v>
      </c>
    </row>
    <row r="106" s="15" customFormat="1">
      <c r="A106" s="15"/>
      <c r="B106" s="249"/>
      <c r="C106" s="250"/>
      <c r="D106" s="221" t="s">
        <v>167</v>
      </c>
      <c r="E106" s="251" t="s">
        <v>32</v>
      </c>
      <c r="F106" s="252" t="s">
        <v>176</v>
      </c>
      <c r="G106" s="250"/>
      <c r="H106" s="253">
        <v>52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9" t="s">
        <v>167</v>
      </c>
      <c r="AU106" s="259" t="s">
        <v>90</v>
      </c>
      <c r="AV106" s="15" t="s">
        <v>138</v>
      </c>
      <c r="AW106" s="15" t="s">
        <v>41</v>
      </c>
      <c r="AX106" s="15" t="s">
        <v>88</v>
      </c>
      <c r="AY106" s="259" t="s">
        <v>132</v>
      </c>
    </row>
    <row r="107" s="2" customFormat="1" ht="24.15" customHeight="1">
      <c r="A107" s="42"/>
      <c r="B107" s="43"/>
      <c r="C107" s="208" t="s">
        <v>177</v>
      </c>
      <c r="D107" s="208" t="s">
        <v>134</v>
      </c>
      <c r="E107" s="209" t="s">
        <v>178</v>
      </c>
      <c r="F107" s="210" t="s">
        <v>179</v>
      </c>
      <c r="G107" s="211" t="s">
        <v>164</v>
      </c>
      <c r="H107" s="212">
        <v>3695</v>
      </c>
      <c r="I107" s="213"/>
      <c r="J107" s="214">
        <f>ROUND(I107*H107,2)</f>
        <v>0</v>
      </c>
      <c r="K107" s="210" t="s">
        <v>154</v>
      </c>
      <c r="L107" s="48"/>
      <c r="M107" s="215" t="s">
        <v>32</v>
      </c>
      <c r="N107" s="216" t="s">
        <v>51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138</v>
      </c>
      <c r="AT107" s="219" t="s">
        <v>134</v>
      </c>
      <c r="AU107" s="219" t="s">
        <v>90</v>
      </c>
      <c r="AY107" s="20" t="s">
        <v>132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88</v>
      </c>
      <c r="BK107" s="220">
        <f>ROUND(I107*H107,2)</f>
        <v>0</v>
      </c>
      <c r="BL107" s="20" t="s">
        <v>138</v>
      </c>
      <c r="BM107" s="219" t="s">
        <v>180</v>
      </c>
    </row>
    <row r="108" s="2" customFormat="1">
      <c r="A108" s="42"/>
      <c r="B108" s="43"/>
      <c r="C108" s="44"/>
      <c r="D108" s="226" t="s">
        <v>156</v>
      </c>
      <c r="E108" s="44"/>
      <c r="F108" s="227" t="s">
        <v>181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156</v>
      </c>
      <c r="AU108" s="20" t="s">
        <v>90</v>
      </c>
    </row>
    <row r="109" s="13" customFormat="1">
      <c r="A109" s="13"/>
      <c r="B109" s="228"/>
      <c r="C109" s="229"/>
      <c r="D109" s="221" t="s">
        <v>167</v>
      </c>
      <c r="E109" s="230" t="s">
        <v>32</v>
      </c>
      <c r="F109" s="231" t="s">
        <v>168</v>
      </c>
      <c r="G109" s="229"/>
      <c r="H109" s="230" t="s">
        <v>32</v>
      </c>
      <c r="I109" s="232"/>
      <c r="J109" s="229"/>
      <c r="K109" s="229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167</v>
      </c>
      <c r="AU109" s="237" t="s">
        <v>90</v>
      </c>
      <c r="AV109" s="13" t="s">
        <v>88</v>
      </c>
      <c r="AW109" s="13" t="s">
        <v>41</v>
      </c>
      <c r="AX109" s="13" t="s">
        <v>80</v>
      </c>
      <c r="AY109" s="237" t="s">
        <v>132</v>
      </c>
    </row>
    <row r="110" s="14" customFormat="1">
      <c r="A110" s="14"/>
      <c r="B110" s="238"/>
      <c r="C110" s="239"/>
      <c r="D110" s="221" t="s">
        <v>167</v>
      </c>
      <c r="E110" s="240" t="s">
        <v>32</v>
      </c>
      <c r="F110" s="241" t="s">
        <v>182</v>
      </c>
      <c r="G110" s="239"/>
      <c r="H110" s="242">
        <v>1540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167</v>
      </c>
      <c r="AU110" s="248" t="s">
        <v>90</v>
      </c>
      <c r="AV110" s="14" t="s">
        <v>90</v>
      </c>
      <c r="AW110" s="14" t="s">
        <v>41</v>
      </c>
      <c r="AX110" s="14" t="s">
        <v>80</v>
      </c>
      <c r="AY110" s="248" t="s">
        <v>132</v>
      </c>
    </row>
    <row r="111" s="13" customFormat="1">
      <c r="A111" s="13"/>
      <c r="B111" s="228"/>
      <c r="C111" s="229"/>
      <c r="D111" s="221" t="s">
        <v>167</v>
      </c>
      <c r="E111" s="230" t="s">
        <v>32</v>
      </c>
      <c r="F111" s="231" t="s">
        <v>170</v>
      </c>
      <c r="G111" s="229"/>
      <c r="H111" s="230" t="s">
        <v>32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167</v>
      </c>
      <c r="AU111" s="237" t="s">
        <v>90</v>
      </c>
      <c r="AV111" s="13" t="s">
        <v>88</v>
      </c>
      <c r="AW111" s="13" t="s">
        <v>41</v>
      </c>
      <c r="AX111" s="13" t="s">
        <v>80</v>
      </c>
      <c r="AY111" s="237" t="s">
        <v>132</v>
      </c>
    </row>
    <row r="112" s="14" customFormat="1">
      <c r="A112" s="14"/>
      <c r="B112" s="238"/>
      <c r="C112" s="239"/>
      <c r="D112" s="221" t="s">
        <v>167</v>
      </c>
      <c r="E112" s="240" t="s">
        <v>32</v>
      </c>
      <c r="F112" s="241" t="s">
        <v>183</v>
      </c>
      <c r="G112" s="239"/>
      <c r="H112" s="242">
        <v>1170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167</v>
      </c>
      <c r="AU112" s="248" t="s">
        <v>90</v>
      </c>
      <c r="AV112" s="14" t="s">
        <v>90</v>
      </c>
      <c r="AW112" s="14" t="s">
        <v>41</v>
      </c>
      <c r="AX112" s="14" t="s">
        <v>80</v>
      </c>
      <c r="AY112" s="248" t="s">
        <v>132</v>
      </c>
    </row>
    <row r="113" s="13" customFormat="1">
      <c r="A113" s="13"/>
      <c r="B113" s="228"/>
      <c r="C113" s="229"/>
      <c r="D113" s="221" t="s">
        <v>167</v>
      </c>
      <c r="E113" s="230" t="s">
        <v>32</v>
      </c>
      <c r="F113" s="231" t="s">
        <v>172</v>
      </c>
      <c r="G113" s="229"/>
      <c r="H113" s="230" t="s">
        <v>32</v>
      </c>
      <c r="I113" s="232"/>
      <c r="J113" s="229"/>
      <c r="K113" s="229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167</v>
      </c>
      <c r="AU113" s="237" t="s">
        <v>90</v>
      </c>
      <c r="AV113" s="13" t="s">
        <v>88</v>
      </c>
      <c r="AW113" s="13" t="s">
        <v>41</v>
      </c>
      <c r="AX113" s="13" t="s">
        <v>80</v>
      </c>
      <c r="AY113" s="237" t="s">
        <v>132</v>
      </c>
    </row>
    <row r="114" s="14" customFormat="1">
      <c r="A114" s="14"/>
      <c r="B114" s="238"/>
      <c r="C114" s="239"/>
      <c r="D114" s="221" t="s">
        <v>167</v>
      </c>
      <c r="E114" s="240" t="s">
        <v>32</v>
      </c>
      <c r="F114" s="241" t="s">
        <v>184</v>
      </c>
      <c r="G114" s="239"/>
      <c r="H114" s="242">
        <v>585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167</v>
      </c>
      <c r="AU114" s="248" t="s">
        <v>90</v>
      </c>
      <c r="AV114" s="14" t="s">
        <v>90</v>
      </c>
      <c r="AW114" s="14" t="s">
        <v>41</v>
      </c>
      <c r="AX114" s="14" t="s">
        <v>80</v>
      </c>
      <c r="AY114" s="248" t="s">
        <v>132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174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185</v>
      </c>
      <c r="G116" s="239"/>
      <c r="H116" s="242">
        <v>400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5" customFormat="1">
      <c r="A117" s="15"/>
      <c r="B117" s="249"/>
      <c r="C117" s="250"/>
      <c r="D117" s="221" t="s">
        <v>167</v>
      </c>
      <c r="E117" s="251" t="s">
        <v>32</v>
      </c>
      <c r="F117" s="252" t="s">
        <v>176</v>
      </c>
      <c r="G117" s="250"/>
      <c r="H117" s="253">
        <v>3695</v>
      </c>
      <c r="I117" s="254"/>
      <c r="J117" s="250"/>
      <c r="K117" s="250"/>
      <c r="L117" s="255"/>
      <c r="M117" s="256"/>
      <c r="N117" s="257"/>
      <c r="O117" s="257"/>
      <c r="P117" s="257"/>
      <c r="Q117" s="257"/>
      <c r="R117" s="257"/>
      <c r="S117" s="257"/>
      <c r="T117" s="25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9" t="s">
        <v>167</v>
      </c>
      <c r="AU117" s="259" t="s">
        <v>90</v>
      </c>
      <c r="AV117" s="15" t="s">
        <v>138</v>
      </c>
      <c r="AW117" s="15" t="s">
        <v>41</v>
      </c>
      <c r="AX117" s="15" t="s">
        <v>88</v>
      </c>
      <c r="AY117" s="259" t="s">
        <v>132</v>
      </c>
    </row>
    <row r="118" s="2" customFormat="1" ht="21.75" customHeight="1">
      <c r="A118" s="42"/>
      <c r="B118" s="43"/>
      <c r="C118" s="208" t="s">
        <v>186</v>
      </c>
      <c r="D118" s="208" t="s">
        <v>134</v>
      </c>
      <c r="E118" s="209" t="s">
        <v>187</v>
      </c>
      <c r="F118" s="210" t="s">
        <v>188</v>
      </c>
      <c r="G118" s="211" t="s">
        <v>164</v>
      </c>
      <c r="H118" s="212">
        <v>109</v>
      </c>
      <c r="I118" s="213"/>
      <c r="J118" s="214">
        <f>ROUND(I118*H118,2)</f>
        <v>0</v>
      </c>
      <c r="K118" s="210" t="s">
        <v>154</v>
      </c>
      <c r="L118" s="48"/>
      <c r="M118" s="215" t="s">
        <v>32</v>
      </c>
      <c r="N118" s="216" t="s">
        <v>51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138</v>
      </c>
      <c r="AT118" s="219" t="s">
        <v>134</v>
      </c>
      <c r="AU118" s="219" t="s">
        <v>90</v>
      </c>
      <c r="AY118" s="20" t="s">
        <v>132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88</v>
      </c>
      <c r="BK118" s="220">
        <f>ROUND(I118*H118,2)</f>
        <v>0</v>
      </c>
      <c r="BL118" s="20" t="s">
        <v>138</v>
      </c>
      <c r="BM118" s="219" t="s">
        <v>189</v>
      </c>
    </row>
    <row r="119" s="2" customFormat="1">
      <c r="A119" s="42"/>
      <c r="B119" s="43"/>
      <c r="C119" s="44"/>
      <c r="D119" s="226" t="s">
        <v>156</v>
      </c>
      <c r="E119" s="44"/>
      <c r="F119" s="227" t="s">
        <v>190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156</v>
      </c>
      <c r="AU119" s="20" t="s">
        <v>90</v>
      </c>
    </row>
    <row r="120" s="13" customFormat="1">
      <c r="A120" s="13"/>
      <c r="B120" s="228"/>
      <c r="C120" s="229"/>
      <c r="D120" s="221" t="s">
        <v>167</v>
      </c>
      <c r="E120" s="230" t="s">
        <v>32</v>
      </c>
      <c r="F120" s="231" t="s">
        <v>168</v>
      </c>
      <c r="G120" s="229"/>
      <c r="H120" s="230" t="s">
        <v>32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167</v>
      </c>
      <c r="AU120" s="237" t="s">
        <v>90</v>
      </c>
      <c r="AV120" s="13" t="s">
        <v>88</v>
      </c>
      <c r="AW120" s="13" t="s">
        <v>41</v>
      </c>
      <c r="AX120" s="13" t="s">
        <v>80</v>
      </c>
      <c r="AY120" s="237" t="s">
        <v>132</v>
      </c>
    </row>
    <row r="121" s="14" customFormat="1">
      <c r="A121" s="14"/>
      <c r="B121" s="238"/>
      <c r="C121" s="239"/>
      <c r="D121" s="221" t="s">
        <v>167</v>
      </c>
      <c r="E121" s="240" t="s">
        <v>32</v>
      </c>
      <c r="F121" s="241" t="s">
        <v>191</v>
      </c>
      <c r="G121" s="239"/>
      <c r="H121" s="242">
        <v>37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167</v>
      </c>
      <c r="AU121" s="248" t="s">
        <v>90</v>
      </c>
      <c r="AV121" s="14" t="s">
        <v>90</v>
      </c>
      <c r="AW121" s="14" t="s">
        <v>41</v>
      </c>
      <c r="AX121" s="14" t="s">
        <v>80</v>
      </c>
      <c r="AY121" s="248" t="s">
        <v>132</v>
      </c>
    </row>
    <row r="122" s="13" customFormat="1">
      <c r="A122" s="13"/>
      <c r="B122" s="228"/>
      <c r="C122" s="229"/>
      <c r="D122" s="221" t="s">
        <v>167</v>
      </c>
      <c r="E122" s="230" t="s">
        <v>32</v>
      </c>
      <c r="F122" s="231" t="s">
        <v>170</v>
      </c>
      <c r="G122" s="229"/>
      <c r="H122" s="230" t="s">
        <v>32</v>
      </c>
      <c r="I122" s="232"/>
      <c r="J122" s="229"/>
      <c r="K122" s="229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167</v>
      </c>
      <c r="AU122" s="237" t="s">
        <v>90</v>
      </c>
      <c r="AV122" s="13" t="s">
        <v>88</v>
      </c>
      <c r="AW122" s="13" t="s">
        <v>41</v>
      </c>
      <c r="AX122" s="13" t="s">
        <v>80</v>
      </c>
      <c r="AY122" s="237" t="s">
        <v>132</v>
      </c>
    </row>
    <row r="123" s="14" customFormat="1">
      <c r="A123" s="14"/>
      <c r="B123" s="238"/>
      <c r="C123" s="239"/>
      <c r="D123" s="221" t="s">
        <v>167</v>
      </c>
      <c r="E123" s="240" t="s">
        <v>32</v>
      </c>
      <c r="F123" s="241" t="s">
        <v>192</v>
      </c>
      <c r="G123" s="239"/>
      <c r="H123" s="242">
        <v>32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8" t="s">
        <v>167</v>
      </c>
      <c r="AU123" s="248" t="s">
        <v>90</v>
      </c>
      <c r="AV123" s="14" t="s">
        <v>90</v>
      </c>
      <c r="AW123" s="14" t="s">
        <v>41</v>
      </c>
      <c r="AX123" s="14" t="s">
        <v>80</v>
      </c>
      <c r="AY123" s="248" t="s">
        <v>132</v>
      </c>
    </row>
    <row r="124" s="13" customFormat="1">
      <c r="A124" s="13"/>
      <c r="B124" s="228"/>
      <c r="C124" s="229"/>
      <c r="D124" s="221" t="s">
        <v>167</v>
      </c>
      <c r="E124" s="230" t="s">
        <v>32</v>
      </c>
      <c r="F124" s="231" t="s">
        <v>172</v>
      </c>
      <c r="G124" s="229"/>
      <c r="H124" s="230" t="s">
        <v>32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167</v>
      </c>
      <c r="AU124" s="237" t="s">
        <v>90</v>
      </c>
      <c r="AV124" s="13" t="s">
        <v>88</v>
      </c>
      <c r="AW124" s="13" t="s">
        <v>41</v>
      </c>
      <c r="AX124" s="13" t="s">
        <v>80</v>
      </c>
      <c r="AY124" s="237" t="s">
        <v>132</v>
      </c>
    </row>
    <row r="125" s="14" customFormat="1">
      <c r="A125" s="14"/>
      <c r="B125" s="238"/>
      <c r="C125" s="239"/>
      <c r="D125" s="221" t="s">
        <v>167</v>
      </c>
      <c r="E125" s="240" t="s">
        <v>32</v>
      </c>
      <c r="F125" s="241" t="s">
        <v>193</v>
      </c>
      <c r="G125" s="239"/>
      <c r="H125" s="242">
        <v>18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167</v>
      </c>
      <c r="AU125" s="248" t="s">
        <v>90</v>
      </c>
      <c r="AV125" s="14" t="s">
        <v>90</v>
      </c>
      <c r="AW125" s="14" t="s">
        <v>41</v>
      </c>
      <c r="AX125" s="14" t="s">
        <v>80</v>
      </c>
      <c r="AY125" s="248" t="s">
        <v>132</v>
      </c>
    </row>
    <row r="126" s="13" customFormat="1">
      <c r="A126" s="13"/>
      <c r="B126" s="228"/>
      <c r="C126" s="229"/>
      <c r="D126" s="221" t="s">
        <v>167</v>
      </c>
      <c r="E126" s="230" t="s">
        <v>32</v>
      </c>
      <c r="F126" s="231" t="s">
        <v>174</v>
      </c>
      <c r="G126" s="229"/>
      <c r="H126" s="230" t="s">
        <v>32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167</v>
      </c>
      <c r="AU126" s="237" t="s">
        <v>90</v>
      </c>
      <c r="AV126" s="13" t="s">
        <v>88</v>
      </c>
      <c r="AW126" s="13" t="s">
        <v>41</v>
      </c>
      <c r="AX126" s="13" t="s">
        <v>80</v>
      </c>
      <c r="AY126" s="237" t="s">
        <v>132</v>
      </c>
    </row>
    <row r="127" s="14" customFormat="1">
      <c r="A127" s="14"/>
      <c r="B127" s="238"/>
      <c r="C127" s="239"/>
      <c r="D127" s="221" t="s">
        <v>167</v>
      </c>
      <c r="E127" s="240" t="s">
        <v>32</v>
      </c>
      <c r="F127" s="241" t="s">
        <v>194</v>
      </c>
      <c r="G127" s="239"/>
      <c r="H127" s="242">
        <v>22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167</v>
      </c>
      <c r="AU127" s="248" t="s">
        <v>90</v>
      </c>
      <c r="AV127" s="14" t="s">
        <v>90</v>
      </c>
      <c r="AW127" s="14" t="s">
        <v>41</v>
      </c>
      <c r="AX127" s="14" t="s">
        <v>80</v>
      </c>
      <c r="AY127" s="248" t="s">
        <v>132</v>
      </c>
    </row>
    <row r="128" s="15" customFormat="1">
      <c r="A128" s="15"/>
      <c r="B128" s="249"/>
      <c r="C128" s="250"/>
      <c r="D128" s="221" t="s">
        <v>167</v>
      </c>
      <c r="E128" s="251" t="s">
        <v>32</v>
      </c>
      <c r="F128" s="252" t="s">
        <v>176</v>
      </c>
      <c r="G128" s="250"/>
      <c r="H128" s="253">
        <v>109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167</v>
      </c>
      <c r="AU128" s="259" t="s">
        <v>90</v>
      </c>
      <c r="AV128" s="15" t="s">
        <v>138</v>
      </c>
      <c r="AW128" s="15" t="s">
        <v>41</v>
      </c>
      <c r="AX128" s="15" t="s">
        <v>88</v>
      </c>
      <c r="AY128" s="259" t="s">
        <v>132</v>
      </c>
    </row>
    <row r="129" s="2" customFormat="1" ht="24.15" customHeight="1">
      <c r="A129" s="42"/>
      <c r="B129" s="43"/>
      <c r="C129" s="208" t="s">
        <v>195</v>
      </c>
      <c r="D129" s="208" t="s">
        <v>134</v>
      </c>
      <c r="E129" s="209" t="s">
        <v>196</v>
      </c>
      <c r="F129" s="210" t="s">
        <v>197</v>
      </c>
      <c r="G129" s="211" t="s">
        <v>164</v>
      </c>
      <c r="H129" s="212">
        <v>7740</v>
      </c>
      <c r="I129" s="213"/>
      <c r="J129" s="214">
        <f>ROUND(I129*H129,2)</f>
        <v>0</v>
      </c>
      <c r="K129" s="210" t="s">
        <v>154</v>
      </c>
      <c r="L129" s="48"/>
      <c r="M129" s="215" t="s">
        <v>32</v>
      </c>
      <c r="N129" s="216" t="s">
        <v>51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138</v>
      </c>
      <c r="AT129" s="219" t="s">
        <v>134</v>
      </c>
      <c r="AU129" s="219" t="s">
        <v>90</v>
      </c>
      <c r="AY129" s="20" t="s">
        <v>132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88</v>
      </c>
      <c r="BK129" s="220">
        <f>ROUND(I129*H129,2)</f>
        <v>0</v>
      </c>
      <c r="BL129" s="20" t="s">
        <v>138</v>
      </c>
      <c r="BM129" s="219" t="s">
        <v>198</v>
      </c>
    </row>
    <row r="130" s="2" customFormat="1">
      <c r="A130" s="42"/>
      <c r="B130" s="43"/>
      <c r="C130" s="44"/>
      <c r="D130" s="226" t="s">
        <v>156</v>
      </c>
      <c r="E130" s="44"/>
      <c r="F130" s="227" t="s">
        <v>199</v>
      </c>
      <c r="G130" s="44"/>
      <c r="H130" s="44"/>
      <c r="I130" s="223"/>
      <c r="J130" s="44"/>
      <c r="K130" s="44"/>
      <c r="L130" s="48"/>
      <c r="M130" s="224"/>
      <c r="N130" s="22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156</v>
      </c>
      <c r="AU130" s="20" t="s">
        <v>90</v>
      </c>
    </row>
    <row r="131" s="13" customFormat="1">
      <c r="A131" s="13"/>
      <c r="B131" s="228"/>
      <c r="C131" s="229"/>
      <c r="D131" s="221" t="s">
        <v>167</v>
      </c>
      <c r="E131" s="230" t="s">
        <v>32</v>
      </c>
      <c r="F131" s="231" t="s">
        <v>168</v>
      </c>
      <c r="G131" s="229"/>
      <c r="H131" s="230" t="s">
        <v>32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167</v>
      </c>
      <c r="AU131" s="237" t="s">
        <v>90</v>
      </c>
      <c r="AV131" s="13" t="s">
        <v>88</v>
      </c>
      <c r="AW131" s="13" t="s">
        <v>41</v>
      </c>
      <c r="AX131" s="13" t="s">
        <v>80</v>
      </c>
      <c r="AY131" s="237" t="s">
        <v>132</v>
      </c>
    </row>
    <row r="132" s="14" customFormat="1">
      <c r="A132" s="14"/>
      <c r="B132" s="238"/>
      <c r="C132" s="239"/>
      <c r="D132" s="221" t="s">
        <v>167</v>
      </c>
      <c r="E132" s="240" t="s">
        <v>32</v>
      </c>
      <c r="F132" s="241" t="s">
        <v>200</v>
      </c>
      <c r="G132" s="239"/>
      <c r="H132" s="242">
        <v>2590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167</v>
      </c>
      <c r="AU132" s="248" t="s">
        <v>90</v>
      </c>
      <c r="AV132" s="14" t="s">
        <v>90</v>
      </c>
      <c r="AW132" s="14" t="s">
        <v>41</v>
      </c>
      <c r="AX132" s="14" t="s">
        <v>80</v>
      </c>
      <c r="AY132" s="248" t="s">
        <v>132</v>
      </c>
    </row>
    <row r="133" s="13" customFormat="1">
      <c r="A133" s="13"/>
      <c r="B133" s="228"/>
      <c r="C133" s="229"/>
      <c r="D133" s="221" t="s">
        <v>167</v>
      </c>
      <c r="E133" s="230" t="s">
        <v>32</v>
      </c>
      <c r="F133" s="231" t="s">
        <v>170</v>
      </c>
      <c r="G133" s="229"/>
      <c r="H133" s="230" t="s">
        <v>32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167</v>
      </c>
      <c r="AU133" s="237" t="s">
        <v>90</v>
      </c>
      <c r="AV133" s="13" t="s">
        <v>88</v>
      </c>
      <c r="AW133" s="13" t="s">
        <v>41</v>
      </c>
      <c r="AX133" s="13" t="s">
        <v>80</v>
      </c>
      <c r="AY133" s="237" t="s">
        <v>132</v>
      </c>
    </row>
    <row r="134" s="14" customFormat="1">
      <c r="A134" s="14"/>
      <c r="B134" s="238"/>
      <c r="C134" s="239"/>
      <c r="D134" s="221" t="s">
        <v>167</v>
      </c>
      <c r="E134" s="240" t="s">
        <v>32</v>
      </c>
      <c r="F134" s="241" t="s">
        <v>201</v>
      </c>
      <c r="G134" s="239"/>
      <c r="H134" s="242">
        <v>2880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167</v>
      </c>
      <c r="AU134" s="248" t="s">
        <v>90</v>
      </c>
      <c r="AV134" s="14" t="s">
        <v>90</v>
      </c>
      <c r="AW134" s="14" t="s">
        <v>41</v>
      </c>
      <c r="AX134" s="14" t="s">
        <v>80</v>
      </c>
      <c r="AY134" s="248" t="s">
        <v>132</v>
      </c>
    </row>
    <row r="135" s="13" customFormat="1">
      <c r="A135" s="13"/>
      <c r="B135" s="228"/>
      <c r="C135" s="229"/>
      <c r="D135" s="221" t="s">
        <v>167</v>
      </c>
      <c r="E135" s="230" t="s">
        <v>32</v>
      </c>
      <c r="F135" s="231" t="s">
        <v>172</v>
      </c>
      <c r="G135" s="229"/>
      <c r="H135" s="230" t="s">
        <v>32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167</v>
      </c>
      <c r="AU135" s="237" t="s">
        <v>90</v>
      </c>
      <c r="AV135" s="13" t="s">
        <v>88</v>
      </c>
      <c r="AW135" s="13" t="s">
        <v>41</v>
      </c>
      <c r="AX135" s="13" t="s">
        <v>80</v>
      </c>
      <c r="AY135" s="237" t="s">
        <v>132</v>
      </c>
    </row>
    <row r="136" s="14" customFormat="1">
      <c r="A136" s="14"/>
      <c r="B136" s="238"/>
      <c r="C136" s="239"/>
      <c r="D136" s="221" t="s">
        <v>167</v>
      </c>
      <c r="E136" s="240" t="s">
        <v>32</v>
      </c>
      <c r="F136" s="241" t="s">
        <v>202</v>
      </c>
      <c r="G136" s="239"/>
      <c r="H136" s="242">
        <v>1170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167</v>
      </c>
      <c r="AU136" s="248" t="s">
        <v>90</v>
      </c>
      <c r="AV136" s="14" t="s">
        <v>90</v>
      </c>
      <c r="AW136" s="14" t="s">
        <v>41</v>
      </c>
      <c r="AX136" s="14" t="s">
        <v>80</v>
      </c>
      <c r="AY136" s="248" t="s">
        <v>132</v>
      </c>
    </row>
    <row r="137" s="13" customFormat="1">
      <c r="A137" s="13"/>
      <c r="B137" s="228"/>
      <c r="C137" s="229"/>
      <c r="D137" s="221" t="s">
        <v>167</v>
      </c>
      <c r="E137" s="230" t="s">
        <v>32</v>
      </c>
      <c r="F137" s="231" t="s">
        <v>174</v>
      </c>
      <c r="G137" s="229"/>
      <c r="H137" s="230" t="s">
        <v>32</v>
      </c>
      <c r="I137" s="232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167</v>
      </c>
      <c r="AU137" s="237" t="s">
        <v>90</v>
      </c>
      <c r="AV137" s="13" t="s">
        <v>88</v>
      </c>
      <c r="AW137" s="13" t="s">
        <v>41</v>
      </c>
      <c r="AX137" s="13" t="s">
        <v>80</v>
      </c>
      <c r="AY137" s="237" t="s">
        <v>132</v>
      </c>
    </row>
    <row r="138" s="14" customFormat="1">
      <c r="A138" s="14"/>
      <c r="B138" s="238"/>
      <c r="C138" s="239"/>
      <c r="D138" s="221" t="s">
        <v>167</v>
      </c>
      <c r="E138" s="240" t="s">
        <v>32</v>
      </c>
      <c r="F138" s="241" t="s">
        <v>203</v>
      </c>
      <c r="G138" s="239"/>
      <c r="H138" s="242">
        <v>1100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167</v>
      </c>
      <c r="AU138" s="248" t="s">
        <v>90</v>
      </c>
      <c r="AV138" s="14" t="s">
        <v>90</v>
      </c>
      <c r="AW138" s="14" t="s">
        <v>41</v>
      </c>
      <c r="AX138" s="14" t="s">
        <v>80</v>
      </c>
      <c r="AY138" s="248" t="s">
        <v>132</v>
      </c>
    </row>
    <row r="139" s="15" customFormat="1">
      <c r="A139" s="15"/>
      <c r="B139" s="249"/>
      <c r="C139" s="250"/>
      <c r="D139" s="221" t="s">
        <v>167</v>
      </c>
      <c r="E139" s="251" t="s">
        <v>32</v>
      </c>
      <c r="F139" s="252" t="s">
        <v>176</v>
      </c>
      <c r="G139" s="250"/>
      <c r="H139" s="253">
        <v>7740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167</v>
      </c>
      <c r="AU139" s="259" t="s">
        <v>90</v>
      </c>
      <c r="AV139" s="15" t="s">
        <v>138</v>
      </c>
      <c r="AW139" s="15" t="s">
        <v>41</v>
      </c>
      <c r="AX139" s="15" t="s">
        <v>88</v>
      </c>
      <c r="AY139" s="259" t="s">
        <v>132</v>
      </c>
    </row>
    <row r="140" s="2" customFormat="1" ht="16.5" customHeight="1">
      <c r="A140" s="42"/>
      <c r="B140" s="43"/>
      <c r="C140" s="208" t="s">
        <v>148</v>
      </c>
      <c r="D140" s="208" t="s">
        <v>134</v>
      </c>
      <c r="E140" s="209" t="s">
        <v>204</v>
      </c>
      <c r="F140" s="210" t="s">
        <v>205</v>
      </c>
      <c r="G140" s="211" t="s">
        <v>164</v>
      </c>
      <c r="H140" s="212">
        <v>3</v>
      </c>
      <c r="I140" s="213"/>
      <c r="J140" s="214">
        <f>ROUND(I140*H140,2)</f>
        <v>0</v>
      </c>
      <c r="K140" s="210" t="s">
        <v>154</v>
      </c>
      <c r="L140" s="48"/>
      <c r="M140" s="215" t="s">
        <v>32</v>
      </c>
      <c r="N140" s="216" t="s">
        <v>51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19" t="s">
        <v>138</v>
      </c>
      <c r="AT140" s="219" t="s">
        <v>134</v>
      </c>
      <c r="AU140" s="219" t="s">
        <v>90</v>
      </c>
      <c r="AY140" s="20" t="s">
        <v>132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88</v>
      </c>
      <c r="BK140" s="220">
        <f>ROUND(I140*H140,2)</f>
        <v>0</v>
      </c>
      <c r="BL140" s="20" t="s">
        <v>138</v>
      </c>
      <c r="BM140" s="219" t="s">
        <v>206</v>
      </c>
    </row>
    <row r="141" s="2" customFormat="1">
      <c r="A141" s="42"/>
      <c r="B141" s="43"/>
      <c r="C141" s="44"/>
      <c r="D141" s="226" t="s">
        <v>156</v>
      </c>
      <c r="E141" s="44"/>
      <c r="F141" s="227" t="s">
        <v>207</v>
      </c>
      <c r="G141" s="44"/>
      <c r="H141" s="44"/>
      <c r="I141" s="223"/>
      <c r="J141" s="44"/>
      <c r="K141" s="44"/>
      <c r="L141" s="48"/>
      <c r="M141" s="224"/>
      <c r="N141" s="225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156</v>
      </c>
      <c r="AU141" s="20" t="s">
        <v>90</v>
      </c>
    </row>
    <row r="142" s="13" customFormat="1">
      <c r="A142" s="13"/>
      <c r="B142" s="228"/>
      <c r="C142" s="229"/>
      <c r="D142" s="221" t="s">
        <v>167</v>
      </c>
      <c r="E142" s="230" t="s">
        <v>32</v>
      </c>
      <c r="F142" s="231" t="s">
        <v>168</v>
      </c>
      <c r="G142" s="229"/>
      <c r="H142" s="230" t="s">
        <v>32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167</v>
      </c>
      <c r="AU142" s="237" t="s">
        <v>90</v>
      </c>
      <c r="AV142" s="13" t="s">
        <v>88</v>
      </c>
      <c r="AW142" s="13" t="s">
        <v>41</v>
      </c>
      <c r="AX142" s="13" t="s">
        <v>80</v>
      </c>
      <c r="AY142" s="237" t="s">
        <v>132</v>
      </c>
    </row>
    <row r="143" s="14" customFormat="1">
      <c r="A143" s="14"/>
      <c r="B143" s="238"/>
      <c r="C143" s="239"/>
      <c r="D143" s="221" t="s">
        <v>167</v>
      </c>
      <c r="E143" s="240" t="s">
        <v>32</v>
      </c>
      <c r="F143" s="241" t="s">
        <v>208</v>
      </c>
      <c r="G143" s="239"/>
      <c r="H143" s="242">
        <v>0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167</v>
      </c>
      <c r="AU143" s="248" t="s">
        <v>90</v>
      </c>
      <c r="AV143" s="14" t="s">
        <v>90</v>
      </c>
      <c r="AW143" s="14" t="s">
        <v>41</v>
      </c>
      <c r="AX143" s="14" t="s">
        <v>80</v>
      </c>
      <c r="AY143" s="248" t="s">
        <v>132</v>
      </c>
    </row>
    <row r="144" s="13" customFormat="1">
      <c r="A144" s="13"/>
      <c r="B144" s="228"/>
      <c r="C144" s="229"/>
      <c r="D144" s="221" t="s">
        <v>167</v>
      </c>
      <c r="E144" s="230" t="s">
        <v>32</v>
      </c>
      <c r="F144" s="231" t="s">
        <v>170</v>
      </c>
      <c r="G144" s="229"/>
      <c r="H144" s="230" t="s">
        <v>32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167</v>
      </c>
      <c r="AU144" s="237" t="s">
        <v>90</v>
      </c>
      <c r="AV144" s="13" t="s">
        <v>88</v>
      </c>
      <c r="AW144" s="13" t="s">
        <v>41</v>
      </c>
      <c r="AX144" s="13" t="s">
        <v>80</v>
      </c>
      <c r="AY144" s="237" t="s">
        <v>132</v>
      </c>
    </row>
    <row r="145" s="14" customFormat="1">
      <c r="A145" s="14"/>
      <c r="B145" s="238"/>
      <c r="C145" s="239"/>
      <c r="D145" s="221" t="s">
        <v>167</v>
      </c>
      <c r="E145" s="240" t="s">
        <v>32</v>
      </c>
      <c r="F145" s="241" t="s">
        <v>209</v>
      </c>
      <c r="G145" s="239"/>
      <c r="H145" s="242">
        <v>2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167</v>
      </c>
      <c r="AU145" s="248" t="s">
        <v>90</v>
      </c>
      <c r="AV145" s="14" t="s">
        <v>90</v>
      </c>
      <c r="AW145" s="14" t="s">
        <v>41</v>
      </c>
      <c r="AX145" s="14" t="s">
        <v>80</v>
      </c>
      <c r="AY145" s="248" t="s">
        <v>132</v>
      </c>
    </row>
    <row r="146" s="13" customFormat="1">
      <c r="A146" s="13"/>
      <c r="B146" s="228"/>
      <c r="C146" s="229"/>
      <c r="D146" s="221" t="s">
        <v>167</v>
      </c>
      <c r="E146" s="230" t="s">
        <v>32</v>
      </c>
      <c r="F146" s="231" t="s">
        <v>172</v>
      </c>
      <c r="G146" s="229"/>
      <c r="H146" s="230" t="s">
        <v>32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167</v>
      </c>
      <c r="AU146" s="237" t="s">
        <v>90</v>
      </c>
      <c r="AV146" s="13" t="s">
        <v>88</v>
      </c>
      <c r="AW146" s="13" t="s">
        <v>41</v>
      </c>
      <c r="AX146" s="13" t="s">
        <v>80</v>
      </c>
      <c r="AY146" s="237" t="s">
        <v>132</v>
      </c>
    </row>
    <row r="147" s="14" customFormat="1">
      <c r="A147" s="14"/>
      <c r="B147" s="238"/>
      <c r="C147" s="239"/>
      <c r="D147" s="221" t="s">
        <v>167</v>
      </c>
      <c r="E147" s="240" t="s">
        <v>32</v>
      </c>
      <c r="F147" s="241" t="s">
        <v>210</v>
      </c>
      <c r="G147" s="239"/>
      <c r="H147" s="242">
        <v>1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167</v>
      </c>
      <c r="AU147" s="248" t="s">
        <v>90</v>
      </c>
      <c r="AV147" s="14" t="s">
        <v>90</v>
      </c>
      <c r="AW147" s="14" t="s">
        <v>41</v>
      </c>
      <c r="AX147" s="14" t="s">
        <v>80</v>
      </c>
      <c r="AY147" s="248" t="s">
        <v>132</v>
      </c>
    </row>
    <row r="148" s="13" customFormat="1">
      <c r="A148" s="13"/>
      <c r="B148" s="228"/>
      <c r="C148" s="229"/>
      <c r="D148" s="221" t="s">
        <v>167</v>
      </c>
      <c r="E148" s="230" t="s">
        <v>32</v>
      </c>
      <c r="F148" s="231" t="s">
        <v>174</v>
      </c>
      <c r="G148" s="229"/>
      <c r="H148" s="230" t="s">
        <v>32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167</v>
      </c>
      <c r="AU148" s="237" t="s">
        <v>90</v>
      </c>
      <c r="AV148" s="13" t="s">
        <v>88</v>
      </c>
      <c r="AW148" s="13" t="s">
        <v>41</v>
      </c>
      <c r="AX148" s="13" t="s">
        <v>80</v>
      </c>
      <c r="AY148" s="237" t="s">
        <v>132</v>
      </c>
    </row>
    <row r="149" s="14" customFormat="1">
      <c r="A149" s="14"/>
      <c r="B149" s="238"/>
      <c r="C149" s="239"/>
      <c r="D149" s="221" t="s">
        <v>167</v>
      </c>
      <c r="E149" s="240" t="s">
        <v>32</v>
      </c>
      <c r="F149" s="241" t="s">
        <v>211</v>
      </c>
      <c r="G149" s="239"/>
      <c r="H149" s="242">
        <v>0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167</v>
      </c>
      <c r="AU149" s="248" t="s">
        <v>90</v>
      </c>
      <c r="AV149" s="14" t="s">
        <v>90</v>
      </c>
      <c r="AW149" s="14" t="s">
        <v>41</v>
      </c>
      <c r="AX149" s="14" t="s">
        <v>80</v>
      </c>
      <c r="AY149" s="248" t="s">
        <v>132</v>
      </c>
    </row>
    <row r="150" s="15" customFormat="1">
      <c r="A150" s="15"/>
      <c r="B150" s="249"/>
      <c r="C150" s="250"/>
      <c r="D150" s="221" t="s">
        <v>167</v>
      </c>
      <c r="E150" s="251" t="s">
        <v>32</v>
      </c>
      <c r="F150" s="252" t="s">
        <v>176</v>
      </c>
      <c r="G150" s="250"/>
      <c r="H150" s="253">
        <v>3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9" t="s">
        <v>167</v>
      </c>
      <c r="AU150" s="259" t="s">
        <v>90</v>
      </c>
      <c r="AV150" s="15" t="s">
        <v>138</v>
      </c>
      <c r="AW150" s="15" t="s">
        <v>41</v>
      </c>
      <c r="AX150" s="15" t="s">
        <v>88</v>
      </c>
      <c r="AY150" s="259" t="s">
        <v>132</v>
      </c>
    </row>
    <row r="151" s="2" customFormat="1" ht="24.15" customHeight="1">
      <c r="A151" s="42"/>
      <c r="B151" s="43"/>
      <c r="C151" s="208" t="s">
        <v>212</v>
      </c>
      <c r="D151" s="208" t="s">
        <v>134</v>
      </c>
      <c r="E151" s="209" t="s">
        <v>213</v>
      </c>
      <c r="F151" s="210" t="s">
        <v>214</v>
      </c>
      <c r="G151" s="211" t="s">
        <v>164</v>
      </c>
      <c r="H151" s="212">
        <v>465</v>
      </c>
      <c r="I151" s="213"/>
      <c r="J151" s="214">
        <f>ROUND(I151*H151,2)</f>
        <v>0</v>
      </c>
      <c r="K151" s="210" t="s">
        <v>154</v>
      </c>
      <c r="L151" s="48"/>
      <c r="M151" s="215" t="s">
        <v>32</v>
      </c>
      <c r="N151" s="216" t="s">
        <v>51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19" t="s">
        <v>138</v>
      </c>
      <c r="AT151" s="219" t="s">
        <v>134</v>
      </c>
      <c r="AU151" s="219" t="s">
        <v>90</v>
      </c>
      <c r="AY151" s="20" t="s">
        <v>132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88</v>
      </c>
      <c r="BK151" s="220">
        <f>ROUND(I151*H151,2)</f>
        <v>0</v>
      </c>
      <c r="BL151" s="20" t="s">
        <v>138</v>
      </c>
      <c r="BM151" s="219" t="s">
        <v>215</v>
      </c>
    </row>
    <row r="152" s="2" customFormat="1">
      <c r="A152" s="42"/>
      <c r="B152" s="43"/>
      <c r="C152" s="44"/>
      <c r="D152" s="226" t="s">
        <v>156</v>
      </c>
      <c r="E152" s="44"/>
      <c r="F152" s="227" t="s">
        <v>216</v>
      </c>
      <c r="G152" s="44"/>
      <c r="H152" s="44"/>
      <c r="I152" s="223"/>
      <c r="J152" s="44"/>
      <c r="K152" s="44"/>
      <c r="L152" s="48"/>
      <c r="M152" s="224"/>
      <c r="N152" s="22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156</v>
      </c>
      <c r="AU152" s="20" t="s">
        <v>90</v>
      </c>
    </row>
    <row r="153" s="13" customFormat="1">
      <c r="A153" s="13"/>
      <c r="B153" s="228"/>
      <c r="C153" s="229"/>
      <c r="D153" s="221" t="s">
        <v>167</v>
      </c>
      <c r="E153" s="230" t="s">
        <v>32</v>
      </c>
      <c r="F153" s="231" t="s">
        <v>168</v>
      </c>
      <c r="G153" s="229"/>
      <c r="H153" s="230" t="s">
        <v>32</v>
      </c>
      <c r="I153" s="232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167</v>
      </c>
      <c r="AU153" s="237" t="s">
        <v>90</v>
      </c>
      <c r="AV153" s="13" t="s">
        <v>88</v>
      </c>
      <c r="AW153" s="13" t="s">
        <v>41</v>
      </c>
      <c r="AX153" s="13" t="s">
        <v>80</v>
      </c>
      <c r="AY153" s="237" t="s">
        <v>132</v>
      </c>
    </row>
    <row r="154" s="14" customFormat="1">
      <c r="A154" s="14"/>
      <c r="B154" s="238"/>
      <c r="C154" s="239"/>
      <c r="D154" s="221" t="s">
        <v>167</v>
      </c>
      <c r="E154" s="240" t="s">
        <v>32</v>
      </c>
      <c r="F154" s="241" t="s">
        <v>217</v>
      </c>
      <c r="G154" s="239"/>
      <c r="H154" s="242">
        <v>210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167</v>
      </c>
      <c r="AU154" s="248" t="s">
        <v>90</v>
      </c>
      <c r="AV154" s="14" t="s">
        <v>90</v>
      </c>
      <c r="AW154" s="14" t="s">
        <v>41</v>
      </c>
      <c r="AX154" s="14" t="s">
        <v>80</v>
      </c>
      <c r="AY154" s="248" t="s">
        <v>132</v>
      </c>
    </row>
    <row r="155" s="13" customFormat="1">
      <c r="A155" s="13"/>
      <c r="B155" s="228"/>
      <c r="C155" s="229"/>
      <c r="D155" s="221" t="s">
        <v>167</v>
      </c>
      <c r="E155" s="230" t="s">
        <v>32</v>
      </c>
      <c r="F155" s="231" t="s">
        <v>170</v>
      </c>
      <c r="G155" s="229"/>
      <c r="H155" s="230" t="s">
        <v>32</v>
      </c>
      <c r="I155" s="232"/>
      <c r="J155" s="229"/>
      <c r="K155" s="229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167</v>
      </c>
      <c r="AU155" s="237" t="s">
        <v>90</v>
      </c>
      <c r="AV155" s="13" t="s">
        <v>88</v>
      </c>
      <c r="AW155" s="13" t="s">
        <v>41</v>
      </c>
      <c r="AX155" s="13" t="s">
        <v>80</v>
      </c>
      <c r="AY155" s="237" t="s">
        <v>132</v>
      </c>
    </row>
    <row r="156" s="14" customFormat="1">
      <c r="A156" s="14"/>
      <c r="B156" s="238"/>
      <c r="C156" s="239"/>
      <c r="D156" s="221" t="s">
        <v>167</v>
      </c>
      <c r="E156" s="240" t="s">
        <v>32</v>
      </c>
      <c r="F156" s="241" t="s">
        <v>218</v>
      </c>
      <c r="G156" s="239"/>
      <c r="H156" s="242">
        <v>90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167</v>
      </c>
      <c r="AU156" s="248" t="s">
        <v>90</v>
      </c>
      <c r="AV156" s="14" t="s">
        <v>90</v>
      </c>
      <c r="AW156" s="14" t="s">
        <v>41</v>
      </c>
      <c r="AX156" s="14" t="s">
        <v>80</v>
      </c>
      <c r="AY156" s="248" t="s">
        <v>132</v>
      </c>
    </row>
    <row r="157" s="13" customFormat="1">
      <c r="A157" s="13"/>
      <c r="B157" s="228"/>
      <c r="C157" s="229"/>
      <c r="D157" s="221" t="s">
        <v>167</v>
      </c>
      <c r="E157" s="230" t="s">
        <v>32</v>
      </c>
      <c r="F157" s="231" t="s">
        <v>172</v>
      </c>
      <c r="G157" s="229"/>
      <c r="H157" s="230" t="s">
        <v>32</v>
      </c>
      <c r="I157" s="232"/>
      <c r="J157" s="229"/>
      <c r="K157" s="229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167</v>
      </c>
      <c r="AU157" s="237" t="s">
        <v>90</v>
      </c>
      <c r="AV157" s="13" t="s">
        <v>88</v>
      </c>
      <c r="AW157" s="13" t="s">
        <v>41</v>
      </c>
      <c r="AX157" s="13" t="s">
        <v>80</v>
      </c>
      <c r="AY157" s="237" t="s">
        <v>132</v>
      </c>
    </row>
    <row r="158" s="14" customFormat="1">
      <c r="A158" s="14"/>
      <c r="B158" s="238"/>
      <c r="C158" s="239"/>
      <c r="D158" s="221" t="s">
        <v>167</v>
      </c>
      <c r="E158" s="240" t="s">
        <v>32</v>
      </c>
      <c r="F158" s="241" t="s">
        <v>219</v>
      </c>
      <c r="G158" s="239"/>
      <c r="H158" s="242">
        <v>65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167</v>
      </c>
      <c r="AU158" s="248" t="s">
        <v>90</v>
      </c>
      <c r="AV158" s="14" t="s">
        <v>90</v>
      </c>
      <c r="AW158" s="14" t="s">
        <v>41</v>
      </c>
      <c r="AX158" s="14" t="s">
        <v>80</v>
      </c>
      <c r="AY158" s="248" t="s">
        <v>132</v>
      </c>
    </row>
    <row r="159" s="13" customFormat="1">
      <c r="A159" s="13"/>
      <c r="B159" s="228"/>
      <c r="C159" s="229"/>
      <c r="D159" s="221" t="s">
        <v>167</v>
      </c>
      <c r="E159" s="230" t="s">
        <v>32</v>
      </c>
      <c r="F159" s="231" t="s">
        <v>174</v>
      </c>
      <c r="G159" s="229"/>
      <c r="H159" s="230" t="s">
        <v>32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167</v>
      </c>
      <c r="AU159" s="237" t="s">
        <v>90</v>
      </c>
      <c r="AV159" s="13" t="s">
        <v>88</v>
      </c>
      <c r="AW159" s="13" t="s">
        <v>41</v>
      </c>
      <c r="AX159" s="13" t="s">
        <v>80</v>
      </c>
      <c r="AY159" s="237" t="s">
        <v>132</v>
      </c>
    </row>
    <row r="160" s="14" customFormat="1">
      <c r="A160" s="14"/>
      <c r="B160" s="238"/>
      <c r="C160" s="239"/>
      <c r="D160" s="221" t="s">
        <v>167</v>
      </c>
      <c r="E160" s="240" t="s">
        <v>32</v>
      </c>
      <c r="F160" s="241" t="s">
        <v>220</v>
      </c>
      <c r="G160" s="239"/>
      <c r="H160" s="242">
        <v>100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167</v>
      </c>
      <c r="AU160" s="248" t="s">
        <v>90</v>
      </c>
      <c r="AV160" s="14" t="s">
        <v>90</v>
      </c>
      <c r="AW160" s="14" t="s">
        <v>41</v>
      </c>
      <c r="AX160" s="14" t="s">
        <v>80</v>
      </c>
      <c r="AY160" s="248" t="s">
        <v>132</v>
      </c>
    </row>
    <row r="161" s="15" customFormat="1">
      <c r="A161" s="15"/>
      <c r="B161" s="249"/>
      <c r="C161" s="250"/>
      <c r="D161" s="221" t="s">
        <v>167</v>
      </c>
      <c r="E161" s="251" t="s">
        <v>32</v>
      </c>
      <c r="F161" s="252" t="s">
        <v>176</v>
      </c>
      <c r="G161" s="250"/>
      <c r="H161" s="253">
        <v>465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9" t="s">
        <v>167</v>
      </c>
      <c r="AU161" s="259" t="s">
        <v>90</v>
      </c>
      <c r="AV161" s="15" t="s">
        <v>138</v>
      </c>
      <c r="AW161" s="15" t="s">
        <v>41</v>
      </c>
      <c r="AX161" s="15" t="s">
        <v>88</v>
      </c>
      <c r="AY161" s="259" t="s">
        <v>132</v>
      </c>
    </row>
    <row r="162" s="2" customFormat="1" ht="24.15" customHeight="1">
      <c r="A162" s="42"/>
      <c r="B162" s="43"/>
      <c r="C162" s="208" t="s">
        <v>221</v>
      </c>
      <c r="D162" s="208" t="s">
        <v>134</v>
      </c>
      <c r="E162" s="209" t="s">
        <v>222</v>
      </c>
      <c r="F162" s="210" t="s">
        <v>223</v>
      </c>
      <c r="G162" s="211" t="s">
        <v>164</v>
      </c>
      <c r="H162" s="212">
        <v>245</v>
      </c>
      <c r="I162" s="213"/>
      <c r="J162" s="214">
        <f>ROUND(I162*H162,2)</f>
        <v>0</v>
      </c>
      <c r="K162" s="210" t="s">
        <v>154</v>
      </c>
      <c r="L162" s="48"/>
      <c r="M162" s="215" t="s">
        <v>32</v>
      </c>
      <c r="N162" s="216" t="s">
        <v>51</v>
      </c>
      <c r="O162" s="8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19" t="s">
        <v>138</v>
      </c>
      <c r="AT162" s="219" t="s">
        <v>134</v>
      </c>
      <c r="AU162" s="219" t="s">
        <v>90</v>
      </c>
      <c r="AY162" s="20" t="s">
        <v>132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88</v>
      </c>
      <c r="BK162" s="220">
        <f>ROUND(I162*H162,2)</f>
        <v>0</v>
      </c>
      <c r="BL162" s="20" t="s">
        <v>138</v>
      </c>
      <c r="BM162" s="219" t="s">
        <v>224</v>
      </c>
    </row>
    <row r="163" s="2" customFormat="1">
      <c r="A163" s="42"/>
      <c r="B163" s="43"/>
      <c r="C163" s="44"/>
      <c r="D163" s="226" t="s">
        <v>156</v>
      </c>
      <c r="E163" s="44"/>
      <c r="F163" s="227" t="s">
        <v>225</v>
      </c>
      <c r="G163" s="44"/>
      <c r="H163" s="44"/>
      <c r="I163" s="223"/>
      <c r="J163" s="44"/>
      <c r="K163" s="44"/>
      <c r="L163" s="48"/>
      <c r="M163" s="224"/>
      <c r="N163" s="225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156</v>
      </c>
      <c r="AU163" s="20" t="s">
        <v>90</v>
      </c>
    </row>
    <row r="164" s="13" customFormat="1">
      <c r="A164" s="13"/>
      <c r="B164" s="228"/>
      <c r="C164" s="229"/>
      <c r="D164" s="221" t="s">
        <v>167</v>
      </c>
      <c r="E164" s="230" t="s">
        <v>32</v>
      </c>
      <c r="F164" s="231" t="s">
        <v>168</v>
      </c>
      <c r="G164" s="229"/>
      <c r="H164" s="230" t="s">
        <v>32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167</v>
      </c>
      <c r="AU164" s="237" t="s">
        <v>90</v>
      </c>
      <c r="AV164" s="13" t="s">
        <v>88</v>
      </c>
      <c r="AW164" s="13" t="s">
        <v>41</v>
      </c>
      <c r="AX164" s="13" t="s">
        <v>80</v>
      </c>
      <c r="AY164" s="237" t="s">
        <v>132</v>
      </c>
    </row>
    <row r="165" s="14" customFormat="1">
      <c r="A165" s="14"/>
      <c r="B165" s="238"/>
      <c r="C165" s="239"/>
      <c r="D165" s="221" t="s">
        <v>167</v>
      </c>
      <c r="E165" s="240" t="s">
        <v>32</v>
      </c>
      <c r="F165" s="241" t="s">
        <v>226</v>
      </c>
      <c r="G165" s="239"/>
      <c r="H165" s="242">
        <v>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167</v>
      </c>
      <c r="AU165" s="248" t="s">
        <v>90</v>
      </c>
      <c r="AV165" s="14" t="s">
        <v>90</v>
      </c>
      <c r="AW165" s="14" t="s">
        <v>41</v>
      </c>
      <c r="AX165" s="14" t="s">
        <v>80</v>
      </c>
      <c r="AY165" s="248" t="s">
        <v>132</v>
      </c>
    </row>
    <row r="166" s="13" customFormat="1">
      <c r="A166" s="13"/>
      <c r="B166" s="228"/>
      <c r="C166" s="229"/>
      <c r="D166" s="221" t="s">
        <v>167</v>
      </c>
      <c r="E166" s="230" t="s">
        <v>32</v>
      </c>
      <c r="F166" s="231" t="s">
        <v>170</v>
      </c>
      <c r="G166" s="229"/>
      <c r="H166" s="230" t="s">
        <v>32</v>
      </c>
      <c r="I166" s="232"/>
      <c r="J166" s="229"/>
      <c r="K166" s="229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167</v>
      </c>
      <c r="AU166" s="237" t="s">
        <v>90</v>
      </c>
      <c r="AV166" s="13" t="s">
        <v>88</v>
      </c>
      <c r="AW166" s="13" t="s">
        <v>41</v>
      </c>
      <c r="AX166" s="13" t="s">
        <v>80</v>
      </c>
      <c r="AY166" s="237" t="s">
        <v>132</v>
      </c>
    </row>
    <row r="167" s="14" customFormat="1">
      <c r="A167" s="14"/>
      <c r="B167" s="238"/>
      <c r="C167" s="239"/>
      <c r="D167" s="221" t="s">
        <v>167</v>
      </c>
      <c r="E167" s="240" t="s">
        <v>32</v>
      </c>
      <c r="F167" s="241" t="s">
        <v>227</v>
      </c>
      <c r="G167" s="239"/>
      <c r="H167" s="242">
        <v>180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167</v>
      </c>
      <c r="AU167" s="248" t="s">
        <v>90</v>
      </c>
      <c r="AV167" s="14" t="s">
        <v>90</v>
      </c>
      <c r="AW167" s="14" t="s">
        <v>41</v>
      </c>
      <c r="AX167" s="14" t="s">
        <v>80</v>
      </c>
      <c r="AY167" s="248" t="s">
        <v>132</v>
      </c>
    </row>
    <row r="168" s="13" customFormat="1">
      <c r="A168" s="13"/>
      <c r="B168" s="228"/>
      <c r="C168" s="229"/>
      <c r="D168" s="221" t="s">
        <v>167</v>
      </c>
      <c r="E168" s="230" t="s">
        <v>32</v>
      </c>
      <c r="F168" s="231" t="s">
        <v>172</v>
      </c>
      <c r="G168" s="229"/>
      <c r="H168" s="230" t="s">
        <v>32</v>
      </c>
      <c r="I168" s="232"/>
      <c r="J168" s="229"/>
      <c r="K168" s="229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167</v>
      </c>
      <c r="AU168" s="237" t="s">
        <v>90</v>
      </c>
      <c r="AV168" s="13" t="s">
        <v>88</v>
      </c>
      <c r="AW168" s="13" t="s">
        <v>41</v>
      </c>
      <c r="AX168" s="13" t="s">
        <v>80</v>
      </c>
      <c r="AY168" s="237" t="s">
        <v>132</v>
      </c>
    </row>
    <row r="169" s="14" customFormat="1">
      <c r="A169" s="14"/>
      <c r="B169" s="238"/>
      <c r="C169" s="239"/>
      <c r="D169" s="221" t="s">
        <v>167</v>
      </c>
      <c r="E169" s="240" t="s">
        <v>32</v>
      </c>
      <c r="F169" s="241" t="s">
        <v>228</v>
      </c>
      <c r="G169" s="239"/>
      <c r="H169" s="242">
        <v>65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167</v>
      </c>
      <c r="AU169" s="248" t="s">
        <v>90</v>
      </c>
      <c r="AV169" s="14" t="s">
        <v>90</v>
      </c>
      <c r="AW169" s="14" t="s">
        <v>41</v>
      </c>
      <c r="AX169" s="14" t="s">
        <v>80</v>
      </c>
      <c r="AY169" s="248" t="s">
        <v>132</v>
      </c>
    </row>
    <row r="170" s="13" customFormat="1">
      <c r="A170" s="13"/>
      <c r="B170" s="228"/>
      <c r="C170" s="229"/>
      <c r="D170" s="221" t="s">
        <v>167</v>
      </c>
      <c r="E170" s="230" t="s">
        <v>32</v>
      </c>
      <c r="F170" s="231" t="s">
        <v>174</v>
      </c>
      <c r="G170" s="229"/>
      <c r="H170" s="230" t="s">
        <v>32</v>
      </c>
      <c r="I170" s="232"/>
      <c r="J170" s="229"/>
      <c r="K170" s="229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167</v>
      </c>
      <c r="AU170" s="237" t="s">
        <v>90</v>
      </c>
      <c r="AV170" s="13" t="s">
        <v>88</v>
      </c>
      <c r="AW170" s="13" t="s">
        <v>41</v>
      </c>
      <c r="AX170" s="13" t="s">
        <v>80</v>
      </c>
      <c r="AY170" s="237" t="s">
        <v>132</v>
      </c>
    </row>
    <row r="171" s="14" customFormat="1">
      <c r="A171" s="14"/>
      <c r="B171" s="238"/>
      <c r="C171" s="239"/>
      <c r="D171" s="221" t="s">
        <v>167</v>
      </c>
      <c r="E171" s="240" t="s">
        <v>32</v>
      </c>
      <c r="F171" s="241" t="s">
        <v>226</v>
      </c>
      <c r="G171" s="239"/>
      <c r="H171" s="242">
        <v>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167</v>
      </c>
      <c r="AU171" s="248" t="s">
        <v>90</v>
      </c>
      <c r="AV171" s="14" t="s">
        <v>90</v>
      </c>
      <c r="AW171" s="14" t="s">
        <v>41</v>
      </c>
      <c r="AX171" s="14" t="s">
        <v>80</v>
      </c>
      <c r="AY171" s="248" t="s">
        <v>132</v>
      </c>
    </row>
    <row r="172" s="15" customFormat="1">
      <c r="A172" s="15"/>
      <c r="B172" s="249"/>
      <c r="C172" s="250"/>
      <c r="D172" s="221" t="s">
        <v>167</v>
      </c>
      <c r="E172" s="251" t="s">
        <v>32</v>
      </c>
      <c r="F172" s="252" t="s">
        <v>176</v>
      </c>
      <c r="G172" s="250"/>
      <c r="H172" s="253">
        <v>245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167</v>
      </c>
      <c r="AU172" s="259" t="s">
        <v>90</v>
      </c>
      <c r="AV172" s="15" t="s">
        <v>138</v>
      </c>
      <c r="AW172" s="15" t="s">
        <v>41</v>
      </c>
      <c r="AX172" s="15" t="s">
        <v>88</v>
      </c>
      <c r="AY172" s="259" t="s">
        <v>132</v>
      </c>
    </row>
    <row r="173" s="2" customFormat="1" ht="24.15" customHeight="1">
      <c r="A173" s="42"/>
      <c r="B173" s="43"/>
      <c r="C173" s="208" t="s">
        <v>229</v>
      </c>
      <c r="D173" s="208" t="s">
        <v>134</v>
      </c>
      <c r="E173" s="209" t="s">
        <v>230</v>
      </c>
      <c r="F173" s="210" t="s">
        <v>231</v>
      </c>
      <c r="G173" s="211" t="s">
        <v>164</v>
      </c>
      <c r="H173" s="212">
        <v>7</v>
      </c>
      <c r="I173" s="213"/>
      <c r="J173" s="214">
        <f>ROUND(I173*H173,2)</f>
        <v>0</v>
      </c>
      <c r="K173" s="210" t="s">
        <v>154</v>
      </c>
      <c r="L173" s="48"/>
      <c r="M173" s="215" t="s">
        <v>32</v>
      </c>
      <c r="N173" s="216" t="s">
        <v>51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19" t="s">
        <v>138</v>
      </c>
      <c r="AT173" s="219" t="s">
        <v>134</v>
      </c>
      <c r="AU173" s="219" t="s">
        <v>90</v>
      </c>
      <c r="AY173" s="20" t="s">
        <v>132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88</v>
      </c>
      <c r="BK173" s="220">
        <f>ROUND(I173*H173,2)</f>
        <v>0</v>
      </c>
      <c r="BL173" s="20" t="s">
        <v>138</v>
      </c>
      <c r="BM173" s="219" t="s">
        <v>232</v>
      </c>
    </row>
    <row r="174" s="2" customFormat="1">
      <c r="A174" s="42"/>
      <c r="B174" s="43"/>
      <c r="C174" s="44"/>
      <c r="D174" s="226" t="s">
        <v>156</v>
      </c>
      <c r="E174" s="44"/>
      <c r="F174" s="227" t="s">
        <v>233</v>
      </c>
      <c r="G174" s="44"/>
      <c r="H174" s="44"/>
      <c r="I174" s="223"/>
      <c r="J174" s="44"/>
      <c r="K174" s="44"/>
      <c r="L174" s="48"/>
      <c r="M174" s="224"/>
      <c r="N174" s="225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156</v>
      </c>
      <c r="AU174" s="20" t="s">
        <v>90</v>
      </c>
    </row>
    <row r="175" s="13" customFormat="1">
      <c r="A175" s="13"/>
      <c r="B175" s="228"/>
      <c r="C175" s="229"/>
      <c r="D175" s="221" t="s">
        <v>167</v>
      </c>
      <c r="E175" s="230" t="s">
        <v>32</v>
      </c>
      <c r="F175" s="231" t="s">
        <v>168</v>
      </c>
      <c r="G175" s="229"/>
      <c r="H175" s="230" t="s">
        <v>32</v>
      </c>
      <c r="I175" s="232"/>
      <c r="J175" s="229"/>
      <c r="K175" s="229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167</v>
      </c>
      <c r="AU175" s="237" t="s">
        <v>90</v>
      </c>
      <c r="AV175" s="13" t="s">
        <v>88</v>
      </c>
      <c r="AW175" s="13" t="s">
        <v>41</v>
      </c>
      <c r="AX175" s="13" t="s">
        <v>80</v>
      </c>
      <c r="AY175" s="237" t="s">
        <v>132</v>
      </c>
    </row>
    <row r="176" s="14" customFormat="1">
      <c r="A176" s="14"/>
      <c r="B176" s="238"/>
      <c r="C176" s="239"/>
      <c r="D176" s="221" t="s">
        <v>167</v>
      </c>
      <c r="E176" s="240" t="s">
        <v>32</v>
      </c>
      <c r="F176" s="241" t="s">
        <v>234</v>
      </c>
      <c r="G176" s="239"/>
      <c r="H176" s="242">
        <v>3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167</v>
      </c>
      <c r="AU176" s="248" t="s">
        <v>90</v>
      </c>
      <c r="AV176" s="14" t="s">
        <v>90</v>
      </c>
      <c r="AW176" s="14" t="s">
        <v>41</v>
      </c>
      <c r="AX176" s="14" t="s">
        <v>80</v>
      </c>
      <c r="AY176" s="248" t="s">
        <v>132</v>
      </c>
    </row>
    <row r="177" s="13" customFormat="1">
      <c r="A177" s="13"/>
      <c r="B177" s="228"/>
      <c r="C177" s="229"/>
      <c r="D177" s="221" t="s">
        <v>167</v>
      </c>
      <c r="E177" s="230" t="s">
        <v>32</v>
      </c>
      <c r="F177" s="231" t="s">
        <v>170</v>
      </c>
      <c r="G177" s="229"/>
      <c r="H177" s="230" t="s">
        <v>32</v>
      </c>
      <c r="I177" s="232"/>
      <c r="J177" s="229"/>
      <c r="K177" s="229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167</v>
      </c>
      <c r="AU177" s="237" t="s">
        <v>90</v>
      </c>
      <c r="AV177" s="13" t="s">
        <v>88</v>
      </c>
      <c r="AW177" s="13" t="s">
        <v>41</v>
      </c>
      <c r="AX177" s="13" t="s">
        <v>80</v>
      </c>
      <c r="AY177" s="237" t="s">
        <v>132</v>
      </c>
    </row>
    <row r="178" s="14" customFormat="1">
      <c r="A178" s="14"/>
      <c r="B178" s="238"/>
      <c r="C178" s="239"/>
      <c r="D178" s="221" t="s">
        <v>167</v>
      </c>
      <c r="E178" s="240" t="s">
        <v>32</v>
      </c>
      <c r="F178" s="241" t="s">
        <v>235</v>
      </c>
      <c r="G178" s="239"/>
      <c r="H178" s="242">
        <v>1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167</v>
      </c>
      <c r="AU178" s="248" t="s">
        <v>90</v>
      </c>
      <c r="AV178" s="14" t="s">
        <v>90</v>
      </c>
      <c r="AW178" s="14" t="s">
        <v>41</v>
      </c>
      <c r="AX178" s="14" t="s">
        <v>80</v>
      </c>
      <c r="AY178" s="248" t="s">
        <v>132</v>
      </c>
    </row>
    <row r="179" s="13" customFormat="1">
      <c r="A179" s="13"/>
      <c r="B179" s="228"/>
      <c r="C179" s="229"/>
      <c r="D179" s="221" t="s">
        <v>167</v>
      </c>
      <c r="E179" s="230" t="s">
        <v>32</v>
      </c>
      <c r="F179" s="231" t="s">
        <v>172</v>
      </c>
      <c r="G179" s="229"/>
      <c r="H179" s="230" t="s">
        <v>32</v>
      </c>
      <c r="I179" s="232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167</v>
      </c>
      <c r="AU179" s="237" t="s">
        <v>90</v>
      </c>
      <c r="AV179" s="13" t="s">
        <v>88</v>
      </c>
      <c r="AW179" s="13" t="s">
        <v>41</v>
      </c>
      <c r="AX179" s="13" t="s">
        <v>80</v>
      </c>
      <c r="AY179" s="237" t="s">
        <v>132</v>
      </c>
    </row>
    <row r="180" s="14" customFormat="1">
      <c r="A180" s="14"/>
      <c r="B180" s="238"/>
      <c r="C180" s="239"/>
      <c r="D180" s="221" t="s">
        <v>167</v>
      </c>
      <c r="E180" s="240" t="s">
        <v>32</v>
      </c>
      <c r="F180" s="241" t="s">
        <v>235</v>
      </c>
      <c r="G180" s="239"/>
      <c r="H180" s="242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167</v>
      </c>
      <c r="AU180" s="248" t="s">
        <v>90</v>
      </c>
      <c r="AV180" s="14" t="s">
        <v>90</v>
      </c>
      <c r="AW180" s="14" t="s">
        <v>41</v>
      </c>
      <c r="AX180" s="14" t="s">
        <v>80</v>
      </c>
      <c r="AY180" s="248" t="s">
        <v>132</v>
      </c>
    </row>
    <row r="181" s="13" customFormat="1">
      <c r="A181" s="13"/>
      <c r="B181" s="228"/>
      <c r="C181" s="229"/>
      <c r="D181" s="221" t="s">
        <v>167</v>
      </c>
      <c r="E181" s="230" t="s">
        <v>32</v>
      </c>
      <c r="F181" s="231" t="s">
        <v>174</v>
      </c>
      <c r="G181" s="229"/>
      <c r="H181" s="230" t="s">
        <v>32</v>
      </c>
      <c r="I181" s="232"/>
      <c r="J181" s="229"/>
      <c r="K181" s="229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167</v>
      </c>
      <c r="AU181" s="237" t="s">
        <v>90</v>
      </c>
      <c r="AV181" s="13" t="s">
        <v>88</v>
      </c>
      <c r="AW181" s="13" t="s">
        <v>41</v>
      </c>
      <c r="AX181" s="13" t="s">
        <v>80</v>
      </c>
      <c r="AY181" s="237" t="s">
        <v>132</v>
      </c>
    </row>
    <row r="182" s="14" customFormat="1">
      <c r="A182" s="14"/>
      <c r="B182" s="238"/>
      <c r="C182" s="239"/>
      <c r="D182" s="221" t="s">
        <v>167</v>
      </c>
      <c r="E182" s="240" t="s">
        <v>32</v>
      </c>
      <c r="F182" s="241" t="s">
        <v>236</v>
      </c>
      <c r="G182" s="239"/>
      <c r="H182" s="242">
        <v>2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167</v>
      </c>
      <c r="AU182" s="248" t="s">
        <v>90</v>
      </c>
      <c r="AV182" s="14" t="s">
        <v>90</v>
      </c>
      <c r="AW182" s="14" t="s">
        <v>41</v>
      </c>
      <c r="AX182" s="14" t="s">
        <v>80</v>
      </c>
      <c r="AY182" s="248" t="s">
        <v>132</v>
      </c>
    </row>
    <row r="183" s="15" customFormat="1">
      <c r="A183" s="15"/>
      <c r="B183" s="249"/>
      <c r="C183" s="250"/>
      <c r="D183" s="221" t="s">
        <v>167</v>
      </c>
      <c r="E183" s="251" t="s">
        <v>32</v>
      </c>
      <c r="F183" s="252" t="s">
        <v>176</v>
      </c>
      <c r="G183" s="250"/>
      <c r="H183" s="253">
        <v>7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9" t="s">
        <v>167</v>
      </c>
      <c r="AU183" s="259" t="s">
        <v>90</v>
      </c>
      <c r="AV183" s="15" t="s">
        <v>138</v>
      </c>
      <c r="AW183" s="15" t="s">
        <v>41</v>
      </c>
      <c r="AX183" s="15" t="s">
        <v>88</v>
      </c>
      <c r="AY183" s="259" t="s">
        <v>132</v>
      </c>
    </row>
    <row r="184" s="2" customFormat="1" ht="16.5" customHeight="1">
      <c r="A184" s="42"/>
      <c r="B184" s="43"/>
      <c r="C184" s="208" t="s">
        <v>237</v>
      </c>
      <c r="D184" s="208" t="s">
        <v>134</v>
      </c>
      <c r="E184" s="209" t="s">
        <v>238</v>
      </c>
      <c r="F184" s="210" t="s">
        <v>239</v>
      </c>
      <c r="G184" s="211" t="s">
        <v>164</v>
      </c>
      <c r="H184" s="212">
        <v>36</v>
      </c>
      <c r="I184" s="213"/>
      <c r="J184" s="214">
        <f>ROUND(I184*H184,2)</f>
        <v>0</v>
      </c>
      <c r="K184" s="210" t="s">
        <v>154</v>
      </c>
      <c r="L184" s="48"/>
      <c r="M184" s="215" t="s">
        <v>32</v>
      </c>
      <c r="N184" s="216" t="s">
        <v>51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138</v>
      </c>
      <c r="AT184" s="219" t="s">
        <v>134</v>
      </c>
      <c r="AU184" s="219" t="s">
        <v>90</v>
      </c>
      <c r="AY184" s="20" t="s">
        <v>132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88</v>
      </c>
      <c r="BK184" s="220">
        <f>ROUND(I184*H184,2)</f>
        <v>0</v>
      </c>
      <c r="BL184" s="20" t="s">
        <v>138</v>
      </c>
      <c r="BM184" s="219" t="s">
        <v>240</v>
      </c>
    </row>
    <row r="185" s="2" customFormat="1">
      <c r="A185" s="42"/>
      <c r="B185" s="43"/>
      <c r="C185" s="44"/>
      <c r="D185" s="226" t="s">
        <v>156</v>
      </c>
      <c r="E185" s="44"/>
      <c r="F185" s="227" t="s">
        <v>241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156</v>
      </c>
      <c r="AU185" s="20" t="s">
        <v>90</v>
      </c>
    </row>
    <row r="186" s="13" customFormat="1">
      <c r="A186" s="13"/>
      <c r="B186" s="228"/>
      <c r="C186" s="229"/>
      <c r="D186" s="221" t="s">
        <v>167</v>
      </c>
      <c r="E186" s="230" t="s">
        <v>32</v>
      </c>
      <c r="F186" s="231" t="s">
        <v>168</v>
      </c>
      <c r="G186" s="229"/>
      <c r="H186" s="230" t="s">
        <v>32</v>
      </c>
      <c r="I186" s="232"/>
      <c r="J186" s="229"/>
      <c r="K186" s="229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167</v>
      </c>
      <c r="AU186" s="237" t="s">
        <v>90</v>
      </c>
      <c r="AV186" s="13" t="s">
        <v>88</v>
      </c>
      <c r="AW186" s="13" t="s">
        <v>41</v>
      </c>
      <c r="AX186" s="13" t="s">
        <v>80</v>
      </c>
      <c r="AY186" s="237" t="s">
        <v>132</v>
      </c>
    </row>
    <row r="187" s="14" customFormat="1">
      <c r="A187" s="14"/>
      <c r="B187" s="238"/>
      <c r="C187" s="239"/>
      <c r="D187" s="221" t="s">
        <v>167</v>
      </c>
      <c r="E187" s="240" t="s">
        <v>32</v>
      </c>
      <c r="F187" s="241" t="s">
        <v>242</v>
      </c>
      <c r="G187" s="239"/>
      <c r="H187" s="242">
        <v>12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167</v>
      </c>
      <c r="AU187" s="248" t="s">
        <v>90</v>
      </c>
      <c r="AV187" s="14" t="s">
        <v>90</v>
      </c>
      <c r="AW187" s="14" t="s">
        <v>41</v>
      </c>
      <c r="AX187" s="14" t="s">
        <v>80</v>
      </c>
      <c r="AY187" s="248" t="s">
        <v>132</v>
      </c>
    </row>
    <row r="188" s="13" customFormat="1">
      <c r="A188" s="13"/>
      <c r="B188" s="228"/>
      <c r="C188" s="229"/>
      <c r="D188" s="221" t="s">
        <v>167</v>
      </c>
      <c r="E188" s="230" t="s">
        <v>32</v>
      </c>
      <c r="F188" s="231" t="s">
        <v>170</v>
      </c>
      <c r="G188" s="229"/>
      <c r="H188" s="230" t="s">
        <v>32</v>
      </c>
      <c r="I188" s="232"/>
      <c r="J188" s="229"/>
      <c r="K188" s="229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167</v>
      </c>
      <c r="AU188" s="237" t="s">
        <v>90</v>
      </c>
      <c r="AV188" s="13" t="s">
        <v>88</v>
      </c>
      <c r="AW188" s="13" t="s">
        <v>41</v>
      </c>
      <c r="AX188" s="13" t="s">
        <v>80</v>
      </c>
      <c r="AY188" s="237" t="s">
        <v>132</v>
      </c>
    </row>
    <row r="189" s="14" customFormat="1">
      <c r="A189" s="14"/>
      <c r="B189" s="238"/>
      <c r="C189" s="239"/>
      <c r="D189" s="221" t="s">
        <v>167</v>
      </c>
      <c r="E189" s="240" t="s">
        <v>32</v>
      </c>
      <c r="F189" s="241" t="s">
        <v>243</v>
      </c>
      <c r="G189" s="239"/>
      <c r="H189" s="242">
        <v>4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167</v>
      </c>
      <c r="AU189" s="248" t="s">
        <v>90</v>
      </c>
      <c r="AV189" s="14" t="s">
        <v>90</v>
      </c>
      <c r="AW189" s="14" t="s">
        <v>41</v>
      </c>
      <c r="AX189" s="14" t="s">
        <v>80</v>
      </c>
      <c r="AY189" s="248" t="s">
        <v>132</v>
      </c>
    </row>
    <row r="190" s="13" customFormat="1">
      <c r="A190" s="13"/>
      <c r="B190" s="228"/>
      <c r="C190" s="229"/>
      <c r="D190" s="221" t="s">
        <v>167</v>
      </c>
      <c r="E190" s="230" t="s">
        <v>32</v>
      </c>
      <c r="F190" s="231" t="s">
        <v>172</v>
      </c>
      <c r="G190" s="229"/>
      <c r="H190" s="230" t="s">
        <v>32</v>
      </c>
      <c r="I190" s="232"/>
      <c r="J190" s="229"/>
      <c r="K190" s="229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167</v>
      </c>
      <c r="AU190" s="237" t="s">
        <v>90</v>
      </c>
      <c r="AV190" s="13" t="s">
        <v>88</v>
      </c>
      <c r="AW190" s="13" t="s">
        <v>41</v>
      </c>
      <c r="AX190" s="13" t="s">
        <v>80</v>
      </c>
      <c r="AY190" s="237" t="s">
        <v>132</v>
      </c>
    </row>
    <row r="191" s="14" customFormat="1">
      <c r="A191" s="14"/>
      <c r="B191" s="238"/>
      <c r="C191" s="239"/>
      <c r="D191" s="221" t="s">
        <v>167</v>
      </c>
      <c r="E191" s="240" t="s">
        <v>32</v>
      </c>
      <c r="F191" s="241" t="s">
        <v>244</v>
      </c>
      <c r="G191" s="239"/>
      <c r="H191" s="242">
        <v>10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167</v>
      </c>
      <c r="AU191" s="248" t="s">
        <v>90</v>
      </c>
      <c r="AV191" s="14" t="s">
        <v>90</v>
      </c>
      <c r="AW191" s="14" t="s">
        <v>41</v>
      </c>
      <c r="AX191" s="14" t="s">
        <v>80</v>
      </c>
      <c r="AY191" s="248" t="s">
        <v>132</v>
      </c>
    </row>
    <row r="192" s="13" customFormat="1">
      <c r="A192" s="13"/>
      <c r="B192" s="228"/>
      <c r="C192" s="229"/>
      <c r="D192" s="221" t="s">
        <v>167</v>
      </c>
      <c r="E192" s="230" t="s">
        <v>32</v>
      </c>
      <c r="F192" s="231" t="s">
        <v>174</v>
      </c>
      <c r="G192" s="229"/>
      <c r="H192" s="230" t="s">
        <v>32</v>
      </c>
      <c r="I192" s="232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167</v>
      </c>
      <c r="AU192" s="237" t="s">
        <v>90</v>
      </c>
      <c r="AV192" s="13" t="s">
        <v>88</v>
      </c>
      <c r="AW192" s="13" t="s">
        <v>41</v>
      </c>
      <c r="AX192" s="13" t="s">
        <v>80</v>
      </c>
      <c r="AY192" s="237" t="s">
        <v>132</v>
      </c>
    </row>
    <row r="193" s="14" customFormat="1">
      <c r="A193" s="14"/>
      <c r="B193" s="238"/>
      <c r="C193" s="239"/>
      <c r="D193" s="221" t="s">
        <v>167</v>
      </c>
      <c r="E193" s="240" t="s">
        <v>32</v>
      </c>
      <c r="F193" s="241" t="s">
        <v>244</v>
      </c>
      <c r="G193" s="239"/>
      <c r="H193" s="242">
        <v>10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167</v>
      </c>
      <c r="AU193" s="248" t="s">
        <v>90</v>
      </c>
      <c r="AV193" s="14" t="s">
        <v>90</v>
      </c>
      <c r="AW193" s="14" t="s">
        <v>41</v>
      </c>
      <c r="AX193" s="14" t="s">
        <v>80</v>
      </c>
      <c r="AY193" s="248" t="s">
        <v>132</v>
      </c>
    </row>
    <row r="194" s="15" customFormat="1">
      <c r="A194" s="15"/>
      <c r="B194" s="249"/>
      <c r="C194" s="250"/>
      <c r="D194" s="221" t="s">
        <v>167</v>
      </c>
      <c r="E194" s="251" t="s">
        <v>32</v>
      </c>
      <c r="F194" s="252" t="s">
        <v>176</v>
      </c>
      <c r="G194" s="250"/>
      <c r="H194" s="253">
        <v>36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9" t="s">
        <v>167</v>
      </c>
      <c r="AU194" s="259" t="s">
        <v>90</v>
      </c>
      <c r="AV194" s="15" t="s">
        <v>138</v>
      </c>
      <c r="AW194" s="15" t="s">
        <v>41</v>
      </c>
      <c r="AX194" s="15" t="s">
        <v>88</v>
      </c>
      <c r="AY194" s="259" t="s">
        <v>132</v>
      </c>
    </row>
    <row r="195" s="2" customFormat="1" ht="24.15" customHeight="1">
      <c r="A195" s="42"/>
      <c r="B195" s="43"/>
      <c r="C195" s="208" t="s">
        <v>245</v>
      </c>
      <c r="D195" s="208" t="s">
        <v>134</v>
      </c>
      <c r="E195" s="209" t="s">
        <v>246</v>
      </c>
      <c r="F195" s="210" t="s">
        <v>247</v>
      </c>
      <c r="G195" s="211" t="s">
        <v>164</v>
      </c>
      <c r="H195" s="212">
        <v>3</v>
      </c>
      <c r="I195" s="213"/>
      <c r="J195" s="214">
        <f>ROUND(I195*H195,2)</f>
        <v>0</v>
      </c>
      <c r="K195" s="210" t="s">
        <v>154</v>
      </c>
      <c r="L195" s="48"/>
      <c r="M195" s="215" t="s">
        <v>32</v>
      </c>
      <c r="N195" s="216" t="s">
        <v>51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19" t="s">
        <v>138</v>
      </c>
      <c r="AT195" s="219" t="s">
        <v>134</v>
      </c>
      <c r="AU195" s="219" t="s">
        <v>90</v>
      </c>
      <c r="AY195" s="20" t="s">
        <v>132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88</v>
      </c>
      <c r="BK195" s="220">
        <f>ROUND(I195*H195,2)</f>
        <v>0</v>
      </c>
      <c r="BL195" s="20" t="s">
        <v>138</v>
      </c>
      <c r="BM195" s="219" t="s">
        <v>248</v>
      </c>
    </row>
    <row r="196" s="2" customFormat="1">
      <c r="A196" s="42"/>
      <c r="B196" s="43"/>
      <c r="C196" s="44"/>
      <c r="D196" s="226" t="s">
        <v>156</v>
      </c>
      <c r="E196" s="44"/>
      <c r="F196" s="227" t="s">
        <v>249</v>
      </c>
      <c r="G196" s="44"/>
      <c r="H196" s="44"/>
      <c r="I196" s="223"/>
      <c r="J196" s="44"/>
      <c r="K196" s="44"/>
      <c r="L196" s="48"/>
      <c r="M196" s="224"/>
      <c r="N196" s="225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156</v>
      </c>
      <c r="AU196" s="20" t="s">
        <v>90</v>
      </c>
    </row>
    <row r="197" s="13" customFormat="1">
      <c r="A197" s="13"/>
      <c r="B197" s="228"/>
      <c r="C197" s="229"/>
      <c r="D197" s="221" t="s">
        <v>167</v>
      </c>
      <c r="E197" s="230" t="s">
        <v>32</v>
      </c>
      <c r="F197" s="231" t="s">
        <v>168</v>
      </c>
      <c r="G197" s="229"/>
      <c r="H197" s="230" t="s">
        <v>32</v>
      </c>
      <c r="I197" s="232"/>
      <c r="J197" s="229"/>
      <c r="K197" s="229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167</v>
      </c>
      <c r="AU197" s="237" t="s">
        <v>90</v>
      </c>
      <c r="AV197" s="13" t="s">
        <v>88</v>
      </c>
      <c r="AW197" s="13" t="s">
        <v>41</v>
      </c>
      <c r="AX197" s="13" t="s">
        <v>80</v>
      </c>
      <c r="AY197" s="237" t="s">
        <v>132</v>
      </c>
    </row>
    <row r="198" s="14" customFormat="1">
      <c r="A198" s="14"/>
      <c r="B198" s="238"/>
      <c r="C198" s="239"/>
      <c r="D198" s="221" t="s">
        <v>167</v>
      </c>
      <c r="E198" s="240" t="s">
        <v>32</v>
      </c>
      <c r="F198" s="241" t="s">
        <v>80</v>
      </c>
      <c r="G198" s="239"/>
      <c r="H198" s="242">
        <v>0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167</v>
      </c>
      <c r="AU198" s="248" t="s">
        <v>90</v>
      </c>
      <c r="AV198" s="14" t="s">
        <v>90</v>
      </c>
      <c r="AW198" s="14" t="s">
        <v>41</v>
      </c>
      <c r="AX198" s="14" t="s">
        <v>80</v>
      </c>
      <c r="AY198" s="248" t="s">
        <v>132</v>
      </c>
    </row>
    <row r="199" s="13" customFormat="1">
      <c r="A199" s="13"/>
      <c r="B199" s="228"/>
      <c r="C199" s="229"/>
      <c r="D199" s="221" t="s">
        <v>167</v>
      </c>
      <c r="E199" s="230" t="s">
        <v>32</v>
      </c>
      <c r="F199" s="231" t="s">
        <v>170</v>
      </c>
      <c r="G199" s="229"/>
      <c r="H199" s="230" t="s">
        <v>32</v>
      </c>
      <c r="I199" s="232"/>
      <c r="J199" s="229"/>
      <c r="K199" s="229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167</v>
      </c>
      <c r="AU199" s="237" t="s">
        <v>90</v>
      </c>
      <c r="AV199" s="13" t="s">
        <v>88</v>
      </c>
      <c r="AW199" s="13" t="s">
        <v>41</v>
      </c>
      <c r="AX199" s="13" t="s">
        <v>80</v>
      </c>
      <c r="AY199" s="237" t="s">
        <v>132</v>
      </c>
    </row>
    <row r="200" s="14" customFormat="1">
      <c r="A200" s="14"/>
      <c r="B200" s="238"/>
      <c r="C200" s="239"/>
      <c r="D200" s="221" t="s">
        <v>167</v>
      </c>
      <c r="E200" s="240" t="s">
        <v>32</v>
      </c>
      <c r="F200" s="241" t="s">
        <v>88</v>
      </c>
      <c r="G200" s="239"/>
      <c r="H200" s="242">
        <v>1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167</v>
      </c>
      <c r="AU200" s="248" t="s">
        <v>90</v>
      </c>
      <c r="AV200" s="14" t="s">
        <v>90</v>
      </c>
      <c r="AW200" s="14" t="s">
        <v>41</v>
      </c>
      <c r="AX200" s="14" t="s">
        <v>80</v>
      </c>
      <c r="AY200" s="248" t="s">
        <v>132</v>
      </c>
    </row>
    <row r="201" s="13" customFormat="1">
      <c r="A201" s="13"/>
      <c r="B201" s="228"/>
      <c r="C201" s="229"/>
      <c r="D201" s="221" t="s">
        <v>167</v>
      </c>
      <c r="E201" s="230" t="s">
        <v>32</v>
      </c>
      <c r="F201" s="231" t="s">
        <v>172</v>
      </c>
      <c r="G201" s="229"/>
      <c r="H201" s="230" t="s">
        <v>32</v>
      </c>
      <c r="I201" s="232"/>
      <c r="J201" s="229"/>
      <c r="K201" s="229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167</v>
      </c>
      <c r="AU201" s="237" t="s">
        <v>90</v>
      </c>
      <c r="AV201" s="13" t="s">
        <v>88</v>
      </c>
      <c r="AW201" s="13" t="s">
        <v>41</v>
      </c>
      <c r="AX201" s="13" t="s">
        <v>80</v>
      </c>
      <c r="AY201" s="237" t="s">
        <v>132</v>
      </c>
    </row>
    <row r="202" s="14" customFormat="1">
      <c r="A202" s="14"/>
      <c r="B202" s="238"/>
      <c r="C202" s="239"/>
      <c r="D202" s="221" t="s">
        <v>167</v>
      </c>
      <c r="E202" s="240" t="s">
        <v>32</v>
      </c>
      <c r="F202" s="241" t="s">
        <v>88</v>
      </c>
      <c r="G202" s="239"/>
      <c r="H202" s="242">
        <v>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167</v>
      </c>
      <c r="AU202" s="248" t="s">
        <v>90</v>
      </c>
      <c r="AV202" s="14" t="s">
        <v>90</v>
      </c>
      <c r="AW202" s="14" t="s">
        <v>41</v>
      </c>
      <c r="AX202" s="14" t="s">
        <v>80</v>
      </c>
      <c r="AY202" s="248" t="s">
        <v>132</v>
      </c>
    </row>
    <row r="203" s="13" customFormat="1">
      <c r="A203" s="13"/>
      <c r="B203" s="228"/>
      <c r="C203" s="229"/>
      <c r="D203" s="221" t="s">
        <v>167</v>
      </c>
      <c r="E203" s="230" t="s">
        <v>32</v>
      </c>
      <c r="F203" s="231" t="s">
        <v>174</v>
      </c>
      <c r="G203" s="229"/>
      <c r="H203" s="230" t="s">
        <v>32</v>
      </c>
      <c r="I203" s="232"/>
      <c r="J203" s="229"/>
      <c r="K203" s="229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167</v>
      </c>
      <c r="AU203" s="237" t="s">
        <v>90</v>
      </c>
      <c r="AV203" s="13" t="s">
        <v>88</v>
      </c>
      <c r="AW203" s="13" t="s">
        <v>41</v>
      </c>
      <c r="AX203" s="13" t="s">
        <v>80</v>
      </c>
      <c r="AY203" s="237" t="s">
        <v>132</v>
      </c>
    </row>
    <row r="204" s="14" customFormat="1">
      <c r="A204" s="14"/>
      <c r="B204" s="238"/>
      <c r="C204" s="239"/>
      <c r="D204" s="221" t="s">
        <v>167</v>
      </c>
      <c r="E204" s="240" t="s">
        <v>32</v>
      </c>
      <c r="F204" s="241" t="s">
        <v>88</v>
      </c>
      <c r="G204" s="239"/>
      <c r="H204" s="242">
        <v>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167</v>
      </c>
      <c r="AU204" s="248" t="s">
        <v>90</v>
      </c>
      <c r="AV204" s="14" t="s">
        <v>90</v>
      </c>
      <c r="AW204" s="14" t="s">
        <v>41</v>
      </c>
      <c r="AX204" s="14" t="s">
        <v>80</v>
      </c>
      <c r="AY204" s="248" t="s">
        <v>132</v>
      </c>
    </row>
    <row r="205" s="15" customFormat="1">
      <c r="A205" s="15"/>
      <c r="B205" s="249"/>
      <c r="C205" s="250"/>
      <c r="D205" s="221" t="s">
        <v>167</v>
      </c>
      <c r="E205" s="251" t="s">
        <v>32</v>
      </c>
      <c r="F205" s="252" t="s">
        <v>176</v>
      </c>
      <c r="G205" s="250"/>
      <c r="H205" s="253">
        <v>3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9" t="s">
        <v>167</v>
      </c>
      <c r="AU205" s="259" t="s">
        <v>90</v>
      </c>
      <c r="AV205" s="15" t="s">
        <v>138</v>
      </c>
      <c r="AW205" s="15" t="s">
        <v>41</v>
      </c>
      <c r="AX205" s="15" t="s">
        <v>88</v>
      </c>
      <c r="AY205" s="259" t="s">
        <v>132</v>
      </c>
    </row>
    <row r="206" s="2" customFormat="1" ht="24.15" customHeight="1">
      <c r="A206" s="42"/>
      <c r="B206" s="43"/>
      <c r="C206" s="208" t="s">
        <v>8</v>
      </c>
      <c r="D206" s="208" t="s">
        <v>134</v>
      </c>
      <c r="E206" s="209" t="s">
        <v>250</v>
      </c>
      <c r="F206" s="210" t="s">
        <v>251</v>
      </c>
      <c r="G206" s="211" t="s">
        <v>164</v>
      </c>
      <c r="H206" s="212">
        <v>1</v>
      </c>
      <c r="I206" s="213"/>
      <c r="J206" s="214">
        <f>ROUND(I206*H206,2)</f>
        <v>0</v>
      </c>
      <c r="K206" s="210" t="s">
        <v>154</v>
      </c>
      <c r="L206" s="48"/>
      <c r="M206" s="215" t="s">
        <v>32</v>
      </c>
      <c r="N206" s="216" t="s">
        <v>51</v>
      </c>
      <c r="O206" s="88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19" t="s">
        <v>138</v>
      </c>
      <c r="AT206" s="219" t="s">
        <v>134</v>
      </c>
      <c r="AU206" s="219" t="s">
        <v>90</v>
      </c>
      <c r="AY206" s="20" t="s">
        <v>132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88</v>
      </c>
      <c r="BK206" s="220">
        <f>ROUND(I206*H206,2)</f>
        <v>0</v>
      </c>
      <c r="BL206" s="20" t="s">
        <v>138</v>
      </c>
      <c r="BM206" s="219" t="s">
        <v>252</v>
      </c>
    </row>
    <row r="207" s="2" customFormat="1">
      <c r="A207" s="42"/>
      <c r="B207" s="43"/>
      <c r="C207" s="44"/>
      <c r="D207" s="226" t="s">
        <v>156</v>
      </c>
      <c r="E207" s="44"/>
      <c r="F207" s="227" t="s">
        <v>253</v>
      </c>
      <c r="G207" s="44"/>
      <c r="H207" s="44"/>
      <c r="I207" s="223"/>
      <c r="J207" s="44"/>
      <c r="K207" s="44"/>
      <c r="L207" s="48"/>
      <c r="M207" s="224"/>
      <c r="N207" s="225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156</v>
      </c>
      <c r="AU207" s="20" t="s">
        <v>90</v>
      </c>
    </row>
    <row r="208" s="13" customFormat="1">
      <c r="A208" s="13"/>
      <c r="B208" s="228"/>
      <c r="C208" s="229"/>
      <c r="D208" s="221" t="s">
        <v>167</v>
      </c>
      <c r="E208" s="230" t="s">
        <v>32</v>
      </c>
      <c r="F208" s="231" t="s">
        <v>168</v>
      </c>
      <c r="G208" s="229"/>
      <c r="H208" s="230" t="s">
        <v>32</v>
      </c>
      <c r="I208" s="232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167</v>
      </c>
      <c r="AU208" s="237" t="s">
        <v>90</v>
      </c>
      <c r="AV208" s="13" t="s">
        <v>88</v>
      </c>
      <c r="AW208" s="13" t="s">
        <v>41</v>
      </c>
      <c r="AX208" s="13" t="s">
        <v>80</v>
      </c>
      <c r="AY208" s="237" t="s">
        <v>132</v>
      </c>
    </row>
    <row r="209" s="14" customFormat="1">
      <c r="A209" s="14"/>
      <c r="B209" s="238"/>
      <c r="C209" s="239"/>
      <c r="D209" s="221" t="s">
        <v>167</v>
      </c>
      <c r="E209" s="240" t="s">
        <v>32</v>
      </c>
      <c r="F209" s="241" t="s">
        <v>80</v>
      </c>
      <c r="G209" s="239"/>
      <c r="H209" s="242">
        <v>0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167</v>
      </c>
      <c r="AU209" s="248" t="s">
        <v>90</v>
      </c>
      <c r="AV209" s="14" t="s">
        <v>90</v>
      </c>
      <c r="AW209" s="14" t="s">
        <v>41</v>
      </c>
      <c r="AX209" s="14" t="s">
        <v>80</v>
      </c>
      <c r="AY209" s="248" t="s">
        <v>132</v>
      </c>
    </row>
    <row r="210" s="13" customFormat="1">
      <c r="A210" s="13"/>
      <c r="B210" s="228"/>
      <c r="C210" s="229"/>
      <c r="D210" s="221" t="s">
        <v>167</v>
      </c>
      <c r="E210" s="230" t="s">
        <v>32</v>
      </c>
      <c r="F210" s="231" t="s">
        <v>170</v>
      </c>
      <c r="G210" s="229"/>
      <c r="H210" s="230" t="s">
        <v>32</v>
      </c>
      <c r="I210" s="232"/>
      <c r="J210" s="229"/>
      <c r="K210" s="229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167</v>
      </c>
      <c r="AU210" s="237" t="s">
        <v>90</v>
      </c>
      <c r="AV210" s="13" t="s">
        <v>88</v>
      </c>
      <c r="AW210" s="13" t="s">
        <v>41</v>
      </c>
      <c r="AX210" s="13" t="s">
        <v>80</v>
      </c>
      <c r="AY210" s="237" t="s">
        <v>132</v>
      </c>
    </row>
    <row r="211" s="14" customFormat="1">
      <c r="A211" s="14"/>
      <c r="B211" s="238"/>
      <c r="C211" s="239"/>
      <c r="D211" s="221" t="s">
        <v>167</v>
      </c>
      <c r="E211" s="240" t="s">
        <v>32</v>
      </c>
      <c r="F211" s="241" t="s">
        <v>88</v>
      </c>
      <c r="G211" s="239"/>
      <c r="H211" s="242">
        <v>1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167</v>
      </c>
      <c r="AU211" s="248" t="s">
        <v>90</v>
      </c>
      <c r="AV211" s="14" t="s">
        <v>90</v>
      </c>
      <c r="AW211" s="14" t="s">
        <v>41</v>
      </c>
      <c r="AX211" s="14" t="s">
        <v>80</v>
      </c>
      <c r="AY211" s="248" t="s">
        <v>132</v>
      </c>
    </row>
    <row r="212" s="13" customFormat="1">
      <c r="A212" s="13"/>
      <c r="B212" s="228"/>
      <c r="C212" s="229"/>
      <c r="D212" s="221" t="s">
        <v>167</v>
      </c>
      <c r="E212" s="230" t="s">
        <v>32</v>
      </c>
      <c r="F212" s="231" t="s">
        <v>172</v>
      </c>
      <c r="G212" s="229"/>
      <c r="H212" s="230" t="s">
        <v>32</v>
      </c>
      <c r="I212" s="232"/>
      <c r="J212" s="229"/>
      <c r="K212" s="229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167</v>
      </c>
      <c r="AU212" s="237" t="s">
        <v>90</v>
      </c>
      <c r="AV212" s="13" t="s">
        <v>88</v>
      </c>
      <c r="AW212" s="13" t="s">
        <v>41</v>
      </c>
      <c r="AX212" s="13" t="s">
        <v>80</v>
      </c>
      <c r="AY212" s="237" t="s">
        <v>132</v>
      </c>
    </row>
    <row r="213" s="14" customFormat="1">
      <c r="A213" s="14"/>
      <c r="B213" s="238"/>
      <c r="C213" s="239"/>
      <c r="D213" s="221" t="s">
        <v>167</v>
      </c>
      <c r="E213" s="240" t="s">
        <v>32</v>
      </c>
      <c r="F213" s="241" t="s">
        <v>80</v>
      </c>
      <c r="G213" s="239"/>
      <c r="H213" s="242">
        <v>0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167</v>
      </c>
      <c r="AU213" s="248" t="s">
        <v>90</v>
      </c>
      <c r="AV213" s="14" t="s">
        <v>90</v>
      </c>
      <c r="AW213" s="14" t="s">
        <v>41</v>
      </c>
      <c r="AX213" s="14" t="s">
        <v>80</v>
      </c>
      <c r="AY213" s="248" t="s">
        <v>132</v>
      </c>
    </row>
    <row r="214" s="13" customFormat="1">
      <c r="A214" s="13"/>
      <c r="B214" s="228"/>
      <c r="C214" s="229"/>
      <c r="D214" s="221" t="s">
        <v>167</v>
      </c>
      <c r="E214" s="230" t="s">
        <v>32</v>
      </c>
      <c r="F214" s="231" t="s">
        <v>174</v>
      </c>
      <c r="G214" s="229"/>
      <c r="H214" s="230" t="s">
        <v>32</v>
      </c>
      <c r="I214" s="232"/>
      <c r="J214" s="229"/>
      <c r="K214" s="229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167</v>
      </c>
      <c r="AU214" s="237" t="s">
        <v>90</v>
      </c>
      <c r="AV214" s="13" t="s">
        <v>88</v>
      </c>
      <c r="AW214" s="13" t="s">
        <v>41</v>
      </c>
      <c r="AX214" s="13" t="s">
        <v>80</v>
      </c>
      <c r="AY214" s="237" t="s">
        <v>132</v>
      </c>
    </row>
    <row r="215" s="14" customFormat="1">
      <c r="A215" s="14"/>
      <c r="B215" s="238"/>
      <c r="C215" s="239"/>
      <c r="D215" s="221" t="s">
        <v>167</v>
      </c>
      <c r="E215" s="240" t="s">
        <v>32</v>
      </c>
      <c r="F215" s="241" t="s">
        <v>80</v>
      </c>
      <c r="G215" s="239"/>
      <c r="H215" s="242">
        <v>0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167</v>
      </c>
      <c r="AU215" s="248" t="s">
        <v>90</v>
      </c>
      <c r="AV215" s="14" t="s">
        <v>90</v>
      </c>
      <c r="AW215" s="14" t="s">
        <v>41</v>
      </c>
      <c r="AX215" s="14" t="s">
        <v>80</v>
      </c>
      <c r="AY215" s="248" t="s">
        <v>132</v>
      </c>
    </row>
    <row r="216" s="15" customFormat="1">
      <c r="A216" s="15"/>
      <c r="B216" s="249"/>
      <c r="C216" s="250"/>
      <c r="D216" s="221" t="s">
        <v>167</v>
      </c>
      <c r="E216" s="251" t="s">
        <v>32</v>
      </c>
      <c r="F216" s="252" t="s">
        <v>176</v>
      </c>
      <c r="G216" s="250"/>
      <c r="H216" s="253">
        <v>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9" t="s">
        <v>167</v>
      </c>
      <c r="AU216" s="259" t="s">
        <v>90</v>
      </c>
      <c r="AV216" s="15" t="s">
        <v>138</v>
      </c>
      <c r="AW216" s="15" t="s">
        <v>41</v>
      </c>
      <c r="AX216" s="15" t="s">
        <v>88</v>
      </c>
      <c r="AY216" s="259" t="s">
        <v>132</v>
      </c>
    </row>
    <row r="217" s="2" customFormat="1" ht="24.15" customHeight="1">
      <c r="A217" s="42"/>
      <c r="B217" s="43"/>
      <c r="C217" s="208" t="s">
        <v>254</v>
      </c>
      <c r="D217" s="208" t="s">
        <v>134</v>
      </c>
      <c r="E217" s="209" t="s">
        <v>255</v>
      </c>
      <c r="F217" s="210" t="s">
        <v>256</v>
      </c>
      <c r="G217" s="211" t="s">
        <v>164</v>
      </c>
      <c r="H217" s="212">
        <v>2350</v>
      </c>
      <c r="I217" s="213"/>
      <c r="J217" s="214">
        <f>ROUND(I217*H217,2)</f>
        <v>0</v>
      </c>
      <c r="K217" s="210" t="s">
        <v>154</v>
      </c>
      <c r="L217" s="48"/>
      <c r="M217" s="215" t="s">
        <v>32</v>
      </c>
      <c r="N217" s="216" t="s">
        <v>51</v>
      </c>
      <c r="O217" s="88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19" t="s">
        <v>138</v>
      </c>
      <c r="AT217" s="219" t="s">
        <v>134</v>
      </c>
      <c r="AU217" s="219" t="s">
        <v>90</v>
      </c>
      <c r="AY217" s="20" t="s">
        <v>132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88</v>
      </c>
      <c r="BK217" s="220">
        <f>ROUND(I217*H217,2)</f>
        <v>0</v>
      </c>
      <c r="BL217" s="20" t="s">
        <v>138</v>
      </c>
      <c r="BM217" s="219" t="s">
        <v>257</v>
      </c>
    </row>
    <row r="218" s="2" customFormat="1">
      <c r="A218" s="42"/>
      <c r="B218" s="43"/>
      <c r="C218" s="44"/>
      <c r="D218" s="226" t="s">
        <v>156</v>
      </c>
      <c r="E218" s="44"/>
      <c r="F218" s="227" t="s">
        <v>258</v>
      </c>
      <c r="G218" s="44"/>
      <c r="H218" s="44"/>
      <c r="I218" s="223"/>
      <c r="J218" s="44"/>
      <c r="K218" s="44"/>
      <c r="L218" s="48"/>
      <c r="M218" s="224"/>
      <c r="N218" s="22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156</v>
      </c>
      <c r="AU218" s="20" t="s">
        <v>90</v>
      </c>
    </row>
    <row r="219" s="13" customFormat="1">
      <c r="A219" s="13"/>
      <c r="B219" s="228"/>
      <c r="C219" s="229"/>
      <c r="D219" s="221" t="s">
        <v>167</v>
      </c>
      <c r="E219" s="230" t="s">
        <v>32</v>
      </c>
      <c r="F219" s="231" t="s">
        <v>168</v>
      </c>
      <c r="G219" s="229"/>
      <c r="H219" s="230" t="s">
        <v>32</v>
      </c>
      <c r="I219" s="232"/>
      <c r="J219" s="229"/>
      <c r="K219" s="229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167</v>
      </c>
      <c r="AU219" s="237" t="s">
        <v>90</v>
      </c>
      <c r="AV219" s="13" t="s">
        <v>88</v>
      </c>
      <c r="AW219" s="13" t="s">
        <v>41</v>
      </c>
      <c r="AX219" s="13" t="s">
        <v>80</v>
      </c>
      <c r="AY219" s="237" t="s">
        <v>132</v>
      </c>
    </row>
    <row r="220" s="14" customFormat="1">
      <c r="A220" s="14"/>
      <c r="B220" s="238"/>
      <c r="C220" s="239"/>
      <c r="D220" s="221" t="s">
        <v>167</v>
      </c>
      <c r="E220" s="240" t="s">
        <v>32</v>
      </c>
      <c r="F220" s="241" t="s">
        <v>259</v>
      </c>
      <c r="G220" s="239"/>
      <c r="H220" s="242">
        <v>840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167</v>
      </c>
      <c r="AU220" s="248" t="s">
        <v>90</v>
      </c>
      <c r="AV220" s="14" t="s">
        <v>90</v>
      </c>
      <c r="AW220" s="14" t="s">
        <v>41</v>
      </c>
      <c r="AX220" s="14" t="s">
        <v>80</v>
      </c>
      <c r="AY220" s="248" t="s">
        <v>132</v>
      </c>
    </row>
    <row r="221" s="13" customFormat="1">
      <c r="A221" s="13"/>
      <c r="B221" s="228"/>
      <c r="C221" s="229"/>
      <c r="D221" s="221" t="s">
        <v>167</v>
      </c>
      <c r="E221" s="230" t="s">
        <v>32</v>
      </c>
      <c r="F221" s="231" t="s">
        <v>170</v>
      </c>
      <c r="G221" s="229"/>
      <c r="H221" s="230" t="s">
        <v>32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167</v>
      </c>
      <c r="AU221" s="237" t="s">
        <v>90</v>
      </c>
      <c r="AV221" s="13" t="s">
        <v>88</v>
      </c>
      <c r="AW221" s="13" t="s">
        <v>41</v>
      </c>
      <c r="AX221" s="13" t="s">
        <v>80</v>
      </c>
      <c r="AY221" s="237" t="s">
        <v>132</v>
      </c>
    </row>
    <row r="222" s="14" customFormat="1">
      <c r="A222" s="14"/>
      <c r="B222" s="238"/>
      <c r="C222" s="239"/>
      <c r="D222" s="221" t="s">
        <v>167</v>
      </c>
      <c r="E222" s="240" t="s">
        <v>32</v>
      </c>
      <c r="F222" s="241" t="s">
        <v>260</v>
      </c>
      <c r="G222" s="239"/>
      <c r="H222" s="242">
        <v>360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167</v>
      </c>
      <c r="AU222" s="248" t="s">
        <v>90</v>
      </c>
      <c r="AV222" s="14" t="s">
        <v>90</v>
      </c>
      <c r="AW222" s="14" t="s">
        <v>41</v>
      </c>
      <c r="AX222" s="14" t="s">
        <v>80</v>
      </c>
      <c r="AY222" s="248" t="s">
        <v>132</v>
      </c>
    </row>
    <row r="223" s="13" customFormat="1">
      <c r="A223" s="13"/>
      <c r="B223" s="228"/>
      <c r="C223" s="229"/>
      <c r="D223" s="221" t="s">
        <v>167</v>
      </c>
      <c r="E223" s="230" t="s">
        <v>32</v>
      </c>
      <c r="F223" s="231" t="s">
        <v>172</v>
      </c>
      <c r="G223" s="229"/>
      <c r="H223" s="230" t="s">
        <v>32</v>
      </c>
      <c r="I223" s="232"/>
      <c r="J223" s="229"/>
      <c r="K223" s="229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167</v>
      </c>
      <c r="AU223" s="237" t="s">
        <v>90</v>
      </c>
      <c r="AV223" s="13" t="s">
        <v>88</v>
      </c>
      <c r="AW223" s="13" t="s">
        <v>41</v>
      </c>
      <c r="AX223" s="13" t="s">
        <v>80</v>
      </c>
      <c r="AY223" s="237" t="s">
        <v>132</v>
      </c>
    </row>
    <row r="224" s="14" customFormat="1">
      <c r="A224" s="14"/>
      <c r="B224" s="238"/>
      <c r="C224" s="239"/>
      <c r="D224" s="221" t="s">
        <v>167</v>
      </c>
      <c r="E224" s="240" t="s">
        <v>32</v>
      </c>
      <c r="F224" s="241" t="s">
        <v>261</v>
      </c>
      <c r="G224" s="239"/>
      <c r="H224" s="242">
        <v>650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8" t="s">
        <v>167</v>
      </c>
      <c r="AU224" s="248" t="s">
        <v>90</v>
      </c>
      <c r="AV224" s="14" t="s">
        <v>90</v>
      </c>
      <c r="AW224" s="14" t="s">
        <v>41</v>
      </c>
      <c r="AX224" s="14" t="s">
        <v>80</v>
      </c>
      <c r="AY224" s="248" t="s">
        <v>132</v>
      </c>
    </row>
    <row r="225" s="13" customFormat="1">
      <c r="A225" s="13"/>
      <c r="B225" s="228"/>
      <c r="C225" s="229"/>
      <c r="D225" s="221" t="s">
        <v>167</v>
      </c>
      <c r="E225" s="230" t="s">
        <v>32</v>
      </c>
      <c r="F225" s="231" t="s">
        <v>174</v>
      </c>
      <c r="G225" s="229"/>
      <c r="H225" s="230" t="s">
        <v>32</v>
      </c>
      <c r="I225" s="232"/>
      <c r="J225" s="229"/>
      <c r="K225" s="229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167</v>
      </c>
      <c r="AU225" s="237" t="s">
        <v>90</v>
      </c>
      <c r="AV225" s="13" t="s">
        <v>88</v>
      </c>
      <c r="AW225" s="13" t="s">
        <v>41</v>
      </c>
      <c r="AX225" s="13" t="s">
        <v>80</v>
      </c>
      <c r="AY225" s="237" t="s">
        <v>132</v>
      </c>
    </row>
    <row r="226" s="14" customFormat="1">
      <c r="A226" s="14"/>
      <c r="B226" s="238"/>
      <c r="C226" s="239"/>
      <c r="D226" s="221" t="s">
        <v>167</v>
      </c>
      <c r="E226" s="240" t="s">
        <v>32</v>
      </c>
      <c r="F226" s="241" t="s">
        <v>262</v>
      </c>
      <c r="G226" s="239"/>
      <c r="H226" s="242">
        <v>500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167</v>
      </c>
      <c r="AU226" s="248" t="s">
        <v>90</v>
      </c>
      <c r="AV226" s="14" t="s">
        <v>90</v>
      </c>
      <c r="AW226" s="14" t="s">
        <v>41</v>
      </c>
      <c r="AX226" s="14" t="s">
        <v>80</v>
      </c>
      <c r="AY226" s="248" t="s">
        <v>132</v>
      </c>
    </row>
    <row r="227" s="15" customFormat="1">
      <c r="A227" s="15"/>
      <c r="B227" s="249"/>
      <c r="C227" s="250"/>
      <c r="D227" s="221" t="s">
        <v>167</v>
      </c>
      <c r="E227" s="251" t="s">
        <v>32</v>
      </c>
      <c r="F227" s="252" t="s">
        <v>176</v>
      </c>
      <c r="G227" s="250"/>
      <c r="H227" s="253">
        <v>2350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9" t="s">
        <v>167</v>
      </c>
      <c r="AU227" s="259" t="s">
        <v>90</v>
      </c>
      <c r="AV227" s="15" t="s">
        <v>138</v>
      </c>
      <c r="AW227" s="15" t="s">
        <v>41</v>
      </c>
      <c r="AX227" s="15" t="s">
        <v>88</v>
      </c>
      <c r="AY227" s="259" t="s">
        <v>132</v>
      </c>
    </row>
    <row r="228" s="2" customFormat="1" ht="24.15" customHeight="1">
      <c r="A228" s="42"/>
      <c r="B228" s="43"/>
      <c r="C228" s="208" t="s">
        <v>263</v>
      </c>
      <c r="D228" s="208" t="s">
        <v>134</v>
      </c>
      <c r="E228" s="209" t="s">
        <v>264</v>
      </c>
      <c r="F228" s="210" t="s">
        <v>265</v>
      </c>
      <c r="G228" s="211" t="s">
        <v>164</v>
      </c>
      <c r="H228" s="212">
        <v>205</v>
      </c>
      <c r="I228" s="213"/>
      <c r="J228" s="214">
        <f>ROUND(I228*H228,2)</f>
        <v>0</v>
      </c>
      <c r="K228" s="210" t="s">
        <v>154</v>
      </c>
      <c r="L228" s="48"/>
      <c r="M228" s="215" t="s">
        <v>32</v>
      </c>
      <c r="N228" s="216" t="s">
        <v>51</v>
      </c>
      <c r="O228" s="88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R228" s="219" t="s">
        <v>138</v>
      </c>
      <c r="AT228" s="219" t="s">
        <v>134</v>
      </c>
      <c r="AU228" s="219" t="s">
        <v>90</v>
      </c>
      <c r="AY228" s="20" t="s">
        <v>132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88</v>
      </c>
      <c r="BK228" s="220">
        <f>ROUND(I228*H228,2)</f>
        <v>0</v>
      </c>
      <c r="BL228" s="20" t="s">
        <v>138</v>
      </c>
      <c r="BM228" s="219" t="s">
        <v>266</v>
      </c>
    </row>
    <row r="229" s="2" customFormat="1">
      <c r="A229" s="42"/>
      <c r="B229" s="43"/>
      <c r="C229" s="44"/>
      <c r="D229" s="226" t="s">
        <v>156</v>
      </c>
      <c r="E229" s="44"/>
      <c r="F229" s="227" t="s">
        <v>267</v>
      </c>
      <c r="G229" s="44"/>
      <c r="H229" s="44"/>
      <c r="I229" s="223"/>
      <c r="J229" s="44"/>
      <c r="K229" s="44"/>
      <c r="L229" s="48"/>
      <c r="M229" s="224"/>
      <c r="N229" s="225"/>
      <c r="O229" s="88"/>
      <c r="P229" s="88"/>
      <c r="Q229" s="88"/>
      <c r="R229" s="88"/>
      <c r="S229" s="88"/>
      <c r="T229" s="89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T229" s="20" t="s">
        <v>156</v>
      </c>
      <c r="AU229" s="20" t="s">
        <v>90</v>
      </c>
    </row>
    <row r="230" s="13" customFormat="1">
      <c r="A230" s="13"/>
      <c r="B230" s="228"/>
      <c r="C230" s="229"/>
      <c r="D230" s="221" t="s">
        <v>167</v>
      </c>
      <c r="E230" s="230" t="s">
        <v>32</v>
      </c>
      <c r="F230" s="231" t="s">
        <v>168</v>
      </c>
      <c r="G230" s="229"/>
      <c r="H230" s="230" t="s">
        <v>32</v>
      </c>
      <c r="I230" s="232"/>
      <c r="J230" s="229"/>
      <c r="K230" s="229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167</v>
      </c>
      <c r="AU230" s="237" t="s">
        <v>90</v>
      </c>
      <c r="AV230" s="13" t="s">
        <v>88</v>
      </c>
      <c r="AW230" s="13" t="s">
        <v>41</v>
      </c>
      <c r="AX230" s="13" t="s">
        <v>80</v>
      </c>
      <c r="AY230" s="237" t="s">
        <v>132</v>
      </c>
    </row>
    <row r="231" s="14" customFormat="1">
      <c r="A231" s="14"/>
      <c r="B231" s="238"/>
      <c r="C231" s="239"/>
      <c r="D231" s="221" t="s">
        <v>167</v>
      </c>
      <c r="E231" s="240" t="s">
        <v>32</v>
      </c>
      <c r="F231" s="241" t="s">
        <v>80</v>
      </c>
      <c r="G231" s="239"/>
      <c r="H231" s="242">
        <v>0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167</v>
      </c>
      <c r="AU231" s="248" t="s">
        <v>90</v>
      </c>
      <c r="AV231" s="14" t="s">
        <v>90</v>
      </c>
      <c r="AW231" s="14" t="s">
        <v>41</v>
      </c>
      <c r="AX231" s="14" t="s">
        <v>80</v>
      </c>
      <c r="AY231" s="248" t="s">
        <v>132</v>
      </c>
    </row>
    <row r="232" s="13" customFormat="1">
      <c r="A232" s="13"/>
      <c r="B232" s="228"/>
      <c r="C232" s="229"/>
      <c r="D232" s="221" t="s">
        <v>167</v>
      </c>
      <c r="E232" s="230" t="s">
        <v>32</v>
      </c>
      <c r="F232" s="231" t="s">
        <v>170</v>
      </c>
      <c r="G232" s="229"/>
      <c r="H232" s="230" t="s">
        <v>32</v>
      </c>
      <c r="I232" s="232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167</v>
      </c>
      <c r="AU232" s="237" t="s">
        <v>90</v>
      </c>
      <c r="AV232" s="13" t="s">
        <v>88</v>
      </c>
      <c r="AW232" s="13" t="s">
        <v>41</v>
      </c>
      <c r="AX232" s="13" t="s">
        <v>80</v>
      </c>
      <c r="AY232" s="237" t="s">
        <v>132</v>
      </c>
    </row>
    <row r="233" s="14" customFormat="1">
      <c r="A233" s="14"/>
      <c r="B233" s="238"/>
      <c r="C233" s="239"/>
      <c r="D233" s="221" t="s">
        <v>167</v>
      </c>
      <c r="E233" s="240" t="s">
        <v>32</v>
      </c>
      <c r="F233" s="241" t="s">
        <v>268</v>
      </c>
      <c r="G233" s="239"/>
      <c r="H233" s="242">
        <v>90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167</v>
      </c>
      <c r="AU233" s="248" t="s">
        <v>90</v>
      </c>
      <c r="AV233" s="14" t="s">
        <v>90</v>
      </c>
      <c r="AW233" s="14" t="s">
        <v>41</v>
      </c>
      <c r="AX233" s="14" t="s">
        <v>80</v>
      </c>
      <c r="AY233" s="248" t="s">
        <v>132</v>
      </c>
    </row>
    <row r="234" s="13" customFormat="1">
      <c r="A234" s="13"/>
      <c r="B234" s="228"/>
      <c r="C234" s="229"/>
      <c r="D234" s="221" t="s">
        <v>167</v>
      </c>
      <c r="E234" s="230" t="s">
        <v>32</v>
      </c>
      <c r="F234" s="231" t="s">
        <v>172</v>
      </c>
      <c r="G234" s="229"/>
      <c r="H234" s="230" t="s">
        <v>32</v>
      </c>
      <c r="I234" s="232"/>
      <c r="J234" s="229"/>
      <c r="K234" s="229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167</v>
      </c>
      <c r="AU234" s="237" t="s">
        <v>90</v>
      </c>
      <c r="AV234" s="13" t="s">
        <v>88</v>
      </c>
      <c r="AW234" s="13" t="s">
        <v>41</v>
      </c>
      <c r="AX234" s="13" t="s">
        <v>80</v>
      </c>
      <c r="AY234" s="237" t="s">
        <v>132</v>
      </c>
    </row>
    <row r="235" s="14" customFormat="1">
      <c r="A235" s="14"/>
      <c r="B235" s="238"/>
      <c r="C235" s="239"/>
      <c r="D235" s="221" t="s">
        <v>167</v>
      </c>
      <c r="E235" s="240" t="s">
        <v>32</v>
      </c>
      <c r="F235" s="241" t="s">
        <v>269</v>
      </c>
      <c r="G235" s="239"/>
      <c r="H235" s="242">
        <v>65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167</v>
      </c>
      <c r="AU235" s="248" t="s">
        <v>90</v>
      </c>
      <c r="AV235" s="14" t="s">
        <v>90</v>
      </c>
      <c r="AW235" s="14" t="s">
        <v>41</v>
      </c>
      <c r="AX235" s="14" t="s">
        <v>80</v>
      </c>
      <c r="AY235" s="248" t="s">
        <v>132</v>
      </c>
    </row>
    <row r="236" s="13" customFormat="1">
      <c r="A236" s="13"/>
      <c r="B236" s="228"/>
      <c r="C236" s="229"/>
      <c r="D236" s="221" t="s">
        <v>167</v>
      </c>
      <c r="E236" s="230" t="s">
        <v>32</v>
      </c>
      <c r="F236" s="231" t="s">
        <v>174</v>
      </c>
      <c r="G236" s="229"/>
      <c r="H236" s="230" t="s">
        <v>32</v>
      </c>
      <c r="I236" s="232"/>
      <c r="J236" s="229"/>
      <c r="K236" s="229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167</v>
      </c>
      <c r="AU236" s="237" t="s">
        <v>90</v>
      </c>
      <c r="AV236" s="13" t="s">
        <v>88</v>
      </c>
      <c r="AW236" s="13" t="s">
        <v>41</v>
      </c>
      <c r="AX236" s="13" t="s">
        <v>80</v>
      </c>
      <c r="AY236" s="237" t="s">
        <v>132</v>
      </c>
    </row>
    <row r="237" s="14" customFormat="1">
      <c r="A237" s="14"/>
      <c r="B237" s="238"/>
      <c r="C237" s="239"/>
      <c r="D237" s="221" t="s">
        <v>167</v>
      </c>
      <c r="E237" s="240" t="s">
        <v>32</v>
      </c>
      <c r="F237" s="241" t="s">
        <v>270</v>
      </c>
      <c r="G237" s="239"/>
      <c r="H237" s="242">
        <v>50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167</v>
      </c>
      <c r="AU237" s="248" t="s">
        <v>90</v>
      </c>
      <c r="AV237" s="14" t="s">
        <v>90</v>
      </c>
      <c r="AW237" s="14" t="s">
        <v>41</v>
      </c>
      <c r="AX237" s="14" t="s">
        <v>80</v>
      </c>
      <c r="AY237" s="248" t="s">
        <v>132</v>
      </c>
    </row>
    <row r="238" s="15" customFormat="1">
      <c r="A238" s="15"/>
      <c r="B238" s="249"/>
      <c r="C238" s="250"/>
      <c r="D238" s="221" t="s">
        <v>167</v>
      </c>
      <c r="E238" s="251" t="s">
        <v>32</v>
      </c>
      <c r="F238" s="252" t="s">
        <v>176</v>
      </c>
      <c r="G238" s="250"/>
      <c r="H238" s="253">
        <v>205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167</v>
      </c>
      <c r="AU238" s="259" t="s">
        <v>90</v>
      </c>
      <c r="AV238" s="15" t="s">
        <v>138</v>
      </c>
      <c r="AW238" s="15" t="s">
        <v>41</v>
      </c>
      <c r="AX238" s="15" t="s">
        <v>88</v>
      </c>
      <c r="AY238" s="259" t="s">
        <v>132</v>
      </c>
    </row>
    <row r="239" s="2" customFormat="1" ht="24.15" customHeight="1">
      <c r="A239" s="42"/>
      <c r="B239" s="43"/>
      <c r="C239" s="208" t="s">
        <v>193</v>
      </c>
      <c r="D239" s="208" t="s">
        <v>134</v>
      </c>
      <c r="E239" s="209" t="s">
        <v>271</v>
      </c>
      <c r="F239" s="210" t="s">
        <v>272</v>
      </c>
      <c r="G239" s="211" t="s">
        <v>164</v>
      </c>
      <c r="H239" s="212">
        <v>90</v>
      </c>
      <c r="I239" s="213"/>
      <c r="J239" s="214">
        <f>ROUND(I239*H239,2)</f>
        <v>0</v>
      </c>
      <c r="K239" s="210" t="s">
        <v>154</v>
      </c>
      <c r="L239" s="48"/>
      <c r="M239" s="215" t="s">
        <v>32</v>
      </c>
      <c r="N239" s="216" t="s">
        <v>51</v>
      </c>
      <c r="O239" s="88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19" t="s">
        <v>138</v>
      </c>
      <c r="AT239" s="219" t="s">
        <v>134</v>
      </c>
      <c r="AU239" s="219" t="s">
        <v>90</v>
      </c>
      <c r="AY239" s="20" t="s">
        <v>132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88</v>
      </c>
      <c r="BK239" s="220">
        <f>ROUND(I239*H239,2)</f>
        <v>0</v>
      </c>
      <c r="BL239" s="20" t="s">
        <v>138</v>
      </c>
      <c r="BM239" s="219" t="s">
        <v>273</v>
      </c>
    </row>
    <row r="240" s="2" customFormat="1">
      <c r="A240" s="42"/>
      <c r="B240" s="43"/>
      <c r="C240" s="44"/>
      <c r="D240" s="226" t="s">
        <v>156</v>
      </c>
      <c r="E240" s="44"/>
      <c r="F240" s="227" t="s">
        <v>274</v>
      </c>
      <c r="G240" s="44"/>
      <c r="H240" s="44"/>
      <c r="I240" s="223"/>
      <c r="J240" s="44"/>
      <c r="K240" s="44"/>
      <c r="L240" s="48"/>
      <c r="M240" s="224"/>
      <c r="N240" s="22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156</v>
      </c>
      <c r="AU240" s="20" t="s">
        <v>90</v>
      </c>
    </row>
    <row r="241" s="13" customFormat="1">
      <c r="A241" s="13"/>
      <c r="B241" s="228"/>
      <c r="C241" s="229"/>
      <c r="D241" s="221" t="s">
        <v>167</v>
      </c>
      <c r="E241" s="230" t="s">
        <v>32</v>
      </c>
      <c r="F241" s="231" t="s">
        <v>170</v>
      </c>
      <c r="G241" s="229"/>
      <c r="H241" s="230" t="s">
        <v>32</v>
      </c>
      <c r="I241" s="232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167</v>
      </c>
      <c r="AU241" s="237" t="s">
        <v>90</v>
      </c>
      <c r="AV241" s="13" t="s">
        <v>88</v>
      </c>
      <c r="AW241" s="13" t="s">
        <v>41</v>
      </c>
      <c r="AX241" s="13" t="s">
        <v>80</v>
      </c>
      <c r="AY241" s="237" t="s">
        <v>132</v>
      </c>
    </row>
    <row r="242" s="14" customFormat="1">
      <c r="A242" s="14"/>
      <c r="B242" s="238"/>
      <c r="C242" s="239"/>
      <c r="D242" s="221" t="s">
        <v>167</v>
      </c>
      <c r="E242" s="240" t="s">
        <v>32</v>
      </c>
      <c r="F242" s="241" t="s">
        <v>268</v>
      </c>
      <c r="G242" s="239"/>
      <c r="H242" s="242">
        <v>90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167</v>
      </c>
      <c r="AU242" s="248" t="s">
        <v>90</v>
      </c>
      <c r="AV242" s="14" t="s">
        <v>90</v>
      </c>
      <c r="AW242" s="14" t="s">
        <v>41</v>
      </c>
      <c r="AX242" s="14" t="s">
        <v>80</v>
      </c>
      <c r="AY242" s="248" t="s">
        <v>132</v>
      </c>
    </row>
    <row r="243" s="15" customFormat="1">
      <c r="A243" s="15"/>
      <c r="B243" s="249"/>
      <c r="C243" s="250"/>
      <c r="D243" s="221" t="s">
        <v>167</v>
      </c>
      <c r="E243" s="251" t="s">
        <v>32</v>
      </c>
      <c r="F243" s="252" t="s">
        <v>176</v>
      </c>
      <c r="G243" s="250"/>
      <c r="H243" s="253">
        <v>90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9" t="s">
        <v>167</v>
      </c>
      <c r="AU243" s="259" t="s">
        <v>90</v>
      </c>
      <c r="AV243" s="15" t="s">
        <v>138</v>
      </c>
      <c r="AW243" s="15" t="s">
        <v>41</v>
      </c>
      <c r="AX243" s="15" t="s">
        <v>88</v>
      </c>
      <c r="AY243" s="259" t="s">
        <v>132</v>
      </c>
    </row>
    <row r="244" s="2" customFormat="1" ht="16.5" customHeight="1">
      <c r="A244" s="42"/>
      <c r="B244" s="43"/>
      <c r="C244" s="208" t="s">
        <v>275</v>
      </c>
      <c r="D244" s="208" t="s">
        <v>134</v>
      </c>
      <c r="E244" s="209" t="s">
        <v>276</v>
      </c>
      <c r="F244" s="210" t="s">
        <v>277</v>
      </c>
      <c r="G244" s="211" t="s">
        <v>164</v>
      </c>
      <c r="H244" s="212">
        <v>107</v>
      </c>
      <c r="I244" s="213"/>
      <c r="J244" s="214">
        <f>ROUND(I244*H244,2)</f>
        <v>0</v>
      </c>
      <c r="K244" s="210" t="s">
        <v>154</v>
      </c>
      <c r="L244" s="48"/>
      <c r="M244" s="215" t="s">
        <v>32</v>
      </c>
      <c r="N244" s="216" t="s">
        <v>51</v>
      </c>
      <c r="O244" s="88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19" t="s">
        <v>138</v>
      </c>
      <c r="AT244" s="219" t="s">
        <v>134</v>
      </c>
      <c r="AU244" s="219" t="s">
        <v>90</v>
      </c>
      <c r="AY244" s="20" t="s">
        <v>132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88</v>
      </c>
      <c r="BK244" s="220">
        <f>ROUND(I244*H244,2)</f>
        <v>0</v>
      </c>
      <c r="BL244" s="20" t="s">
        <v>138</v>
      </c>
      <c r="BM244" s="219" t="s">
        <v>278</v>
      </c>
    </row>
    <row r="245" s="2" customFormat="1">
      <c r="A245" s="42"/>
      <c r="B245" s="43"/>
      <c r="C245" s="44"/>
      <c r="D245" s="226" t="s">
        <v>156</v>
      </c>
      <c r="E245" s="44"/>
      <c r="F245" s="227" t="s">
        <v>279</v>
      </c>
      <c r="G245" s="44"/>
      <c r="H245" s="44"/>
      <c r="I245" s="223"/>
      <c r="J245" s="44"/>
      <c r="K245" s="44"/>
      <c r="L245" s="48"/>
      <c r="M245" s="224"/>
      <c r="N245" s="225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0" t="s">
        <v>156</v>
      </c>
      <c r="AU245" s="20" t="s">
        <v>90</v>
      </c>
    </row>
    <row r="246" s="13" customFormat="1">
      <c r="A246" s="13"/>
      <c r="B246" s="228"/>
      <c r="C246" s="229"/>
      <c r="D246" s="221" t="s">
        <v>167</v>
      </c>
      <c r="E246" s="230" t="s">
        <v>32</v>
      </c>
      <c r="F246" s="231" t="s">
        <v>168</v>
      </c>
      <c r="G246" s="229"/>
      <c r="H246" s="230" t="s">
        <v>32</v>
      </c>
      <c r="I246" s="232"/>
      <c r="J246" s="229"/>
      <c r="K246" s="229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167</v>
      </c>
      <c r="AU246" s="237" t="s">
        <v>90</v>
      </c>
      <c r="AV246" s="13" t="s">
        <v>88</v>
      </c>
      <c r="AW246" s="13" t="s">
        <v>41</v>
      </c>
      <c r="AX246" s="13" t="s">
        <v>80</v>
      </c>
      <c r="AY246" s="237" t="s">
        <v>132</v>
      </c>
    </row>
    <row r="247" s="14" customFormat="1">
      <c r="A247" s="14"/>
      <c r="B247" s="238"/>
      <c r="C247" s="239"/>
      <c r="D247" s="221" t="s">
        <v>167</v>
      </c>
      <c r="E247" s="240" t="s">
        <v>32</v>
      </c>
      <c r="F247" s="241" t="s">
        <v>280</v>
      </c>
      <c r="G247" s="239"/>
      <c r="H247" s="242">
        <v>26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167</v>
      </c>
      <c r="AU247" s="248" t="s">
        <v>90</v>
      </c>
      <c r="AV247" s="14" t="s">
        <v>90</v>
      </c>
      <c r="AW247" s="14" t="s">
        <v>41</v>
      </c>
      <c r="AX247" s="14" t="s">
        <v>80</v>
      </c>
      <c r="AY247" s="248" t="s">
        <v>132</v>
      </c>
    </row>
    <row r="248" s="13" customFormat="1">
      <c r="A248" s="13"/>
      <c r="B248" s="228"/>
      <c r="C248" s="229"/>
      <c r="D248" s="221" t="s">
        <v>167</v>
      </c>
      <c r="E248" s="230" t="s">
        <v>32</v>
      </c>
      <c r="F248" s="231" t="s">
        <v>170</v>
      </c>
      <c r="G248" s="229"/>
      <c r="H248" s="230" t="s">
        <v>32</v>
      </c>
      <c r="I248" s="232"/>
      <c r="J248" s="229"/>
      <c r="K248" s="229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167</v>
      </c>
      <c r="AU248" s="237" t="s">
        <v>90</v>
      </c>
      <c r="AV248" s="13" t="s">
        <v>88</v>
      </c>
      <c r="AW248" s="13" t="s">
        <v>41</v>
      </c>
      <c r="AX248" s="13" t="s">
        <v>80</v>
      </c>
      <c r="AY248" s="237" t="s">
        <v>132</v>
      </c>
    </row>
    <row r="249" s="14" customFormat="1">
      <c r="A249" s="14"/>
      <c r="B249" s="238"/>
      <c r="C249" s="239"/>
      <c r="D249" s="221" t="s">
        <v>167</v>
      </c>
      <c r="E249" s="240" t="s">
        <v>32</v>
      </c>
      <c r="F249" s="241" t="s">
        <v>281</v>
      </c>
      <c r="G249" s="239"/>
      <c r="H249" s="242">
        <v>39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167</v>
      </c>
      <c r="AU249" s="248" t="s">
        <v>90</v>
      </c>
      <c r="AV249" s="14" t="s">
        <v>90</v>
      </c>
      <c r="AW249" s="14" t="s">
        <v>41</v>
      </c>
      <c r="AX249" s="14" t="s">
        <v>80</v>
      </c>
      <c r="AY249" s="248" t="s">
        <v>132</v>
      </c>
    </row>
    <row r="250" s="13" customFormat="1">
      <c r="A250" s="13"/>
      <c r="B250" s="228"/>
      <c r="C250" s="229"/>
      <c r="D250" s="221" t="s">
        <v>167</v>
      </c>
      <c r="E250" s="230" t="s">
        <v>32</v>
      </c>
      <c r="F250" s="231" t="s">
        <v>172</v>
      </c>
      <c r="G250" s="229"/>
      <c r="H250" s="230" t="s">
        <v>32</v>
      </c>
      <c r="I250" s="232"/>
      <c r="J250" s="229"/>
      <c r="K250" s="229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167</v>
      </c>
      <c r="AU250" s="237" t="s">
        <v>90</v>
      </c>
      <c r="AV250" s="13" t="s">
        <v>88</v>
      </c>
      <c r="AW250" s="13" t="s">
        <v>41</v>
      </c>
      <c r="AX250" s="13" t="s">
        <v>80</v>
      </c>
      <c r="AY250" s="237" t="s">
        <v>132</v>
      </c>
    </row>
    <row r="251" s="14" customFormat="1">
      <c r="A251" s="14"/>
      <c r="B251" s="238"/>
      <c r="C251" s="239"/>
      <c r="D251" s="221" t="s">
        <v>167</v>
      </c>
      <c r="E251" s="240" t="s">
        <v>32</v>
      </c>
      <c r="F251" s="241" t="s">
        <v>194</v>
      </c>
      <c r="G251" s="239"/>
      <c r="H251" s="242">
        <v>22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167</v>
      </c>
      <c r="AU251" s="248" t="s">
        <v>90</v>
      </c>
      <c r="AV251" s="14" t="s">
        <v>90</v>
      </c>
      <c r="AW251" s="14" t="s">
        <v>41</v>
      </c>
      <c r="AX251" s="14" t="s">
        <v>80</v>
      </c>
      <c r="AY251" s="248" t="s">
        <v>132</v>
      </c>
    </row>
    <row r="252" s="13" customFormat="1">
      <c r="A252" s="13"/>
      <c r="B252" s="228"/>
      <c r="C252" s="229"/>
      <c r="D252" s="221" t="s">
        <v>167</v>
      </c>
      <c r="E252" s="230" t="s">
        <v>32</v>
      </c>
      <c r="F252" s="231" t="s">
        <v>174</v>
      </c>
      <c r="G252" s="229"/>
      <c r="H252" s="230" t="s">
        <v>32</v>
      </c>
      <c r="I252" s="232"/>
      <c r="J252" s="229"/>
      <c r="K252" s="229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167</v>
      </c>
      <c r="AU252" s="237" t="s">
        <v>90</v>
      </c>
      <c r="AV252" s="13" t="s">
        <v>88</v>
      </c>
      <c r="AW252" s="13" t="s">
        <v>41</v>
      </c>
      <c r="AX252" s="13" t="s">
        <v>80</v>
      </c>
      <c r="AY252" s="237" t="s">
        <v>132</v>
      </c>
    </row>
    <row r="253" s="14" customFormat="1">
      <c r="A253" s="14"/>
      <c r="B253" s="238"/>
      <c r="C253" s="239"/>
      <c r="D253" s="221" t="s">
        <v>167</v>
      </c>
      <c r="E253" s="240" t="s">
        <v>32</v>
      </c>
      <c r="F253" s="241" t="s">
        <v>282</v>
      </c>
      <c r="G253" s="239"/>
      <c r="H253" s="242">
        <v>20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167</v>
      </c>
      <c r="AU253" s="248" t="s">
        <v>90</v>
      </c>
      <c r="AV253" s="14" t="s">
        <v>90</v>
      </c>
      <c r="AW253" s="14" t="s">
        <v>41</v>
      </c>
      <c r="AX253" s="14" t="s">
        <v>80</v>
      </c>
      <c r="AY253" s="248" t="s">
        <v>132</v>
      </c>
    </row>
    <row r="254" s="15" customFormat="1">
      <c r="A254" s="15"/>
      <c r="B254" s="249"/>
      <c r="C254" s="250"/>
      <c r="D254" s="221" t="s">
        <v>167</v>
      </c>
      <c r="E254" s="251" t="s">
        <v>32</v>
      </c>
      <c r="F254" s="252" t="s">
        <v>176</v>
      </c>
      <c r="G254" s="250"/>
      <c r="H254" s="253">
        <v>107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9" t="s">
        <v>167</v>
      </c>
      <c r="AU254" s="259" t="s">
        <v>90</v>
      </c>
      <c r="AV254" s="15" t="s">
        <v>138</v>
      </c>
      <c r="AW254" s="15" t="s">
        <v>41</v>
      </c>
      <c r="AX254" s="15" t="s">
        <v>88</v>
      </c>
      <c r="AY254" s="259" t="s">
        <v>132</v>
      </c>
    </row>
    <row r="255" s="2" customFormat="1" ht="16.5" customHeight="1">
      <c r="A255" s="42"/>
      <c r="B255" s="43"/>
      <c r="C255" s="208" t="s">
        <v>282</v>
      </c>
      <c r="D255" s="208" t="s">
        <v>134</v>
      </c>
      <c r="E255" s="209" t="s">
        <v>283</v>
      </c>
      <c r="F255" s="210" t="s">
        <v>284</v>
      </c>
      <c r="G255" s="211" t="s">
        <v>164</v>
      </c>
      <c r="H255" s="212">
        <v>107</v>
      </c>
      <c r="I255" s="213"/>
      <c r="J255" s="214">
        <f>ROUND(I255*H255,2)</f>
        <v>0</v>
      </c>
      <c r="K255" s="210" t="s">
        <v>154</v>
      </c>
      <c r="L255" s="48"/>
      <c r="M255" s="215" t="s">
        <v>32</v>
      </c>
      <c r="N255" s="216" t="s">
        <v>51</v>
      </c>
      <c r="O255" s="88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19" t="s">
        <v>138</v>
      </c>
      <c r="AT255" s="219" t="s">
        <v>134</v>
      </c>
      <c r="AU255" s="219" t="s">
        <v>90</v>
      </c>
      <c r="AY255" s="20" t="s">
        <v>132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88</v>
      </c>
      <c r="BK255" s="220">
        <f>ROUND(I255*H255,2)</f>
        <v>0</v>
      </c>
      <c r="BL255" s="20" t="s">
        <v>138</v>
      </c>
      <c r="BM255" s="219" t="s">
        <v>285</v>
      </c>
    </row>
    <row r="256" s="2" customFormat="1">
      <c r="A256" s="42"/>
      <c r="B256" s="43"/>
      <c r="C256" s="44"/>
      <c r="D256" s="226" t="s">
        <v>156</v>
      </c>
      <c r="E256" s="44"/>
      <c r="F256" s="227" t="s">
        <v>286</v>
      </c>
      <c r="G256" s="44"/>
      <c r="H256" s="44"/>
      <c r="I256" s="223"/>
      <c r="J256" s="44"/>
      <c r="K256" s="44"/>
      <c r="L256" s="48"/>
      <c r="M256" s="260"/>
      <c r="N256" s="261"/>
      <c r="O256" s="262"/>
      <c r="P256" s="262"/>
      <c r="Q256" s="262"/>
      <c r="R256" s="262"/>
      <c r="S256" s="262"/>
      <c r="T256" s="263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156</v>
      </c>
      <c r="AU256" s="20" t="s">
        <v>90</v>
      </c>
    </row>
    <row r="257" s="2" customFormat="1" ht="6.96" customHeight="1">
      <c r="A257" s="42"/>
      <c r="B257" s="63"/>
      <c r="C257" s="64"/>
      <c r="D257" s="64"/>
      <c r="E257" s="64"/>
      <c r="F257" s="64"/>
      <c r="G257" s="64"/>
      <c r="H257" s="64"/>
      <c r="I257" s="64"/>
      <c r="J257" s="64"/>
      <c r="K257" s="64"/>
      <c r="L257" s="48"/>
      <c r="M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</row>
  </sheetData>
  <sheetProtection sheet="1" autoFilter="0" formatColumns="0" formatRows="0" objects="1" scenarios="1" spinCount="100000" saltValue="xrZDpdC5Z3ySozJtXkes3hsbVzYnkBigt+5ZkJ/LjDy4g08LjObt4LBkmQ3WUnIRu8FH2NeOJZrDyKk4x/XKfA==" hashValue="krHdAvm0G10xSkVDZX0qJujkDaYq9oq4aOS2OVnAA0IE0noZOiu/w5SOceQ7673WoBivb2PyAbsJaGOkGN0UdA==" algorithmName="SHA-512" password="CC35"/>
  <autoFilter ref="C82:K25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3" r:id="rId1" display="https://podminky.urs.cz/item/CS_URS_2024_02/911381212"/>
    <hyperlink ref="F95" r:id="rId2" display="https://podminky.urs.cz/item/CS_URS_2024_02/911381832"/>
    <hyperlink ref="F97" r:id="rId3" display="https://podminky.urs.cz/item/CS_URS_2024_02/913111115"/>
    <hyperlink ref="F108" r:id="rId4" display="https://podminky.urs.cz/item/CS_URS_2024_02/913111215"/>
    <hyperlink ref="F119" r:id="rId5" display="https://podminky.urs.cz/item/CS_URS_2024_02/913121111"/>
    <hyperlink ref="F130" r:id="rId6" display="https://podminky.urs.cz/item/CS_URS_2024_02/913121211"/>
    <hyperlink ref="F141" r:id="rId7" display="https://podminky.urs.cz/item/CS_URS_2024_02/913211112"/>
    <hyperlink ref="F152" r:id="rId8" display="https://podminky.urs.cz/item/CS_URS_2024_02/913221211"/>
    <hyperlink ref="F163" r:id="rId9" display="https://podminky.urs.cz/item/CS_URS_2024_02/913211212"/>
    <hyperlink ref="F174" r:id="rId10" display="https://podminky.urs.cz/item/CS_URS_2024_02/913221111"/>
    <hyperlink ref="F185" r:id="rId11" display="https://podminky.urs.cz/item/CS_URS_2024_02/913321111"/>
    <hyperlink ref="F196" r:id="rId12" display="https://podminky.urs.cz/item/CS_URS_2024_02/913321115"/>
    <hyperlink ref="F207" r:id="rId13" display="https://podminky.urs.cz/item/CS_URS_2024_02/913321116"/>
    <hyperlink ref="F218" r:id="rId14" display="https://podminky.urs.cz/item/CS_URS_2024_02/913321211"/>
    <hyperlink ref="F229" r:id="rId15" display="https://podminky.urs.cz/item/CS_URS_2024_02/913321215"/>
    <hyperlink ref="F240" r:id="rId16" display="https://podminky.urs.cz/item/CS_URS_2024_02/913321216"/>
    <hyperlink ref="F245" r:id="rId17" display="https://podminky.urs.cz/item/CS_URS_2024_02/913921131"/>
    <hyperlink ref="F256" r:id="rId18" display="https://podminky.urs.cz/item/CS_URS_2024_02/9139211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  <c r="AZ2" s="264" t="s">
        <v>287</v>
      </c>
      <c r="BA2" s="264" t="s">
        <v>288</v>
      </c>
      <c r="BB2" s="264" t="s">
        <v>137</v>
      </c>
      <c r="BC2" s="264" t="s">
        <v>289</v>
      </c>
      <c r="BD2" s="264" t="s">
        <v>150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  <c r="AZ3" s="264" t="s">
        <v>290</v>
      </c>
      <c r="BA3" s="264" t="s">
        <v>291</v>
      </c>
      <c r="BB3" s="264" t="s">
        <v>137</v>
      </c>
      <c r="BC3" s="264" t="s">
        <v>292</v>
      </c>
      <c r="BD3" s="264" t="s">
        <v>150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  <c r="AZ4" s="264" t="s">
        <v>293</v>
      </c>
      <c r="BA4" s="264" t="s">
        <v>294</v>
      </c>
      <c r="BB4" s="264" t="s">
        <v>137</v>
      </c>
      <c r="BC4" s="264" t="s">
        <v>295</v>
      </c>
      <c r="BD4" s="264" t="s">
        <v>150</v>
      </c>
    </row>
    <row r="5" s="1" customFormat="1" ht="6.96" customHeight="1">
      <c r="B5" s="23"/>
      <c r="L5" s="23"/>
      <c r="AZ5" s="264" t="s">
        <v>296</v>
      </c>
      <c r="BA5" s="264" t="s">
        <v>297</v>
      </c>
      <c r="BB5" s="264" t="s">
        <v>137</v>
      </c>
      <c r="BC5" s="264" t="s">
        <v>298</v>
      </c>
      <c r="BD5" s="264" t="s">
        <v>150</v>
      </c>
    </row>
    <row r="6" s="1" customFormat="1" ht="12" customHeight="1">
      <c r="B6" s="23"/>
      <c r="D6" s="136" t="s">
        <v>16</v>
      </c>
      <c r="L6" s="23"/>
      <c r="AZ6" s="264" t="s">
        <v>299</v>
      </c>
      <c r="BA6" s="264" t="s">
        <v>300</v>
      </c>
      <c r="BB6" s="264" t="s">
        <v>137</v>
      </c>
      <c r="BC6" s="264" t="s">
        <v>301</v>
      </c>
      <c r="BD6" s="264" t="s">
        <v>150</v>
      </c>
    </row>
    <row r="7" s="1" customFormat="1" ht="16.5" customHeight="1">
      <c r="B7" s="23"/>
      <c r="E7" s="137" t="str">
        <f>'Rekapitulace stavby'!K6</f>
        <v>Stavba č. 44409 TV Praha 9, etapa 0001 Oblast Prosek, Novoborská a Českolipská - ETAPA I</v>
      </c>
      <c r="F7" s="136"/>
      <c r="G7" s="136"/>
      <c r="H7" s="136"/>
      <c r="L7" s="23"/>
      <c r="AZ7" s="264" t="s">
        <v>302</v>
      </c>
      <c r="BA7" s="264" t="s">
        <v>303</v>
      </c>
      <c r="BB7" s="264" t="s">
        <v>137</v>
      </c>
      <c r="BC7" s="264" t="s">
        <v>304</v>
      </c>
      <c r="BD7" s="264" t="s">
        <v>150</v>
      </c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Z8" s="264" t="s">
        <v>305</v>
      </c>
      <c r="BA8" s="264" t="s">
        <v>306</v>
      </c>
      <c r="BB8" s="264" t="s">
        <v>137</v>
      </c>
      <c r="BC8" s="264" t="s">
        <v>282</v>
      </c>
      <c r="BD8" s="264" t="s">
        <v>150</v>
      </c>
    </row>
    <row r="9" s="2" customFormat="1" ht="16.5" customHeight="1">
      <c r="A9" s="42"/>
      <c r="B9" s="48"/>
      <c r="C9" s="42"/>
      <c r="D9" s="42"/>
      <c r="E9" s="139" t="s">
        <v>307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ROUND(J90,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ROUND((SUM(BE90:BE759)),  2)</f>
        <v>0</v>
      </c>
      <c r="G33" s="42"/>
      <c r="H33" s="42"/>
      <c r="I33" s="152">
        <v>0.20999999999999999</v>
      </c>
      <c r="J33" s="151">
        <f>ROUND(((SUM(BE90:BE759))*I33),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ROUND((SUM(BF90:BF759)),  2)</f>
        <v>0</v>
      </c>
      <c r="G34" s="42"/>
      <c r="H34" s="42"/>
      <c r="I34" s="152">
        <v>0.14999999999999999</v>
      </c>
      <c r="J34" s="151">
        <f>ROUND(((SUM(BF90:BF759))*I34),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ROUND((SUM(BG90:BG759)),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ROUND((SUM(BH90:BH759)),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ROUND((SUM(BI90:BI759)),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SO.101 - Rekonstrukce a stavební úpravy stávající komunikace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J90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J91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J92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308</v>
      </c>
      <c r="E62" s="178"/>
      <c r="F62" s="178"/>
      <c r="G62" s="178"/>
      <c r="H62" s="178"/>
      <c r="I62" s="178"/>
      <c r="J62" s="179">
        <f>J309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115</v>
      </c>
      <c r="E63" s="178"/>
      <c r="F63" s="178"/>
      <c r="G63" s="178"/>
      <c r="H63" s="178"/>
      <c r="I63" s="178"/>
      <c r="J63" s="179">
        <f>J321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309</v>
      </c>
      <c r="E64" s="178"/>
      <c r="F64" s="178"/>
      <c r="G64" s="178"/>
      <c r="H64" s="178"/>
      <c r="I64" s="178"/>
      <c r="J64" s="179">
        <f>J450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310</v>
      </c>
      <c r="E65" s="178"/>
      <c r="F65" s="178"/>
      <c r="G65" s="178"/>
      <c r="H65" s="178"/>
      <c r="I65" s="178"/>
      <c r="J65" s="179">
        <f>J458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116</v>
      </c>
      <c r="E66" s="178"/>
      <c r="F66" s="178"/>
      <c r="G66" s="178"/>
      <c r="H66" s="178"/>
      <c r="I66" s="178"/>
      <c r="J66" s="179">
        <f>J478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311</v>
      </c>
      <c r="E67" s="178"/>
      <c r="F67" s="178"/>
      <c r="G67" s="178"/>
      <c r="H67" s="178"/>
      <c r="I67" s="178"/>
      <c r="J67" s="179">
        <f>J675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312</v>
      </c>
      <c r="E68" s="178"/>
      <c r="F68" s="178"/>
      <c r="G68" s="178"/>
      <c r="H68" s="178"/>
      <c r="I68" s="178"/>
      <c r="J68" s="179">
        <f>J746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313</v>
      </c>
      <c r="E69" s="172"/>
      <c r="F69" s="172"/>
      <c r="G69" s="172"/>
      <c r="H69" s="172"/>
      <c r="I69" s="172"/>
      <c r="J69" s="173">
        <f>J751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314</v>
      </c>
      <c r="E70" s="178"/>
      <c r="F70" s="178"/>
      <c r="G70" s="178"/>
      <c r="H70" s="178"/>
      <c r="I70" s="178"/>
      <c r="J70" s="179">
        <f>J752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6" s="2" customFormat="1" ht="6.96" customHeight="1">
      <c r="A76" s="42"/>
      <c r="B76" s="65"/>
      <c r="C76" s="66"/>
      <c r="D76" s="66"/>
      <c r="E76" s="66"/>
      <c r="F76" s="66"/>
      <c r="G76" s="66"/>
      <c r="H76" s="66"/>
      <c r="I76" s="66"/>
      <c r="J76" s="66"/>
      <c r="K76" s="66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4.96" customHeight="1">
      <c r="A77" s="42"/>
      <c r="B77" s="43"/>
      <c r="C77" s="26" t="s">
        <v>117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16</v>
      </c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6.5" customHeight="1">
      <c r="A80" s="42"/>
      <c r="B80" s="43"/>
      <c r="C80" s="44"/>
      <c r="D80" s="44"/>
      <c r="E80" s="164" t="str">
        <f>E7</f>
        <v>Stavba č. 44409 TV Praha 9, etapa 0001 Oblast Prosek, Novoborská a Českolipská - ETAPA I</v>
      </c>
      <c r="F80" s="35"/>
      <c r="G80" s="35"/>
      <c r="H80" s="35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107</v>
      </c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73" t="str">
        <f>E9</f>
        <v>SO.101 - Rekonstrukce a stavební úpravy stávající komunikace</v>
      </c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5" t="s">
        <v>22</v>
      </c>
      <c r="D84" s="44"/>
      <c r="E84" s="44"/>
      <c r="F84" s="30" t="str">
        <f>F12</f>
        <v>MČ Praha 9</v>
      </c>
      <c r="G84" s="44"/>
      <c r="H84" s="44"/>
      <c r="I84" s="35" t="s">
        <v>24</v>
      </c>
      <c r="J84" s="76" t="str">
        <f>IF(J12="","",J12)</f>
        <v>22. 10. 2024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6.96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5.15" customHeight="1">
      <c r="A86" s="42"/>
      <c r="B86" s="43"/>
      <c r="C86" s="35" t="s">
        <v>30</v>
      </c>
      <c r="D86" s="44"/>
      <c r="E86" s="44"/>
      <c r="F86" s="30" t="str">
        <f>E15</f>
        <v xml:space="preserve"> </v>
      </c>
      <c r="G86" s="44"/>
      <c r="H86" s="44"/>
      <c r="I86" s="35" t="s">
        <v>37</v>
      </c>
      <c r="J86" s="40" t="str">
        <f>E21</f>
        <v>BOMART spol. s r.o.</v>
      </c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5.15" customHeight="1">
      <c r="A87" s="42"/>
      <c r="B87" s="43"/>
      <c r="C87" s="35" t="s">
        <v>35</v>
      </c>
      <c r="D87" s="44"/>
      <c r="E87" s="44"/>
      <c r="F87" s="30" t="str">
        <f>IF(E18="","",E18)</f>
        <v>Vyplň údaj</v>
      </c>
      <c r="G87" s="44"/>
      <c r="H87" s="44"/>
      <c r="I87" s="35" t="s">
        <v>42</v>
      </c>
      <c r="J87" s="40" t="str">
        <f>E24</f>
        <v>Ing. Eva Horčičková</v>
      </c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0.32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11" customFormat="1" ht="29.28" customHeight="1">
      <c r="A89" s="181"/>
      <c r="B89" s="182"/>
      <c r="C89" s="183" t="s">
        <v>118</v>
      </c>
      <c r="D89" s="184" t="s">
        <v>65</v>
      </c>
      <c r="E89" s="184" t="s">
        <v>61</v>
      </c>
      <c r="F89" s="184" t="s">
        <v>62</v>
      </c>
      <c r="G89" s="184" t="s">
        <v>119</v>
      </c>
      <c r="H89" s="184" t="s">
        <v>120</v>
      </c>
      <c r="I89" s="184" t="s">
        <v>121</v>
      </c>
      <c r="J89" s="184" t="s">
        <v>111</v>
      </c>
      <c r="K89" s="185" t="s">
        <v>122</v>
      </c>
      <c r="L89" s="186"/>
      <c r="M89" s="96" t="s">
        <v>32</v>
      </c>
      <c r="N89" s="97" t="s">
        <v>50</v>
      </c>
      <c r="O89" s="97" t="s">
        <v>123</v>
      </c>
      <c r="P89" s="97" t="s">
        <v>124</v>
      </c>
      <c r="Q89" s="97" t="s">
        <v>125</v>
      </c>
      <c r="R89" s="97" t="s">
        <v>126</v>
      </c>
      <c r="S89" s="97" t="s">
        <v>127</v>
      </c>
      <c r="T89" s="98" t="s">
        <v>128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42"/>
      <c r="B90" s="43"/>
      <c r="C90" s="103" t="s">
        <v>129</v>
      </c>
      <c r="D90" s="44"/>
      <c r="E90" s="44"/>
      <c r="F90" s="44"/>
      <c r="G90" s="44"/>
      <c r="H90" s="44"/>
      <c r="I90" s="44"/>
      <c r="J90" s="187">
        <f>BK90</f>
        <v>0</v>
      </c>
      <c r="K90" s="44"/>
      <c r="L90" s="48"/>
      <c r="M90" s="99"/>
      <c r="N90" s="188"/>
      <c r="O90" s="100"/>
      <c r="P90" s="189">
        <f>P91+P751</f>
        <v>0</v>
      </c>
      <c r="Q90" s="100"/>
      <c r="R90" s="189">
        <f>R91+R751</f>
        <v>2303.4762177799994</v>
      </c>
      <c r="S90" s="100"/>
      <c r="T90" s="190">
        <f>T91+T751</f>
        <v>13616.475999999995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79</v>
      </c>
      <c r="AU90" s="20" t="s">
        <v>112</v>
      </c>
      <c r="BK90" s="191">
        <f>BK91+BK751</f>
        <v>0</v>
      </c>
    </row>
    <row r="91" s="12" customFormat="1" ht="25.92" customHeight="1">
      <c r="A91" s="12"/>
      <c r="B91" s="192"/>
      <c r="C91" s="193"/>
      <c r="D91" s="194" t="s">
        <v>79</v>
      </c>
      <c r="E91" s="195" t="s">
        <v>130</v>
      </c>
      <c r="F91" s="195" t="s">
        <v>131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P92+P309+P321+P450+P458+P478+P675+P746</f>
        <v>0</v>
      </c>
      <c r="Q91" s="200"/>
      <c r="R91" s="201">
        <f>R92+R309+R321+R450+R458+R478+R675+R746</f>
        <v>2301.3288177799996</v>
      </c>
      <c r="S91" s="200"/>
      <c r="T91" s="202">
        <f>T92+T309+T321+T450+T458+T478+T675+T746</f>
        <v>13616.475999999995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88</v>
      </c>
      <c r="AT91" s="204" t="s">
        <v>79</v>
      </c>
      <c r="AU91" s="204" t="s">
        <v>80</v>
      </c>
      <c r="AY91" s="203" t="s">
        <v>132</v>
      </c>
      <c r="BK91" s="205">
        <f>BK92+BK309+BK321+BK450+BK458+BK478+BK675+BK746</f>
        <v>0</v>
      </c>
    </row>
    <row r="92" s="12" customFormat="1" ht="22.8" customHeight="1">
      <c r="A92" s="12"/>
      <c r="B92" s="192"/>
      <c r="C92" s="193"/>
      <c r="D92" s="194" t="s">
        <v>79</v>
      </c>
      <c r="E92" s="206" t="s">
        <v>88</v>
      </c>
      <c r="F92" s="206" t="s">
        <v>133</v>
      </c>
      <c r="G92" s="193"/>
      <c r="H92" s="193"/>
      <c r="I92" s="196"/>
      <c r="J92" s="207">
        <f>BK92</f>
        <v>0</v>
      </c>
      <c r="K92" s="193"/>
      <c r="L92" s="198"/>
      <c r="M92" s="199"/>
      <c r="N92" s="200"/>
      <c r="O92" s="200"/>
      <c r="P92" s="201">
        <f>SUM(P93:P308)</f>
        <v>0</v>
      </c>
      <c r="Q92" s="200"/>
      <c r="R92" s="201">
        <f>SUM(R93:R308)</f>
        <v>1.9470000000000001</v>
      </c>
      <c r="S92" s="200"/>
      <c r="T92" s="202">
        <f>SUM(T93:T308)</f>
        <v>13600.554999999997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88</v>
      </c>
      <c r="AT92" s="204" t="s">
        <v>79</v>
      </c>
      <c r="AU92" s="204" t="s">
        <v>88</v>
      </c>
      <c r="AY92" s="203" t="s">
        <v>132</v>
      </c>
      <c r="BK92" s="205">
        <f>SUM(BK93:BK308)</f>
        <v>0</v>
      </c>
    </row>
    <row r="93" s="2" customFormat="1" ht="33" customHeight="1">
      <c r="A93" s="42"/>
      <c r="B93" s="43"/>
      <c r="C93" s="208" t="s">
        <v>88</v>
      </c>
      <c r="D93" s="208" t="s">
        <v>134</v>
      </c>
      <c r="E93" s="209" t="s">
        <v>315</v>
      </c>
      <c r="F93" s="210" t="s">
        <v>316</v>
      </c>
      <c r="G93" s="211" t="s">
        <v>137</v>
      </c>
      <c r="H93" s="212">
        <v>30</v>
      </c>
      <c r="I93" s="213"/>
      <c r="J93" s="214">
        <f>ROUND(I93*H93,2)</f>
        <v>0</v>
      </c>
      <c r="K93" s="210" t="s">
        <v>154</v>
      </c>
      <c r="L93" s="48"/>
      <c r="M93" s="215" t="s">
        <v>32</v>
      </c>
      <c r="N93" s="216" t="s">
        <v>51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0.26000000000000001</v>
      </c>
      <c r="T93" s="218">
        <f>S93*H93</f>
        <v>7.8000000000000007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19" t="s">
        <v>138</v>
      </c>
      <c r="AT93" s="219" t="s">
        <v>134</v>
      </c>
      <c r="AU93" s="219" t="s">
        <v>90</v>
      </c>
      <c r="AY93" s="20" t="s">
        <v>132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88</v>
      </c>
      <c r="BK93" s="220">
        <f>ROUND(I93*H93,2)</f>
        <v>0</v>
      </c>
      <c r="BL93" s="20" t="s">
        <v>138</v>
      </c>
      <c r="BM93" s="219" t="s">
        <v>317</v>
      </c>
    </row>
    <row r="94" s="2" customFormat="1">
      <c r="A94" s="42"/>
      <c r="B94" s="43"/>
      <c r="C94" s="44"/>
      <c r="D94" s="226" t="s">
        <v>156</v>
      </c>
      <c r="E94" s="44"/>
      <c r="F94" s="227" t="s">
        <v>318</v>
      </c>
      <c r="G94" s="44"/>
      <c r="H94" s="44"/>
      <c r="I94" s="223"/>
      <c r="J94" s="44"/>
      <c r="K94" s="44"/>
      <c r="L94" s="48"/>
      <c r="M94" s="224"/>
      <c r="N94" s="225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156</v>
      </c>
      <c r="AU94" s="20" t="s">
        <v>90</v>
      </c>
    </row>
    <row r="95" s="13" customFormat="1">
      <c r="A95" s="13"/>
      <c r="B95" s="228"/>
      <c r="C95" s="229"/>
      <c r="D95" s="221" t="s">
        <v>167</v>
      </c>
      <c r="E95" s="230" t="s">
        <v>32</v>
      </c>
      <c r="F95" s="231" t="s">
        <v>319</v>
      </c>
      <c r="G95" s="229"/>
      <c r="H95" s="230" t="s">
        <v>32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167</v>
      </c>
      <c r="AU95" s="237" t="s">
        <v>90</v>
      </c>
      <c r="AV95" s="13" t="s">
        <v>88</v>
      </c>
      <c r="AW95" s="13" t="s">
        <v>41</v>
      </c>
      <c r="AX95" s="13" t="s">
        <v>80</v>
      </c>
      <c r="AY95" s="237" t="s">
        <v>132</v>
      </c>
    </row>
    <row r="96" s="14" customFormat="1">
      <c r="A96" s="14"/>
      <c r="B96" s="238"/>
      <c r="C96" s="239"/>
      <c r="D96" s="221" t="s">
        <v>167</v>
      </c>
      <c r="E96" s="240" t="s">
        <v>32</v>
      </c>
      <c r="F96" s="241" t="s">
        <v>320</v>
      </c>
      <c r="G96" s="239"/>
      <c r="H96" s="242">
        <v>30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167</v>
      </c>
      <c r="AU96" s="248" t="s">
        <v>90</v>
      </c>
      <c r="AV96" s="14" t="s">
        <v>90</v>
      </c>
      <c r="AW96" s="14" t="s">
        <v>41</v>
      </c>
      <c r="AX96" s="14" t="s">
        <v>80</v>
      </c>
      <c r="AY96" s="248" t="s">
        <v>132</v>
      </c>
    </row>
    <row r="97" s="15" customFormat="1">
      <c r="A97" s="15"/>
      <c r="B97" s="249"/>
      <c r="C97" s="250"/>
      <c r="D97" s="221" t="s">
        <v>167</v>
      </c>
      <c r="E97" s="251" t="s">
        <v>32</v>
      </c>
      <c r="F97" s="252" t="s">
        <v>176</v>
      </c>
      <c r="G97" s="250"/>
      <c r="H97" s="253">
        <v>30</v>
      </c>
      <c r="I97" s="254"/>
      <c r="J97" s="250"/>
      <c r="K97" s="250"/>
      <c r="L97" s="255"/>
      <c r="M97" s="256"/>
      <c r="N97" s="257"/>
      <c r="O97" s="257"/>
      <c r="P97" s="257"/>
      <c r="Q97" s="257"/>
      <c r="R97" s="257"/>
      <c r="S97" s="257"/>
      <c r="T97" s="25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9" t="s">
        <v>167</v>
      </c>
      <c r="AU97" s="259" t="s">
        <v>90</v>
      </c>
      <c r="AV97" s="15" t="s">
        <v>138</v>
      </c>
      <c r="AW97" s="15" t="s">
        <v>41</v>
      </c>
      <c r="AX97" s="15" t="s">
        <v>88</v>
      </c>
      <c r="AY97" s="259" t="s">
        <v>132</v>
      </c>
    </row>
    <row r="98" s="2" customFormat="1" ht="37.8" customHeight="1">
      <c r="A98" s="42"/>
      <c r="B98" s="43"/>
      <c r="C98" s="208" t="s">
        <v>90</v>
      </c>
      <c r="D98" s="208" t="s">
        <v>134</v>
      </c>
      <c r="E98" s="209" t="s">
        <v>321</v>
      </c>
      <c r="F98" s="210" t="s">
        <v>322</v>
      </c>
      <c r="G98" s="211" t="s">
        <v>137</v>
      </c>
      <c r="H98" s="212">
        <v>1240</v>
      </c>
      <c r="I98" s="213"/>
      <c r="J98" s="214">
        <f>ROUND(I98*H98,2)</f>
        <v>0</v>
      </c>
      <c r="K98" s="210" t="s">
        <v>154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0.17000000000000001</v>
      </c>
      <c r="T98" s="218">
        <f>S98*H98</f>
        <v>210.80000000000001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138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138</v>
      </c>
      <c r="BM98" s="219" t="s">
        <v>323</v>
      </c>
    </row>
    <row r="99" s="2" customFormat="1">
      <c r="A99" s="42"/>
      <c r="B99" s="43"/>
      <c r="C99" s="44"/>
      <c r="D99" s="226" t="s">
        <v>156</v>
      </c>
      <c r="E99" s="44"/>
      <c r="F99" s="227" t="s">
        <v>324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156</v>
      </c>
      <c r="AU99" s="20" t="s">
        <v>90</v>
      </c>
    </row>
    <row r="100" s="13" customFormat="1">
      <c r="A100" s="13"/>
      <c r="B100" s="228"/>
      <c r="C100" s="229"/>
      <c r="D100" s="221" t="s">
        <v>167</v>
      </c>
      <c r="E100" s="230" t="s">
        <v>32</v>
      </c>
      <c r="F100" s="231" t="s">
        <v>325</v>
      </c>
      <c r="G100" s="229"/>
      <c r="H100" s="230" t="s">
        <v>32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167</v>
      </c>
      <c r="AU100" s="237" t="s">
        <v>90</v>
      </c>
      <c r="AV100" s="13" t="s">
        <v>88</v>
      </c>
      <c r="AW100" s="13" t="s">
        <v>41</v>
      </c>
      <c r="AX100" s="13" t="s">
        <v>80</v>
      </c>
      <c r="AY100" s="237" t="s">
        <v>132</v>
      </c>
    </row>
    <row r="101" s="13" customFormat="1">
      <c r="A101" s="13"/>
      <c r="B101" s="228"/>
      <c r="C101" s="229"/>
      <c r="D101" s="221" t="s">
        <v>167</v>
      </c>
      <c r="E101" s="230" t="s">
        <v>32</v>
      </c>
      <c r="F101" s="231" t="s">
        <v>326</v>
      </c>
      <c r="G101" s="229"/>
      <c r="H101" s="230" t="s">
        <v>32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167</v>
      </c>
      <c r="AU101" s="237" t="s">
        <v>90</v>
      </c>
      <c r="AV101" s="13" t="s">
        <v>88</v>
      </c>
      <c r="AW101" s="13" t="s">
        <v>41</v>
      </c>
      <c r="AX101" s="13" t="s">
        <v>80</v>
      </c>
      <c r="AY101" s="237" t="s">
        <v>132</v>
      </c>
    </row>
    <row r="102" s="14" customFormat="1">
      <c r="A102" s="14"/>
      <c r="B102" s="238"/>
      <c r="C102" s="239"/>
      <c r="D102" s="221" t="s">
        <v>167</v>
      </c>
      <c r="E102" s="240" t="s">
        <v>32</v>
      </c>
      <c r="F102" s="241" t="s">
        <v>327</v>
      </c>
      <c r="G102" s="239"/>
      <c r="H102" s="242">
        <v>800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167</v>
      </c>
      <c r="AU102" s="248" t="s">
        <v>90</v>
      </c>
      <c r="AV102" s="14" t="s">
        <v>90</v>
      </c>
      <c r="AW102" s="14" t="s">
        <v>41</v>
      </c>
      <c r="AX102" s="14" t="s">
        <v>80</v>
      </c>
      <c r="AY102" s="248" t="s">
        <v>132</v>
      </c>
    </row>
    <row r="103" s="13" customFormat="1">
      <c r="A103" s="13"/>
      <c r="B103" s="228"/>
      <c r="C103" s="229"/>
      <c r="D103" s="221" t="s">
        <v>167</v>
      </c>
      <c r="E103" s="230" t="s">
        <v>32</v>
      </c>
      <c r="F103" s="231" t="s">
        <v>328</v>
      </c>
      <c r="G103" s="229"/>
      <c r="H103" s="230" t="s">
        <v>32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167</v>
      </c>
      <c r="AU103" s="237" t="s">
        <v>90</v>
      </c>
      <c r="AV103" s="13" t="s">
        <v>88</v>
      </c>
      <c r="AW103" s="13" t="s">
        <v>41</v>
      </c>
      <c r="AX103" s="13" t="s">
        <v>80</v>
      </c>
      <c r="AY103" s="237" t="s">
        <v>132</v>
      </c>
    </row>
    <row r="104" s="13" customFormat="1">
      <c r="A104" s="13"/>
      <c r="B104" s="228"/>
      <c r="C104" s="229"/>
      <c r="D104" s="221" t="s">
        <v>167</v>
      </c>
      <c r="E104" s="230" t="s">
        <v>32</v>
      </c>
      <c r="F104" s="231" t="s">
        <v>329</v>
      </c>
      <c r="G104" s="229"/>
      <c r="H104" s="230" t="s">
        <v>32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167</v>
      </c>
      <c r="AU104" s="237" t="s">
        <v>90</v>
      </c>
      <c r="AV104" s="13" t="s">
        <v>88</v>
      </c>
      <c r="AW104" s="13" t="s">
        <v>41</v>
      </c>
      <c r="AX104" s="13" t="s">
        <v>80</v>
      </c>
      <c r="AY104" s="237" t="s">
        <v>132</v>
      </c>
    </row>
    <row r="105" s="14" customFormat="1">
      <c r="A105" s="14"/>
      <c r="B105" s="238"/>
      <c r="C105" s="239"/>
      <c r="D105" s="221" t="s">
        <v>167</v>
      </c>
      <c r="E105" s="240" t="s">
        <v>32</v>
      </c>
      <c r="F105" s="241" t="s">
        <v>330</v>
      </c>
      <c r="G105" s="239"/>
      <c r="H105" s="242">
        <v>350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167</v>
      </c>
      <c r="AU105" s="248" t="s">
        <v>90</v>
      </c>
      <c r="AV105" s="14" t="s">
        <v>90</v>
      </c>
      <c r="AW105" s="14" t="s">
        <v>41</v>
      </c>
      <c r="AX105" s="14" t="s">
        <v>80</v>
      </c>
      <c r="AY105" s="248" t="s">
        <v>132</v>
      </c>
    </row>
    <row r="106" s="13" customFormat="1">
      <c r="A106" s="13"/>
      <c r="B106" s="228"/>
      <c r="C106" s="229"/>
      <c r="D106" s="221" t="s">
        <v>167</v>
      </c>
      <c r="E106" s="230" t="s">
        <v>32</v>
      </c>
      <c r="F106" s="231" t="s">
        <v>331</v>
      </c>
      <c r="G106" s="229"/>
      <c r="H106" s="230" t="s">
        <v>32</v>
      </c>
      <c r="I106" s="232"/>
      <c r="J106" s="229"/>
      <c r="K106" s="229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167</v>
      </c>
      <c r="AU106" s="237" t="s">
        <v>90</v>
      </c>
      <c r="AV106" s="13" t="s">
        <v>88</v>
      </c>
      <c r="AW106" s="13" t="s">
        <v>41</v>
      </c>
      <c r="AX106" s="13" t="s">
        <v>80</v>
      </c>
      <c r="AY106" s="237" t="s">
        <v>132</v>
      </c>
    </row>
    <row r="107" s="14" customFormat="1">
      <c r="A107" s="14"/>
      <c r="B107" s="238"/>
      <c r="C107" s="239"/>
      <c r="D107" s="221" t="s">
        <v>167</v>
      </c>
      <c r="E107" s="240" t="s">
        <v>32</v>
      </c>
      <c r="F107" s="241" t="s">
        <v>332</v>
      </c>
      <c r="G107" s="239"/>
      <c r="H107" s="242">
        <v>90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167</v>
      </c>
      <c r="AU107" s="248" t="s">
        <v>90</v>
      </c>
      <c r="AV107" s="14" t="s">
        <v>90</v>
      </c>
      <c r="AW107" s="14" t="s">
        <v>41</v>
      </c>
      <c r="AX107" s="14" t="s">
        <v>80</v>
      </c>
      <c r="AY107" s="248" t="s">
        <v>132</v>
      </c>
    </row>
    <row r="108" s="15" customFormat="1">
      <c r="A108" s="15"/>
      <c r="B108" s="249"/>
      <c r="C108" s="250"/>
      <c r="D108" s="221" t="s">
        <v>167</v>
      </c>
      <c r="E108" s="251" t="s">
        <v>32</v>
      </c>
      <c r="F108" s="252" t="s">
        <v>176</v>
      </c>
      <c r="G108" s="250"/>
      <c r="H108" s="253">
        <v>1240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9" t="s">
        <v>167</v>
      </c>
      <c r="AU108" s="259" t="s">
        <v>90</v>
      </c>
      <c r="AV108" s="15" t="s">
        <v>138</v>
      </c>
      <c r="AW108" s="15" t="s">
        <v>41</v>
      </c>
      <c r="AX108" s="15" t="s">
        <v>88</v>
      </c>
      <c r="AY108" s="259" t="s">
        <v>132</v>
      </c>
    </row>
    <row r="109" s="2" customFormat="1" ht="37.8" customHeight="1">
      <c r="A109" s="42"/>
      <c r="B109" s="43"/>
      <c r="C109" s="208" t="s">
        <v>150</v>
      </c>
      <c r="D109" s="208" t="s">
        <v>134</v>
      </c>
      <c r="E109" s="209" t="s">
        <v>333</v>
      </c>
      <c r="F109" s="210" t="s">
        <v>334</v>
      </c>
      <c r="G109" s="211" t="s">
        <v>137</v>
      </c>
      <c r="H109" s="212">
        <v>5050</v>
      </c>
      <c r="I109" s="213"/>
      <c r="J109" s="214">
        <f>ROUND(I109*H109,2)</f>
        <v>0</v>
      </c>
      <c r="K109" s="210" t="s">
        <v>154</v>
      </c>
      <c r="L109" s="48"/>
      <c r="M109" s="215" t="s">
        <v>32</v>
      </c>
      <c r="N109" s="216" t="s">
        <v>51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0.28999999999999998</v>
      </c>
      <c r="T109" s="218">
        <f>S109*H109</f>
        <v>1464.5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138</v>
      </c>
      <c r="AT109" s="219" t="s">
        <v>134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138</v>
      </c>
      <c r="BM109" s="219" t="s">
        <v>335</v>
      </c>
    </row>
    <row r="110" s="2" customFormat="1">
      <c r="A110" s="42"/>
      <c r="B110" s="43"/>
      <c r="C110" s="44"/>
      <c r="D110" s="226" t="s">
        <v>156</v>
      </c>
      <c r="E110" s="44"/>
      <c r="F110" s="227" t="s">
        <v>336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156</v>
      </c>
      <c r="AU110" s="20" t="s">
        <v>90</v>
      </c>
    </row>
    <row r="111" s="13" customFormat="1">
      <c r="A111" s="13"/>
      <c r="B111" s="228"/>
      <c r="C111" s="229"/>
      <c r="D111" s="221" t="s">
        <v>167</v>
      </c>
      <c r="E111" s="230" t="s">
        <v>32</v>
      </c>
      <c r="F111" s="231" t="s">
        <v>337</v>
      </c>
      <c r="G111" s="229"/>
      <c r="H111" s="230" t="s">
        <v>32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167</v>
      </c>
      <c r="AU111" s="237" t="s">
        <v>90</v>
      </c>
      <c r="AV111" s="13" t="s">
        <v>88</v>
      </c>
      <c r="AW111" s="13" t="s">
        <v>41</v>
      </c>
      <c r="AX111" s="13" t="s">
        <v>80</v>
      </c>
      <c r="AY111" s="237" t="s">
        <v>132</v>
      </c>
    </row>
    <row r="112" s="13" customFormat="1">
      <c r="A112" s="13"/>
      <c r="B112" s="228"/>
      <c r="C112" s="229"/>
      <c r="D112" s="221" t="s">
        <v>167</v>
      </c>
      <c r="E112" s="230" t="s">
        <v>32</v>
      </c>
      <c r="F112" s="231" t="s">
        <v>329</v>
      </c>
      <c r="G112" s="229"/>
      <c r="H112" s="230" t="s">
        <v>32</v>
      </c>
      <c r="I112" s="232"/>
      <c r="J112" s="229"/>
      <c r="K112" s="229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167</v>
      </c>
      <c r="AU112" s="237" t="s">
        <v>90</v>
      </c>
      <c r="AV112" s="13" t="s">
        <v>88</v>
      </c>
      <c r="AW112" s="13" t="s">
        <v>41</v>
      </c>
      <c r="AX112" s="13" t="s">
        <v>80</v>
      </c>
      <c r="AY112" s="237" t="s">
        <v>132</v>
      </c>
    </row>
    <row r="113" s="14" customFormat="1">
      <c r="A113" s="14"/>
      <c r="B113" s="238"/>
      <c r="C113" s="239"/>
      <c r="D113" s="221" t="s">
        <v>167</v>
      </c>
      <c r="E113" s="240" t="s">
        <v>32</v>
      </c>
      <c r="F113" s="241" t="s">
        <v>338</v>
      </c>
      <c r="G113" s="239"/>
      <c r="H113" s="242">
        <v>1800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167</v>
      </c>
      <c r="AU113" s="248" t="s">
        <v>90</v>
      </c>
      <c r="AV113" s="14" t="s">
        <v>90</v>
      </c>
      <c r="AW113" s="14" t="s">
        <v>41</v>
      </c>
      <c r="AX113" s="14" t="s">
        <v>80</v>
      </c>
      <c r="AY113" s="248" t="s">
        <v>132</v>
      </c>
    </row>
    <row r="114" s="13" customFormat="1">
      <c r="A114" s="13"/>
      <c r="B114" s="228"/>
      <c r="C114" s="229"/>
      <c r="D114" s="221" t="s">
        <v>167</v>
      </c>
      <c r="E114" s="230" t="s">
        <v>32</v>
      </c>
      <c r="F114" s="231" t="s">
        <v>339</v>
      </c>
      <c r="G114" s="229"/>
      <c r="H114" s="230" t="s">
        <v>32</v>
      </c>
      <c r="I114" s="232"/>
      <c r="J114" s="229"/>
      <c r="K114" s="229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167</v>
      </c>
      <c r="AU114" s="237" t="s">
        <v>90</v>
      </c>
      <c r="AV114" s="13" t="s">
        <v>88</v>
      </c>
      <c r="AW114" s="13" t="s">
        <v>41</v>
      </c>
      <c r="AX114" s="13" t="s">
        <v>80</v>
      </c>
      <c r="AY114" s="237" t="s">
        <v>132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326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340</v>
      </c>
      <c r="G116" s="239"/>
      <c r="H116" s="242">
        <v>2900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3" customFormat="1">
      <c r="A117" s="13"/>
      <c r="B117" s="228"/>
      <c r="C117" s="229"/>
      <c r="D117" s="221" t="s">
        <v>167</v>
      </c>
      <c r="E117" s="230" t="s">
        <v>32</v>
      </c>
      <c r="F117" s="231" t="s">
        <v>341</v>
      </c>
      <c r="G117" s="229"/>
      <c r="H117" s="230" t="s">
        <v>32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167</v>
      </c>
      <c r="AU117" s="237" t="s">
        <v>90</v>
      </c>
      <c r="AV117" s="13" t="s">
        <v>88</v>
      </c>
      <c r="AW117" s="13" t="s">
        <v>41</v>
      </c>
      <c r="AX117" s="13" t="s">
        <v>80</v>
      </c>
      <c r="AY117" s="237" t="s">
        <v>132</v>
      </c>
    </row>
    <row r="118" s="13" customFormat="1">
      <c r="A118" s="13"/>
      <c r="B118" s="228"/>
      <c r="C118" s="229"/>
      <c r="D118" s="221" t="s">
        <v>167</v>
      </c>
      <c r="E118" s="230" t="s">
        <v>32</v>
      </c>
      <c r="F118" s="231" t="s">
        <v>342</v>
      </c>
      <c r="G118" s="229"/>
      <c r="H118" s="230" t="s">
        <v>32</v>
      </c>
      <c r="I118" s="232"/>
      <c r="J118" s="229"/>
      <c r="K118" s="229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167</v>
      </c>
      <c r="AU118" s="237" t="s">
        <v>90</v>
      </c>
      <c r="AV118" s="13" t="s">
        <v>88</v>
      </c>
      <c r="AW118" s="13" t="s">
        <v>41</v>
      </c>
      <c r="AX118" s="13" t="s">
        <v>80</v>
      </c>
      <c r="AY118" s="237" t="s">
        <v>132</v>
      </c>
    </row>
    <row r="119" s="14" customFormat="1">
      <c r="A119" s="14"/>
      <c r="B119" s="238"/>
      <c r="C119" s="239"/>
      <c r="D119" s="221" t="s">
        <v>167</v>
      </c>
      <c r="E119" s="240" t="s">
        <v>32</v>
      </c>
      <c r="F119" s="241" t="s">
        <v>330</v>
      </c>
      <c r="G119" s="239"/>
      <c r="H119" s="242">
        <v>350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167</v>
      </c>
      <c r="AU119" s="248" t="s">
        <v>90</v>
      </c>
      <c r="AV119" s="14" t="s">
        <v>90</v>
      </c>
      <c r="AW119" s="14" t="s">
        <v>41</v>
      </c>
      <c r="AX119" s="14" t="s">
        <v>80</v>
      </c>
      <c r="AY119" s="248" t="s">
        <v>132</v>
      </c>
    </row>
    <row r="120" s="15" customFormat="1">
      <c r="A120" s="15"/>
      <c r="B120" s="249"/>
      <c r="C120" s="250"/>
      <c r="D120" s="221" t="s">
        <v>167</v>
      </c>
      <c r="E120" s="251" t="s">
        <v>32</v>
      </c>
      <c r="F120" s="252" t="s">
        <v>176</v>
      </c>
      <c r="G120" s="250"/>
      <c r="H120" s="253">
        <v>5050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167</v>
      </c>
      <c r="AU120" s="259" t="s">
        <v>90</v>
      </c>
      <c r="AV120" s="15" t="s">
        <v>138</v>
      </c>
      <c r="AW120" s="15" t="s">
        <v>41</v>
      </c>
      <c r="AX120" s="15" t="s">
        <v>88</v>
      </c>
      <c r="AY120" s="259" t="s">
        <v>132</v>
      </c>
    </row>
    <row r="121" s="2" customFormat="1" ht="37.8" customHeight="1">
      <c r="A121" s="42"/>
      <c r="B121" s="43"/>
      <c r="C121" s="208" t="s">
        <v>138</v>
      </c>
      <c r="D121" s="208" t="s">
        <v>134</v>
      </c>
      <c r="E121" s="209" t="s">
        <v>343</v>
      </c>
      <c r="F121" s="210" t="s">
        <v>344</v>
      </c>
      <c r="G121" s="211" t="s">
        <v>137</v>
      </c>
      <c r="H121" s="212">
        <v>5450</v>
      </c>
      <c r="I121" s="213"/>
      <c r="J121" s="214">
        <f>ROUND(I121*H121,2)</f>
        <v>0</v>
      </c>
      <c r="K121" s="210" t="s">
        <v>154</v>
      </c>
      <c r="L121" s="48"/>
      <c r="M121" s="215" t="s">
        <v>32</v>
      </c>
      <c r="N121" s="216" t="s">
        <v>51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0.44</v>
      </c>
      <c r="T121" s="218">
        <f>S121*H121</f>
        <v>2398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138</v>
      </c>
      <c r="AT121" s="219" t="s">
        <v>134</v>
      </c>
      <c r="AU121" s="219" t="s">
        <v>90</v>
      </c>
      <c r="AY121" s="20" t="s">
        <v>132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88</v>
      </c>
      <c r="BK121" s="220">
        <f>ROUND(I121*H121,2)</f>
        <v>0</v>
      </c>
      <c r="BL121" s="20" t="s">
        <v>138</v>
      </c>
      <c r="BM121" s="219" t="s">
        <v>345</v>
      </c>
    </row>
    <row r="122" s="2" customFormat="1">
      <c r="A122" s="42"/>
      <c r="B122" s="43"/>
      <c r="C122" s="44"/>
      <c r="D122" s="226" t="s">
        <v>156</v>
      </c>
      <c r="E122" s="44"/>
      <c r="F122" s="227" t="s">
        <v>346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156</v>
      </c>
      <c r="AU122" s="20" t="s">
        <v>90</v>
      </c>
    </row>
    <row r="123" s="13" customFormat="1">
      <c r="A123" s="13"/>
      <c r="B123" s="228"/>
      <c r="C123" s="229"/>
      <c r="D123" s="221" t="s">
        <v>167</v>
      </c>
      <c r="E123" s="230" t="s">
        <v>32</v>
      </c>
      <c r="F123" s="231" t="s">
        <v>347</v>
      </c>
      <c r="G123" s="229"/>
      <c r="H123" s="230" t="s">
        <v>32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167</v>
      </c>
      <c r="AU123" s="237" t="s">
        <v>90</v>
      </c>
      <c r="AV123" s="13" t="s">
        <v>88</v>
      </c>
      <c r="AW123" s="13" t="s">
        <v>41</v>
      </c>
      <c r="AX123" s="13" t="s">
        <v>80</v>
      </c>
      <c r="AY123" s="237" t="s">
        <v>132</v>
      </c>
    </row>
    <row r="124" s="13" customFormat="1">
      <c r="A124" s="13"/>
      <c r="B124" s="228"/>
      <c r="C124" s="229"/>
      <c r="D124" s="221" t="s">
        <v>167</v>
      </c>
      <c r="E124" s="230" t="s">
        <v>32</v>
      </c>
      <c r="F124" s="231" t="s">
        <v>342</v>
      </c>
      <c r="G124" s="229"/>
      <c r="H124" s="230" t="s">
        <v>32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167</v>
      </c>
      <c r="AU124" s="237" t="s">
        <v>90</v>
      </c>
      <c r="AV124" s="13" t="s">
        <v>88</v>
      </c>
      <c r="AW124" s="13" t="s">
        <v>41</v>
      </c>
      <c r="AX124" s="13" t="s">
        <v>80</v>
      </c>
      <c r="AY124" s="237" t="s">
        <v>132</v>
      </c>
    </row>
    <row r="125" s="14" customFormat="1">
      <c r="A125" s="14"/>
      <c r="B125" s="238"/>
      <c r="C125" s="239"/>
      <c r="D125" s="221" t="s">
        <v>167</v>
      </c>
      <c r="E125" s="240" t="s">
        <v>32</v>
      </c>
      <c r="F125" s="241" t="s">
        <v>348</v>
      </c>
      <c r="G125" s="239"/>
      <c r="H125" s="242">
        <v>1350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167</v>
      </c>
      <c r="AU125" s="248" t="s">
        <v>90</v>
      </c>
      <c r="AV125" s="14" t="s">
        <v>90</v>
      </c>
      <c r="AW125" s="14" t="s">
        <v>41</v>
      </c>
      <c r="AX125" s="14" t="s">
        <v>80</v>
      </c>
      <c r="AY125" s="248" t="s">
        <v>132</v>
      </c>
    </row>
    <row r="126" s="13" customFormat="1">
      <c r="A126" s="13"/>
      <c r="B126" s="228"/>
      <c r="C126" s="229"/>
      <c r="D126" s="221" t="s">
        <v>167</v>
      </c>
      <c r="E126" s="230" t="s">
        <v>32</v>
      </c>
      <c r="F126" s="231" t="s">
        <v>349</v>
      </c>
      <c r="G126" s="229"/>
      <c r="H126" s="230" t="s">
        <v>32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167</v>
      </c>
      <c r="AU126" s="237" t="s">
        <v>90</v>
      </c>
      <c r="AV126" s="13" t="s">
        <v>88</v>
      </c>
      <c r="AW126" s="13" t="s">
        <v>41</v>
      </c>
      <c r="AX126" s="13" t="s">
        <v>80</v>
      </c>
      <c r="AY126" s="237" t="s">
        <v>132</v>
      </c>
    </row>
    <row r="127" s="14" customFormat="1">
      <c r="A127" s="14"/>
      <c r="B127" s="238"/>
      <c r="C127" s="239"/>
      <c r="D127" s="221" t="s">
        <v>167</v>
      </c>
      <c r="E127" s="240" t="s">
        <v>32</v>
      </c>
      <c r="F127" s="241" t="s">
        <v>350</v>
      </c>
      <c r="G127" s="239"/>
      <c r="H127" s="242">
        <v>4100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167</v>
      </c>
      <c r="AU127" s="248" t="s">
        <v>90</v>
      </c>
      <c r="AV127" s="14" t="s">
        <v>90</v>
      </c>
      <c r="AW127" s="14" t="s">
        <v>41</v>
      </c>
      <c r="AX127" s="14" t="s">
        <v>80</v>
      </c>
      <c r="AY127" s="248" t="s">
        <v>132</v>
      </c>
    </row>
    <row r="128" s="15" customFormat="1">
      <c r="A128" s="15"/>
      <c r="B128" s="249"/>
      <c r="C128" s="250"/>
      <c r="D128" s="221" t="s">
        <v>167</v>
      </c>
      <c r="E128" s="251" t="s">
        <v>32</v>
      </c>
      <c r="F128" s="252" t="s">
        <v>176</v>
      </c>
      <c r="G128" s="250"/>
      <c r="H128" s="253">
        <v>5450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167</v>
      </c>
      <c r="AU128" s="259" t="s">
        <v>90</v>
      </c>
      <c r="AV128" s="15" t="s">
        <v>138</v>
      </c>
      <c r="AW128" s="15" t="s">
        <v>41</v>
      </c>
      <c r="AX128" s="15" t="s">
        <v>88</v>
      </c>
      <c r="AY128" s="259" t="s">
        <v>132</v>
      </c>
    </row>
    <row r="129" s="2" customFormat="1" ht="37.8" customHeight="1">
      <c r="A129" s="42"/>
      <c r="B129" s="43"/>
      <c r="C129" s="208" t="s">
        <v>142</v>
      </c>
      <c r="D129" s="208" t="s">
        <v>134</v>
      </c>
      <c r="E129" s="209" t="s">
        <v>351</v>
      </c>
      <c r="F129" s="210" t="s">
        <v>352</v>
      </c>
      <c r="G129" s="211" t="s">
        <v>137</v>
      </c>
      <c r="H129" s="212">
        <v>150</v>
      </c>
      <c r="I129" s="213"/>
      <c r="J129" s="214">
        <f>ROUND(I129*H129,2)</f>
        <v>0</v>
      </c>
      <c r="K129" s="210" t="s">
        <v>154</v>
      </c>
      <c r="L129" s="48"/>
      <c r="M129" s="215" t="s">
        <v>32</v>
      </c>
      <c r="N129" s="216" t="s">
        <v>51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0.75</v>
      </c>
      <c r="T129" s="218">
        <f>S129*H129</f>
        <v>112.5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138</v>
      </c>
      <c r="AT129" s="219" t="s">
        <v>134</v>
      </c>
      <c r="AU129" s="219" t="s">
        <v>90</v>
      </c>
      <c r="AY129" s="20" t="s">
        <v>132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88</v>
      </c>
      <c r="BK129" s="220">
        <f>ROUND(I129*H129,2)</f>
        <v>0</v>
      </c>
      <c r="BL129" s="20" t="s">
        <v>138</v>
      </c>
      <c r="BM129" s="219" t="s">
        <v>353</v>
      </c>
    </row>
    <row r="130" s="2" customFormat="1">
      <c r="A130" s="42"/>
      <c r="B130" s="43"/>
      <c r="C130" s="44"/>
      <c r="D130" s="226" t="s">
        <v>156</v>
      </c>
      <c r="E130" s="44"/>
      <c r="F130" s="227" t="s">
        <v>354</v>
      </c>
      <c r="G130" s="44"/>
      <c r="H130" s="44"/>
      <c r="I130" s="223"/>
      <c r="J130" s="44"/>
      <c r="K130" s="44"/>
      <c r="L130" s="48"/>
      <c r="M130" s="224"/>
      <c r="N130" s="22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156</v>
      </c>
      <c r="AU130" s="20" t="s">
        <v>90</v>
      </c>
    </row>
    <row r="131" s="13" customFormat="1">
      <c r="A131" s="13"/>
      <c r="B131" s="228"/>
      <c r="C131" s="229"/>
      <c r="D131" s="221" t="s">
        <v>167</v>
      </c>
      <c r="E131" s="230" t="s">
        <v>32</v>
      </c>
      <c r="F131" s="231" t="s">
        <v>355</v>
      </c>
      <c r="G131" s="229"/>
      <c r="H131" s="230" t="s">
        <v>32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167</v>
      </c>
      <c r="AU131" s="237" t="s">
        <v>90</v>
      </c>
      <c r="AV131" s="13" t="s">
        <v>88</v>
      </c>
      <c r="AW131" s="13" t="s">
        <v>41</v>
      </c>
      <c r="AX131" s="13" t="s">
        <v>80</v>
      </c>
      <c r="AY131" s="237" t="s">
        <v>132</v>
      </c>
    </row>
    <row r="132" s="14" customFormat="1">
      <c r="A132" s="14"/>
      <c r="B132" s="238"/>
      <c r="C132" s="239"/>
      <c r="D132" s="221" t="s">
        <v>167</v>
      </c>
      <c r="E132" s="240" t="s">
        <v>32</v>
      </c>
      <c r="F132" s="241" t="s">
        <v>356</v>
      </c>
      <c r="G132" s="239"/>
      <c r="H132" s="242">
        <v>120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167</v>
      </c>
      <c r="AU132" s="248" t="s">
        <v>90</v>
      </c>
      <c r="AV132" s="14" t="s">
        <v>90</v>
      </c>
      <c r="AW132" s="14" t="s">
        <v>41</v>
      </c>
      <c r="AX132" s="14" t="s">
        <v>80</v>
      </c>
      <c r="AY132" s="248" t="s">
        <v>132</v>
      </c>
    </row>
    <row r="133" s="13" customFormat="1">
      <c r="A133" s="13"/>
      <c r="B133" s="228"/>
      <c r="C133" s="229"/>
      <c r="D133" s="221" t="s">
        <v>167</v>
      </c>
      <c r="E133" s="230" t="s">
        <v>32</v>
      </c>
      <c r="F133" s="231" t="s">
        <v>357</v>
      </c>
      <c r="G133" s="229"/>
      <c r="H133" s="230" t="s">
        <v>32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167</v>
      </c>
      <c r="AU133" s="237" t="s">
        <v>90</v>
      </c>
      <c r="AV133" s="13" t="s">
        <v>88</v>
      </c>
      <c r="AW133" s="13" t="s">
        <v>41</v>
      </c>
      <c r="AX133" s="13" t="s">
        <v>80</v>
      </c>
      <c r="AY133" s="237" t="s">
        <v>132</v>
      </c>
    </row>
    <row r="134" s="14" customFormat="1">
      <c r="A134" s="14"/>
      <c r="B134" s="238"/>
      <c r="C134" s="239"/>
      <c r="D134" s="221" t="s">
        <v>167</v>
      </c>
      <c r="E134" s="240" t="s">
        <v>32</v>
      </c>
      <c r="F134" s="241" t="s">
        <v>358</v>
      </c>
      <c r="G134" s="239"/>
      <c r="H134" s="242">
        <v>30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167</v>
      </c>
      <c r="AU134" s="248" t="s">
        <v>90</v>
      </c>
      <c r="AV134" s="14" t="s">
        <v>90</v>
      </c>
      <c r="AW134" s="14" t="s">
        <v>41</v>
      </c>
      <c r="AX134" s="14" t="s">
        <v>80</v>
      </c>
      <c r="AY134" s="248" t="s">
        <v>132</v>
      </c>
    </row>
    <row r="135" s="15" customFormat="1">
      <c r="A135" s="15"/>
      <c r="B135" s="249"/>
      <c r="C135" s="250"/>
      <c r="D135" s="221" t="s">
        <v>167</v>
      </c>
      <c r="E135" s="251" t="s">
        <v>32</v>
      </c>
      <c r="F135" s="252" t="s">
        <v>176</v>
      </c>
      <c r="G135" s="250"/>
      <c r="H135" s="253">
        <v>150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167</v>
      </c>
      <c r="AU135" s="259" t="s">
        <v>90</v>
      </c>
      <c r="AV135" s="15" t="s">
        <v>138</v>
      </c>
      <c r="AW135" s="15" t="s">
        <v>41</v>
      </c>
      <c r="AX135" s="15" t="s">
        <v>88</v>
      </c>
      <c r="AY135" s="259" t="s">
        <v>132</v>
      </c>
    </row>
    <row r="136" s="2" customFormat="1" ht="33" customHeight="1">
      <c r="A136" s="42"/>
      <c r="B136" s="43"/>
      <c r="C136" s="208" t="s">
        <v>177</v>
      </c>
      <c r="D136" s="208" t="s">
        <v>134</v>
      </c>
      <c r="E136" s="209" t="s">
        <v>359</v>
      </c>
      <c r="F136" s="210" t="s">
        <v>360</v>
      </c>
      <c r="G136" s="211" t="s">
        <v>137</v>
      </c>
      <c r="H136" s="212">
        <v>75</v>
      </c>
      <c r="I136" s="213"/>
      <c r="J136" s="214">
        <f>ROUND(I136*H136,2)</f>
        <v>0</v>
      </c>
      <c r="K136" s="210" t="s">
        <v>154</v>
      </c>
      <c r="L136" s="48"/>
      <c r="M136" s="215" t="s">
        <v>32</v>
      </c>
      <c r="N136" s="216" t="s">
        <v>51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0.23999999999999999</v>
      </c>
      <c r="T136" s="218">
        <f>S136*H136</f>
        <v>18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138</v>
      </c>
      <c r="AT136" s="219" t="s">
        <v>134</v>
      </c>
      <c r="AU136" s="219" t="s">
        <v>90</v>
      </c>
      <c r="AY136" s="20" t="s">
        <v>132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88</v>
      </c>
      <c r="BK136" s="220">
        <f>ROUND(I136*H136,2)</f>
        <v>0</v>
      </c>
      <c r="BL136" s="20" t="s">
        <v>138</v>
      </c>
      <c r="BM136" s="219" t="s">
        <v>361</v>
      </c>
    </row>
    <row r="137" s="2" customFormat="1">
      <c r="A137" s="42"/>
      <c r="B137" s="43"/>
      <c r="C137" s="44"/>
      <c r="D137" s="226" t="s">
        <v>156</v>
      </c>
      <c r="E137" s="44"/>
      <c r="F137" s="227" t="s">
        <v>362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156</v>
      </c>
      <c r="AU137" s="20" t="s">
        <v>90</v>
      </c>
    </row>
    <row r="138" s="13" customFormat="1">
      <c r="A138" s="13"/>
      <c r="B138" s="228"/>
      <c r="C138" s="229"/>
      <c r="D138" s="221" t="s">
        <v>167</v>
      </c>
      <c r="E138" s="230" t="s">
        <v>32</v>
      </c>
      <c r="F138" s="231" t="s">
        <v>363</v>
      </c>
      <c r="G138" s="229"/>
      <c r="H138" s="230" t="s">
        <v>32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167</v>
      </c>
      <c r="AU138" s="237" t="s">
        <v>90</v>
      </c>
      <c r="AV138" s="13" t="s">
        <v>88</v>
      </c>
      <c r="AW138" s="13" t="s">
        <v>41</v>
      </c>
      <c r="AX138" s="13" t="s">
        <v>80</v>
      </c>
      <c r="AY138" s="237" t="s">
        <v>132</v>
      </c>
    </row>
    <row r="139" s="13" customFormat="1">
      <c r="A139" s="13"/>
      <c r="B139" s="228"/>
      <c r="C139" s="229"/>
      <c r="D139" s="221" t="s">
        <v>167</v>
      </c>
      <c r="E139" s="230" t="s">
        <v>32</v>
      </c>
      <c r="F139" s="231" t="s">
        <v>364</v>
      </c>
      <c r="G139" s="229"/>
      <c r="H139" s="230" t="s">
        <v>32</v>
      </c>
      <c r="I139" s="232"/>
      <c r="J139" s="229"/>
      <c r="K139" s="229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167</v>
      </c>
      <c r="AU139" s="237" t="s">
        <v>90</v>
      </c>
      <c r="AV139" s="13" t="s">
        <v>88</v>
      </c>
      <c r="AW139" s="13" t="s">
        <v>41</v>
      </c>
      <c r="AX139" s="13" t="s">
        <v>80</v>
      </c>
      <c r="AY139" s="237" t="s">
        <v>132</v>
      </c>
    </row>
    <row r="140" s="14" customFormat="1">
      <c r="A140" s="14"/>
      <c r="B140" s="238"/>
      <c r="C140" s="239"/>
      <c r="D140" s="221" t="s">
        <v>167</v>
      </c>
      <c r="E140" s="240" t="s">
        <v>32</v>
      </c>
      <c r="F140" s="241" t="s">
        <v>365</v>
      </c>
      <c r="G140" s="239"/>
      <c r="H140" s="242">
        <v>75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167</v>
      </c>
      <c r="AU140" s="248" t="s">
        <v>90</v>
      </c>
      <c r="AV140" s="14" t="s">
        <v>90</v>
      </c>
      <c r="AW140" s="14" t="s">
        <v>41</v>
      </c>
      <c r="AX140" s="14" t="s">
        <v>88</v>
      </c>
      <c r="AY140" s="248" t="s">
        <v>132</v>
      </c>
    </row>
    <row r="141" s="2" customFormat="1" ht="37.8" customHeight="1">
      <c r="A141" s="42"/>
      <c r="B141" s="43"/>
      <c r="C141" s="208" t="s">
        <v>186</v>
      </c>
      <c r="D141" s="208" t="s">
        <v>134</v>
      </c>
      <c r="E141" s="209" t="s">
        <v>366</v>
      </c>
      <c r="F141" s="210" t="s">
        <v>367</v>
      </c>
      <c r="G141" s="211" t="s">
        <v>137</v>
      </c>
      <c r="H141" s="212">
        <v>7370</v>
      </c>
      <c r="I141" s="213"/>
      <c r="J141" s="214">
        <f>ROUND(I141*H141,2)</f>
        <v>0</v>
      </c>
      <c r="K141" s="210" t="s">
        <v>154</v>
      </c>
      <c r="L141" s="48"/>
      <c r="M141" s="215" t="s">
        <v>32</v>
      </c>
      <c r="N141" s="216" t="s">
        <v>51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0.625</v>
      </c>
      <c r="T141" s="218">
        <f>S141*H141</f>
        <v>4606.25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138</v>
      </c>
      <c r="AT141" s="219" t="s">
        <v>134</v>
      </c>
      <c r="AU141" s="219" t="s">
        <v>90</v>
      </c>
      <c r="AY141" s="20" t="s">
        <v>132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88</v>
      </c>
      <c r="BK141" s="220">
        <f>ROUND(I141*H141,2)</f>
        <v>0</v>
      </c>
      <c r="BL141" s="20" t="s">
        <v>138</v>
      </c>
      <c r="BM141" s="219" t="s">
        <v>368</v>
      </c>
    </row>
    <row r="142" s="2" customFormat="1">
      <c r="A142" s="42"/>
      <c r="B142" s="43"/>
      <c r="C142" s="44"/>
      <c r="D142" s="226" t="s">
        <v>156</v>
      </c>
      <c r="E142" s="44"/>
      <c r="F142" s="227" t="s">
        <v>369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156</v>
      </c>
      <c r="AU142" s="20" t="s">
        <v>90</v>
      </c>
    </row>
    <row r="143" s="13" customFormat="1">
      <c r="A143" s="13"/>
      <c r="B143" s="228"/>
      <c r="C143" s="229"/>
      <c r="D143" s="221" t="s">
        <v>167</v>
      </c>
      <c r="E143" s="230" t="s">
        <v>32</v>
      </c>
      <c r="F143" s="231" t="s">
        <v>370</v>
      </c>
      <c r="G143" s="229"/>
      <c r="H143" s="230" t="s">
        <v>32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167</v>
      </c>
      <c r="AU143" s="237" t="s">
        <v>90</v>
      </c>
      <c r="AV143" s="13" t="s">
        <v>88</v>
      </c>
      <c r="AW143" s="13" t="s">
        <v>41</v>
      </c>
      <c r="AX143" s="13" t="s">
        <v>80</v>
      </c>
      <c r="AY143" s="237" t="s">
        <v>132</v>
      </c>
    </row>
    <row r="144" s="13" customFormat="1">
      <c r="A144" s="13"/>
      <c r="B144" s="228"/>
      <c r="C144" s="229"/>
      <c r="D144" s="221" t="s">
        <v>167</v>
      </c>
      <c r="E144" s="230" t="s">
        <v>32</v>
      </c>
      <c r="F144" s="231" t="s">
        <v>326</v>
      </c>
      <c r="G144" s="229"/>
      <c r="H144" s="230" t="s">
        <v>32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167</v>
      </c>
      <c r="AU144" s="237" t="s">
        <v>90</v>
      </c>
      <c r="AV144" s="13" t="s">
        <v>88</v>
      </c>
      <c r="AW144" s="13" t="s">
        <v>41</v>
      </c>
      <c r="AX144" s="13" t="s">
        <v>80</v>
      </c>
      <c r="AY144" s="237" t="s">
        <v>132</v>
      </c>
    </row>
    <row r="145" s="14" customFormat="1">
      <c r="A145" s="14"/>
      <c r="B145" s="238"/>
      <c r="C145" s="239"/>
      <c r="D145" s="221" t="s">
        <v>167</v>
      </c>
      <c r="E145" s="240" t="s">
        <v>32</v>
      </c>
      <c r="F145" s="241" t="s">
        <v>340</v>
      </c>
      <c r="G145" s="239"/>
      <c r="H145" s="242">
        <v>2900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167</v>
      </c>
      <c r="AU145" s="248" t="s">
        <v>90</v>
      </c>
      <c r="AV145" s="14" t="s">
        <v>90</v>
      </c>
      <c r="AW145" s="14" t="s">
        <v>41</v>
      </c>
      <c r="AX145" s="14" t="s">
        <v>80</v>
      </c>
      <c r="AY145" s="248" t="s">
        <v>132</v>
      </c>
    </row>
    <row r="146" s="13" customFormat="1">
      <c r="A146" s="13"/>
      <c r="B146" s="228"/>
      <c r="C146" s="229"/>
      <c r="D146" s="221" t="s">
        <v>167</v>
      </c>
      <c r="E146" s="230" t="s">
        <v>32</v>
      </c>
      <c r="F146" s="231" t="s">
        <v>342</v>
      </c>
      <c r="G146" s="229"/>
      <c r="H146" s="230" t="s">
        <v>32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167</v>
      </c>
      <c r="AU146" s="237" t="s">
        <v>90</v>
      </c>
      <c r="AV146" s="13" t="s">
        <v>88</v>
      </c>
      <c r="AW146" s="13" t="s">
        <v>41</v>
      </c>
      <c r="AX146" s="13" t="s">
        <v>80</v>
      </c>
      <c r="AY146" s="237" t="s">
        <v>132</v>
      </c>
    </row>
    <row r="147" s="14" customFormat="1">
      <c r="A147" s="14"/>
      <c r="B147" s="238"/>
      <c r="C147" s="239"/>
      <c r="D147" s="221" t="s">
        <v>167</v>
      </c>
      <c r="E147" s="240" t="s">
        <v>32</v>
      </c>
      <c r="F147" s="241" t="s">
        <v>348</v>
      </c>
      <c r="G147" s="239"/>
      <c r="H147" s="242">
        <v>1350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167</v>
      </c>
      <c r="AU147" s="248" t="s">
        <v>90</v>
      </c>
      <c r="AV147" s="14" t="s">
        <v>90</v>
      </c>
      <c r="AW147" s="14" t="s">
        <v>41</v>
      </c>
      <c r="AX147" s="14" t="s">
        <v>80</v>
      </c>
      <c r="AY147" s="248" t="s">
        <v>132</v>
      </c>
    </row>
    <row r="148" s="13" customFormat="1">
      <c r="A148" s="13"/>
      <c r="B148" s="228"/>
      <c r="C148" s="229"/>
      <c r="D148" s="221" t="s">
        <v>167</v>
      </c>
      <c r="E148" s="230" t="s">
        <v>32</v>
      </c>
      <c r="F148" s="231" t="s">
        <v>371</v>
      </c>
      <c r="G148" s="229"/>
      <c r="H148" s="230" t="s">
        <v>32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167</v>
      </c>
      <c r="AU148" s="237" t="s">
        <v>90</v>
      </c>
      <c r="AV148" s="13" t="s">
        <v>88</v>
      </c>
      <c r="AW148" s="13" t="s">
        <v>41</v>
      </c>
      <c r="AX148" s="13" t="s">
        <v>80</v>
      </c>
      <c r="AY148" s="237" t="s">
        <v>132</v>
      </c>
    </row>
    <row r="149" s="14" customFormat="1">
      <c r="A149" s="14"/>
      <c r="B149" s="238"/>
      <c r="C149" s="239"/>
      <c r="D149" s="221" t="s">
        <v>167</v>
      </c>
      <c r="E149" s="240" t="s">
        <v>32</v>
      </c>
      <c r="F149" s="241" t="s">
        <v>372</v>
      </c>
      <c r="G149" s="239"/>
      <c r="H149" s="242">
        <v>220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167</v>
      </c>
      <c r="AU149" s="248" t="s">
        <v>90</v>
      </c>
      <c r="AV149" s="14" t="s">
        <v>90</v>
      </c>
      <c r="AW149" s="14" t="s">
        <v>41</v>
      </c>
      <c r="AX149" s="14" t="s">
        <v>80</v>
      </c>
      <c r="AY149" s="248" t="s">
        <v>132</v>
      </c>
    </row>
    <row r="150" s="13" customFormat="1">
      <c r="A150" s="13"/>
      <c r="B150" s="228"/>
      <c r="C150" s="229"/>
      <c r="D150" s="221" t="s">
        <v>167</v>
      </c>
      <c r="E150" s="230" t="s">
        <v>32</v>
      </c>
      <c r="F150" s="231" t="s">
        <v>329</v>
      </c>
      <c r="G150" s="229"/>
      <c r="H150" s="230" t="s">
        <v>32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167</v>
      </c>
      <c r="AU150" s="237" t="s">
        <v>90</v>
      </c>
      <c r="AV150" s="13" t="s">
        <v>88</v>
      </c>
      <c r="AW150" s="13" t="s">
        <v>41</v>
      </c>
      <c r="AX150" s="13" t="s">
        <v>80</v>
      </c>
      <c r="AY150" s="237" t="s">
        <v>132</v>
      </c>
    </row>
    <row r="151" s="14" customFormat="1">
      <c r="A151" s="14"/>
      <c r="B151" s="238"/>
      <c r="C151" s="239"/>
      <c r="D151" s="221" t="s">
        <v>167</v>
      </c>
      <c r="E151" s="240" t="s">
        <v>32</v>
      </c>
      <c r="F151" s="241" t="s">
        <v>338</v>
      </c>
      <c r="G151" s="239"/>
      <c r="H151" s="242">
        <v>1800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167</v>
      </c>
      <c r="AU151" s="248" t="s">
        <v>90</v>
      </c>
      <c r="AV151" s="14" t="s">
        <v>90</v>
      </c>
      <c r="AW151" s="14" t="s">
        <v>41</v>
      </c>
      <c r="AX151" s="14" t="s">
        <v>80</v>
      </c>
      <c r="AY151" s="248" t="s">
        <v>132</v>
      </c>
    </row>
    <row r="152" s="16" customFormat="1">
      <c r="A152" s="16"/>
      <c r="B152" s="265"/>
      <c r="C152" s="266"/>
      <c r="D152" s="221" t="s">
        <v>167</v>
      </c>
      <c r="E152" s="267" t="s">
        <v>32</v>
      </c>
      <c r="F152" s="268" t="s">
        <v>373</v>
      </c>
      <c r="G152" s="266"/>
      <c r="H152" s="269">
        <v>6270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5" t="s">
        <v>167</v>
      </c>
      <c r="AU152" s="275" t="s">
        <v>90</v>
      </c>
      <c r="AV152" s="16" t="s">
        <v>150</v>
      </c>
      <c r="AW152" s="16" t="s">
        <v>41</v>
      </c>
      <c r="AX152" s="16" t="s">
        <v>80</v>
      </c>
      <c r="AY152" s="275" t="s">
        <v>132</v>
      </c>
    </row>
    <row r="153" s="13" customFormat="1">
      <c r="A153" s="13"/>
      <c r="B153" s="228"/>
      <c r="C153" s="229"/>
      <c r="D153" s="221" t="s">
        <v>167</v>
      </c>
      <c r="E153" s="230" t="s">
        <v>32</v>
      </c>
      <c r="F153" s="231" t="s">
        <v>374</v>
      </c>
      <c r="G153" s="229"/>
      <c r="H153" s="230" t="s">
        <v>32</v>
      </c>
      <c r="I153" s="232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167</v>
      </c>
      <c r="AU153" s="237" t="s">
        <v>90</v>
      </c>
      <c r="AV153" s="13" t="s">
        <v>88</v>
      </c>
      <c r="AW153" s="13" t="s">
        <v>41</v>
      </c>
      <c r="AX153" s="13" t="s">
        <v>80</v>
      </c>
      <c r="AY153" s="237" t="s">
        <v>132</v>
      </c>
    </row>
    <row r="154" s="13" customFormat="1">
      <c r="A154" s="13"/>
      <c r="B154" s="228"/>
      <c r="C154" s="229"/>
      <c r="D154" s="221" t="s">
        <v>167</v>
      </c>
      <c r="E154" s="230" t="s">
        <v>32</v>
      </c>
      <c r="F154" s="231" t="s">
        <v>375</v>
      </c>
      <c r="G154" s="229"/>
      <c r="H154" s="230" t="s">
        <v>32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167</v>
      </c>
      <c r="AU154" s="237" t="s">
        <v>90</v>
      </c>
      <c r="AV154" s="13" t="s">
        <v>88</v>
      </c>
      <c r="AW154" s="13" t="s">
        <v>41</v>
      </c>
      <c r="AX154" s="13" t="s">
        <v>80</v>
      </c>
      <c r="AY154" s="237" t="s">
        <v>132</v>
      </c>
    </row>
    <row r="155" s="14" customFormat="1">
      <c r="A155" s="14"/>
      <c r="B155" s="238"/>
      <c r="C155" s="239"/>
      <c r="D155" s="221" t="s">
        <v>167</v>
      </c>
      <c r="E155" s="240" t="s">
        <v>32</v>
      </c>
      <c r="F155" s="241" t="s">
        <v>376</v>
      </c>
      <c r="G155" s="239"/>
      <c r="H155" s="242">
        <v>1100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167</v>
      </c>
      <c r="AU155" s="248" t="s">
        <v>90</v>
      </c>
      <c r="AV155" s="14" t="s">
        <v>90</v>
      </c>
      <c r="AW155" s="14" t="s">
        <v>41</v>
      </c>
      <c r="AX155" s="14" t="s">
        <v>80</v>
      </c>
      <c r="AY155" s="248" t="s">
        <v>132</v>
      </c>
    </row>
    <row r="156" s="15" customFormat="1">
      <c r="A156" s="15"/>
      <c r="B156" s="249"/>
      <c r="C156" s="250"/>
      <c r="D156" s="221" t="s">
        <v>167</v>
      </c>
      <c r="E156" s="251" t="s">
        <v>32</v>
      </c>
      <c r="F156" s="252" t="s">
        <v>176</v>
      </c>
      <c r="G156" s="250"/>
      <c r="H156" s="253">
        <v>7370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167</v>
      </c>
      <c r="AU156" s="259" t="s">
        <v>90</v>
      </c>
      <c r="AV156" s="15" t="s">
        <v>138</v>
      </c>
      <c r="AW156" s="15" t="s">
        <v>41</v>
      </c>
      <c r="AX156" s="15" t="s">
        <v>88</v>
      </c>
      <c r="AY156" s="259" t="s">
        <v>132</v>
      </c>
    </row>
    <row r="157" s="2" customFormat="1" ht="37.8" customHeight="1">
      <c r="A157" s="42"/>
      <c r="B157" s="43"/>
      <c r="C157" s="208" t="s">
        <v>195</v>
      </c>
      <c r="D157" s="208" t="s">
        <v>134</v>
      </c>
      <c r="E157" s="209" t="s">
        <v>377</v>
      </c>
      <c r="F157" s="210" t="s">
        <v>378</v>
      </c>
      <c r="G157" s="211" t="s">
        <v>137</v>
      </c>
      <c r="H157" s="212">
        <v>1500</v>
      </c>
      <c r="I157" s="213"/>
      <c r="J157" s="214">
        <f>ROUND(I157*H157,2)</f>
        <v>0</v>
      </c>
      <c r="K157" s="210" t="s">
        <v>154</v>
      </c>
      <c r="L157" s="48"/>
      <c r="M157" s="215" t="s">
        <v>32</v>
      </c>
      <c r="N157" s="216" t="s">
        <v>51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0.93000000000000005</v>
      </c>
      <c r="T157" s="218">
        <f>S157*H157</f>
        <v>1395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19" t="s">
        <v>138</v>
      </c>
      <c r="AT157" s="219" t="s">
        <v>134</v>
      </c>
      <c r="AU157" s="219" t="s">
        <v>90</v>
      </c>
      <c r="AY157" s="20" t="s">
        <v>132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88</v>
      </c>
      <c r="BK157" s="220">
        <f>ROUND(I157*H157,2)</f>
        <v>0</v>
      </c>
      <c r="BL157" s="20" t="s">
        <v>138</v>
      </c>
      <c r="BM157" s="219" t="s">
        <v>379</v>
      </c>
    </row>
    <row r="158" s="2" customFormat="1">
      <c r="A158" s="42"/>
      <c r="B158" s="43"/>
      <c r="C158" s="44"/>
      <c r="D158" s="226" t="s">
        <v>156</v>
      </c>
      <c r="E158" s="44"/>
      <c r="F158" s="227" t="s">
        <v>380</v>
      </c>
      <c r="G158" s="44"/>
      <c r="H158" s="44"/>
      <c r="I158" s="223"/>
      <c r="J158" s="44"/>
      <c r="K158" s="44"/>
      <c r="L158" s="48"/>
      <c r="M158" s="224"/>
      <c r="N158" s="225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156</v>
      </c>
      <c r="AU158" s="20" t="s">
        <v>90</v>
      </c>
    </row>
    <row r="159" s="13" customFormat="1">
      <c r="A159" s="13"/>
      <c r="B159" s="228"/>
      <c r="C159" s="229"/>
      <c r="D159" s="221" t="s">
        <v>167</v>
      </c>
      <c r="E159" s="230" t="s">
        <v>32</v>
      </c>
      <c r="F159" s="231" t="s">
        <v>381</v>
      </c>
      <c r="G159" s="229"/>
      <c r="H159" s="230" t="s">
        <v>32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167</v>
      </c>
      <c r="AU159" s="237" t="s">
        <v>90</v>
      </c>
      <c r="AV159" s="13" t="s">
        <v>88</v>
      </c>
      <c r="AW159" s="13" t="s">
        <v>41</v>
      </c>
      <c r="AX159" s="13" t="s">
        <v>80</v>
      </c>
      <c r="AY159" s="237" t="s">
        <v>132</v>
      </c>
    </row>
    <row r="160" s="13" customFormat="1">
      <c r="A160" s="13"/>
      <c r="B160" s="228"/>
      <c r="C160" s="229"/>
      <c r="D160" s="221" t="s">
        <v>167</v>
      </c>
      <c r="E160" s="230" t="s">
        <v>32</v>
      </c>
      <c r="F160" s="231" t="s">
        <v>326</v>
      </c>
      <c r="G160" s="229"/>
      <c r="H160" s="230" t="s">
        <v>32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167</v>
      </c>
      <c r="AU160" s="237" t="s">
        <v>90</v>
      </c>
      <c r="AV160" s="13" t="s">
        <v>88</v>
      </c>
      <c r="AW160" s="13" t="s">
        <v>41</v>
      </c>
      <c r="AX160" s="13" t="s">
        <v>80</v>
      </c>
      <c r="AY160" s="237" t="s">
        <v>132</v>
      </c>
    </row>
    <row r="161" s="14" customFormat="1">
      <c r="A161" s="14"/>
      <c r="B161" s="238"/>
      <c r="C161" s="239"/>
      <c r="D161" s="221" t="s">
        <v>167</v>
      </c>
      <c r="E161" s="240" t="s">
        <v>32</v>
      </c>
      <c r="F161" s="241" t="s">
        <v>327</v>
      </c>
      <c r="G161" s="239"/>
      <c r="H161" s="242">
        <v>800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167</v>
      </c>
      <c r="AU161" s="248" t="s">
        <v>90</v>
      </c>
      <c r="AV161" s="14" t="s">
        <v>90</v>
      </c>
      <c r="AW161" s="14" t="s">
        <v>41</v>
      </c>
      <c r="AX161" s="14" t="s">
        <v>80</v>
      </c>
      <c r="AY161" s="248" t="s">
        <v>132</v>
      </c>
    </row>
    <row r="162" s="13" customFormat="1">
      <c r="A162" s="13"/>
      <c r="B162" s="228"/>
      <c r="C162" s="229"/>
      <c r="D162" s="221" t="s">
        <v>167</v>
      </c>
      <c r="E162" s="230" t="s">
        <v>32</v>
      </c>
      <c r="F162" s="231" t="s">
        <v>342</v>
      </c>
      <c r="G162" s="229"/>
      <c r="H162" s="230" t="s">
        <v>32</v>
      </c>
      <c r="I162" s="232"/>
      <c r="J162" s="229"/>
      <c r="K162" s="229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167</v>
      </c>
      <c r="AU162" s="237" t="s">
        <v>90</v>
      </c>
      <c r="AV162" s="13" t="s">
        <v>88</v>
      </c>
      <c r="AW162" s="13" t="s">
        <v>41</v>
      </c>
      <c r="AX162" s="13" t="s">
        <v>80</v>
      </c>
      <c r="AY162" s="237" t="s">
        <v>132</v>
      </c>
    </row>
    <row r="163" s="14" customFormat="1">
      <c r="A163" s="14"/>
      <c r="B163" s="238"/>
      <c r="C163" s="239"/>
      <c r="D163" s="221" t="s">
        <v>167</v>
      </c>
      <c r="E163" s="240" t="s">
        <v>32</v>
      </c>
      <c r="F163" s="241" t="s">
        <v>330</v>
      </c>
      <c r="G163" s="239"/>
      <c r="H163" s="242">
        <v>350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167</v>
      </c>
      <c r="AU163" s="248" t="s">
        <v>90</v>
      </c>
      <c r="AV163" s="14" t="s">
        <v>90</v>
      </c>
      <c r="AW163" s="14" t="s">
        <v>41</v>
      </c>
      <c r="AX163" s="14" t="s">
        <v>80</v>
      </c>
      <c r="AY163" s="248" t="s">
        <v>132</v>
      </c>
    </row>
    <row r="164" s="13" customFormat="1">
      <c r="A164" s="13"/>
      <c r="B164" s="228"/>
      <c r="C164" s="229"/>
      <c r="D164" s="221" t="s">
        <v>167</v>
      </c>
      <c r="E164" s="230" t="s">
        <v>32</v>
      </c>
      <c r="F164" s="231" t="s">
        <v>329</v>
      </c>
      <c r="G164" s="229"/>
      <c r="H164" s="230" t="s">
        <v>32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167</v>
      </c>
      <c r="AU164" s="237" t="s">
        <v>90</v>
      </c>
      <c r="AV164" s="13" t="s">
        <v>88</v>
      </c>
      <c r="AW164" s="13" t="s">
        <v>41</v>
      </c>
      <c r="AX164" s="13" t="s">
        <v>80</v>
      </c>
      <c r="AY164" s="237" t="s">
        <v>132</v>
      </c>
    </row>
    <row r="165" s="14" customFormat="1">
      <c r="A165" s="14"/>
      <c r="B165" s="238"/>
      <c r="C165" s="239"/>
      <c r="D165" s="221" t="s">
        <v>167</v>
      </c>
      <c r="E165" s="240" t="s">
        <v>32</v>
      </c>
      <c r="F165" s="241" t="s">
        <v>330</v>
      </c>
      <c r="G165" s="239"/>
      <c r="H165" s="242">
        <v>350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167</v>
      </c>
      <c r="AU165" s="248" t="s">
        <v>90</v>
      </c>
      <c r="AV165" s="14" t="s">
        <v>90</v>
      </c>
      <c r="AW165" s="14" t="s">
        <v>41</v>
      </c>
      <c r="AX165" s="14" t="s">
        <v>80</v>
      </c>
      <c r="AY165" s="248" t="s">
        <v>132</v>
      </c>
    </row>
    <row r="166" s="15" customFormat="1">
      <c r="A166" s="15"/>
      <c r="B166" s="249"/>
      <c r="C166" s="250"/>
      <c r="D166" s="221" t="s">
        <v>167</v>
      </c>
      <c r="E166" s="251" t="s">
        <v>32</v>
      </c>
      <c r="F166" s="252" t="s">
        <v>176</v>
      </c>
      <c r="G166" s="250"/>
      <c r="H166" s="253">
        <v>1500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167</v>
      </c>
      <c r="AU166" s="259" t="s">
        <v>90</v>
      </c>
      <c r="AV166" s="15" t="s">
        <v>138</v>
      </c>
      <c r="AW166" s="15" t="s">
        <v>41</v>
      </c>
      <c r="AX166" s="15" t="s">
        <v>88</v>
      </c>
      <c r="AY166" s="259" t="s">
        <v>132</v>
      </c>
    </row>
    <row r="167" s="2" customFormat="1" ht="33" customHeight="1">
      <c r="A167" s="42"/>
      <c r="B167" s="43"/>
      <c r="C167" s="208" t="s">
        <v>148</v>
      </c>
      <c r="D167" s="208" t="s">
        <v>134</v>
      </c>
      <c r="E167" s="209" t="s">
        <v>382</v>
      </c>
      <c r="F167" s="210" t="s">
        <v>383</v>
      </c>
      <c r="G167" s="211" t="s">
        <v>137</v>
      </c>
      <c r="H167" s="212">
        <v>4310</v>
      </c>
      <c r="I167" s="213"/>
      <c r="J167" s="214">
        <f>ROUND(I167*H167,2)</f>
        <v>0</v>
      </c>
      <c r="K167" s="210" t="s">
        <v>154</v>
      </c>
      <c r="L167" s="48"/>
      <c r="M167" s="215" t="s">
        <v>32</v>
      </c>
      <c r="N167" s="216" t="s">
        <v>51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0.098000000000000004</v>
      </c>
      <c r="T167" s="218">
        <f>S167*H167</f>
        <v>422.38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19" t="s">
        <v>138</v>
      </c>
      <c r="AT167" s="219" t="s">
        <v>134</v>
      </c>
      <c r="AU167" s="219" t="s">
        <v>90</v>
      </c>
      <c r="AY167" s="20" t="s">
        <v>132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88</v>
      </c>
      <c r="BK167" s="220">
        <f>ROUND(I167*H167,2)</f>
        <v>0</v>
      </c>
      <c r="BL167" s="20" t="s">
        <v>138</v>
      </c>
      <c r="BM167" s="219" t="s">
        <v>384</v>
      </c>
    </row>
    <row r="168" s="2" customFormat="1">
      <c r="A168" s="42"/>
      <c r="B168" s="43"/>
      <c r="C168" s="44"/>
      <c r="D168" s="226" t="s">
        <v>156</v>
      </c>
      <c r="E168" s="44"/>
      <c r="F168" s="227" t="s">
        <v>385</v>
      </c>
      <c r="G168" s="44"/>
      <c r="H168" s="44"/>
      <c r="I168" s="223"/>
      <c r="J168" s="44"/>
      <c r="K168" s="44"/>
      <c r="L168" s="48"/>
      <c r="M168" s="224"/>
      <c r="N168" s="225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156</v>
      </c>
      <c r="AU168" s="20" t="s">
        <v>90</v>
      </c>
    </row>
    <row r="169" s="13" customFormat="1">
      <c r="A169" s="13"/>
      <c r="B169" s="228"/>
      <c r="C169" s="229"/>
      <c r="D169" s="221" t="s">
        <v>167</v>
      </c>
      <c r="E169" s="230" t="s">
        <v>32</v>
      </c>
      <c r="F169" s="231" t="s">
        <v>386</v>
      </c>
      <c r="G169" s="229"/>
      <c r="H169" s="230" t="s">
        <v>32</v>
      </c>
      <c r="I169" s="232"/>
      <c r="J169" s="229"/>
      <c r="K169" s="229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167</v>
      </c>
      <c r="AU169" s="237" t="s">
        <v>90</v>
      </c>
      <c r="AV169" s="13" t="s">
        <v>88</v>
      </c>
      <c r="AW169" s="13" t="s">
        <v>41</v>
      </c>
      <c r="AX169" s="13" t="s">
        <v>80</v>
      </c>
      <c r="AY169" s="237" t="s">
        <v>132</v>
      </c>
    </row>
    <row r="170" s="14" customFormat="1">
      <c r="A170" s="14"/>
      <c r="B170" s="238"/>
      <c r="C170" s="239"/>
      <c r="D170" s="221" t="s">
        <v>167</v>
      </c>
      <c r="E170" s="240" t="s">
        <v>32</v>
      </c>
      <c r="F170" s="241" t="s">
        <v>387</v>
      </c>
      <c r="G170" s="239"/>
      <c r="H170" s="242">
        <v>4100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167</v>
      </c>
      <c r="AU170" s="248" t="s">
        <v>90</v>
      </c>
      <c r="AV170" s="14" t="s">
        <v>90</v>
      </c>
      <c r="AW170" s="14" t="s">
        <v>41</v>
      </c>
      <c r="AX170" s="14" t="s">
        <v>80</v>
      </c>
      <c r="AY170" s="248" t="s">
        <v>132</v>
      </c>
    </row>
    <row r="171" s="14" customFormat="1">
      <c r="A171" s="14"/>
      <c r="B171" s="238"/>
      <c r="C171" s="239"/>
      <c r="D171" s="221" t="s">
        <v>167</v>
      </c>
      <c r="E171" s="240" t="s">
        <v>32</v>
      </c>
      <c r="F171" s="241" t="s">
        <v>356</v>
      </c>
      <c r="G171" s="239"/>
      <c r="H171" s="242">
        <v>120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167</v>
      </c>
      <c r="AU171" s="248" t="s">
        <v>90</v>
      </c>
      <c r="AV171" s="14" t="s">
        <v>90</v>
      </c>
      <c r="AW171" s="14" t="s">
        <v>41</v>
      </c>
      <c r="AX171" s="14" t="s">
        <v>80</v>
      </c>
      <c r="AY171" s="248" t="s">
        <v>132</v>
      </c>
    </row>
    <row r="172" s="14" customFormat="1">
      <c r="A172" s="14"/>
      <c r="B172" s="238"/>
      <c r="C172" s="239"/>
      <c r="D172" s="221" t="s">
        <v>167</v>
      </c>
      <c r="E172" s="240" t="s">
        <v>32</v>
      </c>
      <c r="F172" s="241" t="s">
        <v>388</v>
      </c>
      <c r="G172" s="239"/>
      <c r="H172" s="242">
        <v>90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167</v>
      </c>
      <c r="AU172" s="248" t="s">
        <v>90</v>
      </c>
      <c r="AV172" s="14" t="s">
        <v>90</v>
      </c>
      <c r="AW172" s="14" t="s">
        <v>41</v>
      </c>
      <c r="AX172" s="14" t="s">
        <v>80</v>
      </c>
      <c r="AY172" s="248" t="s">
        <v>132</v>
      </c>
    </row>
    <row r="173" s="15" customFormat="1">
      <c r="A173" s="15"/>
      <c r="B173" s="249"/>
      <c r="C173" s="250"/>
      <c r="D173" s="221" t="s">
        <v>167</v>
      </c>
      <c r="E173" s="251" t="s">
        <v>32</v>
      </c>
      <c r="F173" s="252" t="s">
        <v>176</v>
      </c>
      <c r="G173" s="250"/>
      <c r="H173" s="253">
        <v>4310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9" t="s">
        <v>167</v>
      </c>
      <c r="AU173" s="259" t="s">
        <v>90</v>
      </c>
      <c r="AV173" s="15" t="s">
        <v>138</v>
      </c>
      <c r="AW173" s="15" t="s">
        <v>41</v>
      </c>
      <c r="AX173" s="15" t="s">
        <v>88</v>
      </c>
      <c r="AY173" s="259" t="s">
        <v>132</v>
      </c>
    </row>
    <row r="174" s="2" customFormat="1" ht="24.15" customHeight="1">
      <c r="A174" s="42"/>
      <c r="B174" s="43"/>
      <c r="C174" s="208" t="s">
        <v>212</v>
      </c>
      <c r="D174" s="208" t="s">
        <v>134</v>
      </c>
      <c r="E174" s="209" t="s">
        <v>389</v>
      </c>
      <c r="F174" s="210" t="s">
        <v>390</v>
      </c>
      <c r="G174" s="211" t="s">
        <v>137</v>
      </c>
      <c r="H174" s="212">
        <v>7975</v>
      </c>
      <c r="I174" s="213"/>
      <c r="J174" s="214">
        <f>ROUND(I174*H174,2)</f>
        <v>0</v>
      </c>
      <c r="K174" s="210" t="s">
        <v>32</v>
      </c>
      <c r="L174" s="48"/>
      <c r="M174" s="215" t="s">
        <v>32</v>
      </c>
      <c r="N174" s="216" t="s">
        <v>51</v>
      </c>
      <c r="O174" s="88"/>
      <c r="P174" s="217">
        <f>O174*H174</f>
        <v>0</v>
      </c>
      <c r="Q174" s="217">
        <v>0.00024000000000000001</v>
      </c>
      <c r="R174" s="217">
        <f>Q174*H174</f>
        <v>1.9140000000000002</v>
      </c>
      <c r="S174" s="217">
        <v>0.253</v>
      </c>
      <c r="T174" s="218">
        <f>S174*H174</f>
        <v>2017.675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138</v>
      </c>
      <c r="AT174" s="219" t="s">
        <v>134</v>
      </c>
      <c r="AU174" s="219" t="s">
        <v>90</v>
      </c>
      <c r="AY174" s="20" t="s">
        <v>132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88</v>
      </c>
      <c r="BK174" s="220">
        <f>ROUND(I174*H174,2)</f>
        <v>0</v>
      </c>
      <c r="BL174" s="20" t="s">
        <v>138</v>
      </c>
      <c r="BM174" s="219" t="s">
        <v>391</v>
      </c>
    </row>
    <row r="175" s="13" customFormat="1">
      <c r="A175" s="13"/>
      <c r="B175" s="228"/>
      <c r="C175" s="229"/>
      <c r="D175" s="221" t="s">
        <v>167</v>
      </c>
      <c r="E175" s="230" t="s">
        <v>32</v>
      </c>
      <c r="F175" s="231" t="s">
        <v>392</v>
      </c>
      <c r="G175" s="229"/>
      <c r="H175" s="230" t="s">
        <v>32</v>
      </c>
      <c r="I175" s="232"/>
      <c r="J175" s="229"/>
      <c r="K175" s="229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167</v>
      </c>
      <c r="AU175" s="237" t="s">
        <v>90</v>
      </c>
      <c r="AV175" s="13" t="s">
        <v>88</v>
      </c>
      <c r="AW175" s="13" t="s">
        <v>41</v>
      </c>
      <c r="AX175" s="13" t="s">
        <v>80</v>
      </c>
      <c r="AY175" s="237" t="s">
        <v>132</v>
      </c>
    </row>
    <row r="176" s="13" customFormat="1">
      <c r="A176" s="13"/>
      <c r="B176" s="228"/>
      <c r="C176" s="229"/>
      <c r="D176" s="221" t="s">
        <v>167</v>
      </c>
      <c r="E176" s="230" t="s">
        <v>32</v>
      </c>
      <c r="F176" s="231" t="s">
        <v>326</v>
      </c>
      <c r="G176" s="229"/>
      <c r="H176" s="230" t="s">
        <v>32</v>
      </c>
      <c r="I176" s="232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167</v>
      </c>
      <c r="AU176" s="237" t="s">
        <v>90</v>
      </c>
      <c r="AV176" s="13" t="s">
        <v>88</v>
      </c>
      <c r="AW176" s="13" t="s">
        <v>41</v>
      </c>
      <c r="AX176" s="13" t="s">
        <v>80</v>
      </c>
      <c r="AY176" s="237" t="s">
        <v>132</v>
      </c>
    </row>
    <row r="177" s="14" customFormat="1">
      <c r="A177" s="14"/>
      <c r="B177" s="238"/>
      <c r="C177" s="239"/>
      <c r="D177" s="221" t="s">
        <v>167</v>
      </c>
      <c r="E177" s="240" t="s">
        <v>32</v>
      </c>
      <c r="F177" s="241" t="s">
        <v>393</v>
      </c>
      <c r="G177" s="239"/>
      <c r="H177" s="242">
        <v>2900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167</v>
      </c>
      <c r="AU177" s="248" t="s">
        <v>90</v>
      </c>
      <c r="AV177" s="14" t="s">
        <v>90</v>
      </c>
      <c r="AW177" s="14" t="s">
        <v>41</v>
      </c>
      <c r="AX177" s="14" t="s">
        <v>80</v>
      </c>
      <c r="AY177" s="248" t="s">
        <v>132</v>
      </c>
    </row>
    <row r="178" s="14" customFormat="1">
      <c r="A178" s="14"/>
      <c r="B178" s="238"/>
      <c r="C178" s="239"/>
      <c r="D178" s="221" t="s">
        <v>167</v>
      </c>
      <c r="E178" s="240" t="s">
        <v>32</v>
      </c>
      <c r="F178" s="241" t="s">
        <v>394</v>
      </c>
      <c r="G178" s="239"/>
      <c r="H178" s="242">
        <v>0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167</v>
      </c>
      <c r="AU178" s="248" t="s">
        <v>90</v>
      </c>
      <c r="AV178" s="14" t="s">
        <v>90</v>
      </c>
      <c r="AW178" s="14" t="s">
        <v>41</v>
      </c>
      <c r="AX178" s="14" t="s">
        <v>80</v>
      </c>
      <c r="AY178" s="248" t="s">
        <v>132</v>
      </c>
    </row>
    <row r="179" s="13" customFormat="1">
      <c r="A179" s="13"/>
      <c r="B179" s="228"/>
      <c r="C179" s="229"/>
      <c r="D179" s="221" t="s">
        <v>167</v>
      </c>
      <c r="E179" s="230" t="s">
        <v>32</v>
      </c>
      <c r="F179" s="231" t="s">
        <v>342</v>
      </c>
      <c r="G179" s="229"/>
      <c r="H179" s="230" t="s">
        <v>32</v>
      </c>
      <c r="I179" s="232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167</v>
      </c>
      <c r="AU179" s="237" t="s">
        <v>90</v>
      </c>
      <c r="AV179" s="13" t="s">
        <v>88</v>
      </c>
      <c r="AW179" s="13" t="s">
        <v>41</v>
      </c>
      <c r="AX179" s="13" t="s">
        <v>80</v>
      </c>
      <c r="AY179" s="237" t="s">
        <v>132</v>
      </c>
    </row>
    <row r="180" s="14" customFormat="1">
      <c r="A180" s="14"/>
      <c r="B180" s="238"/>
      <c r="C180" s="239"/>
      <c r="D180" s="221" t="s">
        <v>167</v>
      </c>
      <c r="E180" s="240" t="s">
        <v>32</v>
      </c>
      <c r="F180" s="241" t="s">
        <v>395</v>
      </c>
      <c r="G180" s="239"/>
      <c r="H180" s="242">
        <v>1350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167</v>
      </c>
      <c r="AU180" s="248" t="s">
        <v>90</v>
      </c>
      <c r="AV180" s="14" t="s">
        <v>90</v>
      </c>
      <c r="AW180" s="14" t="s">
        <v>41</v>
      </c>
      <c r="AX180" s="14" t="s">
        <v>80</v>
      </c>
      <c r="AY180" s="248" t="s">
        <v>132</v>
      </c>
    </row>
    <row r="181" s="14" customFormat="1">
      <c r="A181" s="14"/>
      <c r="B181" s="238"/>
      <c r="C181" s="239"/>
      <c r="D181" s="221" t="s">
        <v>167</v>
      </c>
      <c r="E181" s="240" t="s">
        <v>32</v>
      </c>
      <c r="F181" s="241" t="s">
        <v>396</v>
      </c>
      <c r="G181" s="239"/>
      <c r="H181" s="242">
        <v>350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167</v>
      </c>
      <c r="AU181" s="248" t="s">
        <v>90</v>
      </c>
      <c r="AV181" s="14" t="s">
        <v>90</v>
      </c>
      <c r="AW181" s="14" t="s">
        <v>41</v>
      </c>
      <c r="AX181" s="14" t="s">
        <v>80</v>
      </c>
      <c r="AY181" s="248" t="s">
        <v>132</v>
      </c>
    </row>
    <row r="182" s="13" customFormat="1">
      <c r="A182" s="13"/>
      <c r="B182" s="228"/>
      <c r="C182" s="229"/>
      <c r="D182" s="221" t="s">
        <v>167</v>
      </c>
      <c r="E182" s="230" t="s">
        <v>32</v>
      </c>
      <c r="F182" s="231" t="s">
        <v>375</v>
      </c>
      <c r="G182" s="229"/>
      <c r="H182" s="230" t="s">
        <v>32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167</v>
      </c>
      <c r="AU182" s="237" t="s">
        <v>90</v>
      </c>
      <c r="AV182" s="13" t="s">
        <v>88</v>
      </c>
      <c r="AW182" s="13" t="s">
        <v>41</v>
      </c>
      <c r="AX182" s="13" t="s">
        <v>80</v>
      </c>
      <c r="AY182" s="237" t="s">
        <v>132</v>
      </c>
    </row>
    <row r="183" s="14" customFormat="1">
      <c r="A183" s="14"/>
      <c r="B183" s="238"/>
      <c r="C183" s="239"/>
      <c r="D183" s="221" t="s">
        <v>167</v>
      </c>
      <c r="E183" s="240" t="s">
        <v>32</v>
      </c>
      <c r="F183" s="241" t="s">
        <v>397</v>
      </c>
      <c r="G183" s="239"/>
      <c r="H183" s="242">
        <v>930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167</v>
      </c>
      <c r="AU183" s="248" t="s">
        <v>90</v>
      </c>
      <c r="AV183" s="14" t="s">
        <v>90</v>
      </c>
      <c r="AW183" s="14" t="s">
        <v>41</v>
      </c>
      <c r="AX183" s="14" t="s">
        <v>80</v>
      </c>
      <c r="AY183" s="248" t="s">
        <v>132</v>
      </c>
    </row>
    <row r="184" s="13" customFormat="1">
      <c r="A184" s="13"/>
      <c r="B184" s="228"/>
      <c r="C184" s="229"/>
      <c r="D184" s="221" t="s">
        <v>167</v>
      </c>
      <c r="E184" s="230" t="s">
        <v>32</v>
      </c>
      <c r="F184" s="231" t="s">
        <v>371</v>
      </c>
      <c r="G184" s="229"/>
      <c r="H184" s="230" t="s">
        <v>32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167</v>
      </c>
      <c r="AU184" s="237" t="s">
        <v>90</v>
      </c>
      <c r="AV184" s="13" t="s">
        <v>88</v>
      </c>
      <c r="AW184" s="13" t="s">
        <v>41</v>
      </c>
      <c r="AX184" s="13" t="s">
        <v>80</v>
      </c>
      <c r="AY184" s="237" t="s">
        <v>132</v>
      </c>
    </row>
    <row r="185" s="14" customFormat="1">
      <c r="A185" s="14"/>
      <c r="B185" s="238"/>
      <c r="C185" s="239"/>
      <c r="D185" s="221" t="s">
        <v>167</v>
      </c>
      <c r="E185" s="240" t="s">
        <v>32</v>
      </c>
      <c r="F185" s="241" t="s">
        <v>398</v>
      </c>
      <c r="G185" s="239"/>
      <c r="H185" s="242">
        <v>220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167</v>
      </c>
      <c r="AU185" s="248" t="s">
        <v>90</v>
      </c>
      <c r="AV185" s="14" t="s">
        <v>90</v>
      </c>
      <c r="AW185" s="14" t="s">
        <v>41</v>
      </c>
      <c r="AX185" s="14" t="s">
        <v>80</v>
      </c>
      <c r="AY185" s="248" t="s">
        <v>132</v>
      </c>
    </row>
    <row r="186" s="13" customFormat="1">
      <c r="A186" s="13"/>
      <c r="B186" s="228"/>
      <c r="C186" s="229"/>
      <c r="D186" s="221" t="s">
        <v>167</v>
      </c>
      <c r="E186" s="230" t="s">
        <v>32</v>
      </c>
      <c r="F186" s="231" t="s">
        <v>329</v>
      </c>
      <c r="G186" s="229"/>
      <c r="H186" s="230" t="s">
        <v>32</v>
      </c>
      <c r="I186" s="232"/>
      <c r="J186" s="229"/>
      <c r="K186" s="229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167</v>
      </c>
      <c r="AU186" s="237" t="s">
        <v>90</v>
      </c>
      <c r="AV186" s="13" t="s">
        <v>88</v>
      </c>
      <c r="AW186" s="13" t="s">
        <v>41</v>
      </c>
      <c r="AX186" s="13" t="s">
        <v>80</v>
      </c>
      <c r="AY186" s="237" t="s">
        <v>132</v>
      </c>
    </row>
    <row r="187" s="14" customFormat="1">
      <c r="A187" s="14"/>
      <c r="B187" s="238"/>
      <c r="C187" s="239"/>
      <c r="D187" s="221" t="s">
        <v>167</v>
      </c>
      <c r="E187" s="240" t="s">
        <v>32</v>
      </c>
      <c r="F187" s="241" t="s">
        <v>399</v>
      </c>
      <c r="G187" s="239"/>
      <c r="H187" s="242">
        <v>1800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167</v>
      </c>
      <c r="AU187" s="248" t="s">
        <v>90</v>
      </c>
      <c r="AV187" s="14" t="s">
        <v>90</v>
      </c>
      <c r="AW187" s="14" t="s">
        <v>41</v>
      </c>
      <c r="AX187" s="14" t="s">
        <v>80</v>
      </c>
      <c r="AY187" s="248" t="s">
        <v>132</v>
      </c>
    </row>
    <row r="188" s="14" customFormat="1">
      <c r="A188" s="14"/>
      <c r="B188" s="238"/>
      <c r="C188" s="239"/>
      <c r="D188" s="221" t="s">
        <v>167</v>
      </c>
      <c r="E188" s="240" t="s">
        <v>32</v>
      </c>
      <c r="F188" s="241" t="s">
        <v>330</v>
      </c>
      <c r="G188" s="239"/>
      <c r="H188" s="242">
        <v>350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167</v>
      </c>
      <c r="AU188" s="248" t="s">
        <v>90</v>
      </c>
      <c r="AV188" s="14" t="s">
        <v>90</v>
      </c>
      <c r="AW188" s="14" t="s">
        <v>41</v>
      </c>
      <c r="AX188" s="14" t="s">
        <v>80</v>
      </c>
      <c r="AY188" s="248" t="s">
        <v>132</v>
      </c>
    </row>
    <row r="189" s="13" customFormat="1">
      <c r="A189" s="13"/>
      <c r="B189" s="228"/>
      <c r="C189" s="229"/>
      <c r="D189" s="221" t="s">
        <v>167</v>
      </c>
      <c r="E189" s="230" t="s">
        <v>32</v>
      </c>
      <c r="F189" s="231" t="s">
        <v>364</v>
      </c>
      <c r="G189" s="229"/>
      <c r="H189" s="230" t="s">
        <v>32</v>
      </c>
      <c r="I189" s="232"/>
      <c r="J189" s="229"/>
      <c r="K189" s="229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167</v>
      </c>
      <c r="AU189" s="237" t="s">
        <v>90</v>
      </c>
      <c r="AV189" s="13" t="s">
        <v>88</v>
      </c>
      <c r="AW189" s="13" t="s">
        <v>41</v>
      </c>
      <c r="AX189" s="13" t="s">
        <v>80</v>
      </c>
      <c r="AY189" s="237" t="s">
        <v>132</v>
      </c>
    </row>
    <row r="190" s="14" customFormat="1">
      <c r="A190" s="14"/>
      <c r="B190" s="238"/>
      <c r="C190" s="239"/>
      <c r="D190" s="221" t="s">
        <v>167</v>
      </c>
      <c r="E190" s="240" t="s">
        <v>32</v>
      </c>
      <c r="F190" s="241" t="s">
        <v>365</v>
      </c>
      <c r="G190" s="239"/>
      <c r="H190" s="242">
        <v>75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167</v>
      </c>
      <c r="AU190" s="248" t="s">
        <v>90</v>
      </c>
      <c r="AV190" s="14" t="s">
        <v>90</v>
      </c>
      <c r="AW190" s="14" t="s">
        <v>41</v>
      </c>
      <c r="AX190" s="14" t="s">
        <v>80</v>
      </c>
      <c r="AY190" s="248" t="s">
        <v>132</v>
      </c>
    </row>
    <row r="191" s="15" customFormat="1">
      <c r="A191" s="15"/>
      <c r="B191" s="249"/>
      <c r="C191" s="250"/>
      <c r="D191" s="221" t="s">
        <v>167</v>
      </c>
      <c r="E191" s="251" t="s">
        <v>32</v>
      </c>
      <c r="F191" s="252" t="s">
        <v>176</v>
      </c>
      <c r="G191" s="250"/>
      <c r="H191" s="253">
        <v>7975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167</v>
      </c>
      <c r="AU191" s="259" t="s">
        <v>90</v>
      </c>
      <c r="AV191" s="15" t="s">
        <v>138</v>
      </c>
      <c r="AW191" s="15" t="s">
        <v>41</v>
      </c>
      <c r="AX191" s="15" t="s">
        <v>88</v>
      </c>
      <c r="AY191" s="259" t="s">
        <v>132</v>
      </c>
    </row>
    <row r="192" s="2" customFormat="1" ht="24.15" customHeight="1">
      <c r="A192" s="42"/>
      <c r="B192" s="43"/>
      <c r="C192" s="208" t="s">
        <v>221</v>
      </c>
      <c r="D192" s="208" t="s">
        <v>134</v>
      </c>
      <c r="E192" s="209" t="s">
        <v>400</v>
      </c>
      <c r="F192" s="210" t="s">
        <v>401</v>
      </c>
      <c r="G192" s="211" t="s">
        <v>153</v>
      </c>
      <c r="H192" s="212">
        <v>1960</v>
      </c>
      <c r="I192" s="213"/>
      <c r="J192" s="214">
        <f>ROUND(I192*H192,2)</f>
        <v>0</v>
      </c>
      <c r="K192" s="210" t="s">
        <v>154</v>
      </c>
      <c r="L192" s="48"/>
      <c r="M192" s="215" t="s">
        <v>32</v>
      </c>
      <c r="N192" s="216" t="s">
        <v>51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0.28999999999999998</v>
      </c>
      <c r="T192" s="218">
        <f>S192*H192</f>
        <v>568.39999999999998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138</v>
      </c>
      <c r="AT192" s="219" t="s">
        <v>134</v>
      </c>
      <c r="AU192" s="219" t="s">
        <v>90</v>
      </c>
      <c r="AY192" s="20" t="s">
        <v>132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88</v>
      </c>
      <c r="BK192" s="220">
        <f>ROUND(I192*H192,2)</f>
        <v>0</v>
      </c>
      <c r="BL192" s="20" t="s">
        <v>138</v>
      </c>
      <c r="BM192" s="219" t="s">
        <v>402</v>
      </c>
    </row>
    <row r="193" s="2" customFormat="1">
      <c r="A193" s="42"/>
      <c r="B193" s="43"/>
      <c r="C193" s="44"/>
      <c r="D193" s="226" t="s">
        <v>156</v>
      </c>
      <c r="E193" s="44"/>
      <c r="F193" s="227" t="s">
        <v>403</v>
      </c>
      <c r="G193" s="44"/>
      <c r="H193" s="44"/>
      <c r="I193" s="223"/>
      <c r="J193" s="44"/>
      <c r="K193" s="44"/>
      <c r="L193" s="48"/>
      <c r="M193" s="224"/>
      <c r="N193" s="22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156</v>
      </c>
      <c r="AU193" s="20" t="s">
        <v>90</v>
      </c>
    </row>
    <row r="194" s="2" customFormat="1">
      <c r="A194" s="42"/>
      <c r="B194" s="43"/>
      <c r="C194" s="44"/>
      <c r="D194" s="221" t="s">
        <v>140</v>
      </c>
      <c r="E194" s="44"/>
      <c r="F194" s="222" t="s">
        <v>404</v>
      </c>
      <c r="G194" s="44"/>
      <c r="H194" s="44"/>
      <c r="I194" s="223"/>
      <c r="J194" s="44"/>
      <c r="K194" s="44"/>
      <c r="L194" s="48"/>
      <c r="M194" s="224"/>
      <c r="N194" s="225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140</v>
      </c>
      <c r="AU194" s="20" t="s">
        <v>90</v>
      </c>
    </row>
    <row r="195" s="13" customFormat="1">
      <c r="A195" s="13"/>
      <c r="B195" s="228"/>
      <c r="C195" s="229"/>
      <c r="D195" s="221" t="s">
        <v>167</v>
      </c>
      <c r="E195" s="230" t="s">
        <v>32</v>
      </c>
      <c r="F195" s="231" t="s">
        <v>405</v>
      </c>
      <c r="G195" s="229"/>
      <c r="H195" s="230" t="s">
        <v>32</v>
      </c>
      <c r="I195" s="232"/>
      <c r="J195" s="229"/>
      <c r="K195" s="229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167</v>
      </c>
      <c r="AU195" s="237" t="s">
        <v>90</v>
      </c>
      <c r="AV195" s="13" t="s">
        <v>88</v>
      </c>
      <c r="AW195" s="13" t="s">
        <v>41</v>
      </c>
      <c r="AX195" s="13" t="s">
        <v>80</v>
      </c>
      <c r="AY195" s="237" t="s">
        <v>132</v>
      </c>
    </row>
    <row r="196" s="14" customFormat="1">
      <c r="A196" s="14"/>
      <c r="B196" s="238"/>
      <c r="C196" s="239"/>
      <c r="D196" s="221" t="s">
        <v>167</v>
      </c>
      <c r="E196" s="240" t="s">
        <v>32</v>
      </c>
      <c r="F196" s="241" t="s">
        <v>406</v>
      </c>
      <c r="G196" s="239"/>
      <c r="H196" s="242">
        <v>1960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167</v>
      </c>
      <c r="AU196" s="248" t="s">
        <v>90</v>
      </c>
      <c r="AV196" s="14" t="s">
        <v>90</v>
      </c>
      <c r="AW196" s="14" t="s">
        <v>41</v>
      </c>
      <c r="AX196" s="14" t="s">
        <v>80</v>
      </c>
      <c r="AY196" s="248" t="s">
        <v>132</v>
      </c>
    </row>
    <row r="197" s="15" customFormat="1">
      <c r="A197" s="15"/>
      <c r="B197" s="249"/>
      <c r="C197" s="250"/>
      <c r="D197" s="221" t="s">
        <v>167</v>
      </c>
      <c r="E197" s="251" t="s">
        <v>32</v>
      </c>
      <c r="F197" s="252" t="s">
        <v>176</v>
      </c>
      <c r="G197" s="250"/>
      <c r="H197" s="253">
        <v>1960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167</v>
      </c>
      <c r="AU197" s="259" t="s">
        <v>90</v>
      </c>
      <c r="AV197" s="15" t="s">
        <v>138</v>
      </c>
      <c r="AW197" s="15" t="s">
        <v>41</v>
      </c>
      <c r="AX197" s="15" t="s">
        <v>88</v>
      </c>
      <c r="AY197" s="259" t="s">
        <v>132</v>
      </c>
    </row>
    <row r="198" s="2" customFormat="1" ht="24.15" customHeight="1">
      <c r="A198" s="42"/>
      <c r="B198" s="43"/>
      <c r="C198" s="208" t="s">
        <v>229</v>
      </c>
      <c r="D198" s="208" t="s">
        <v>134</v>
      </c>
      <c r="E198" s="209" t="s">
        <v>407</v>
      </c>
      <c r="F198" s="210" t="s">
        <v>408</v>
      </c>
      <c r="G198" s="211" t="s">
        <v>153</v>
      </c>
      <c r="H198" s="212">
        <v>1850</v>
      </c>
      <c r="I198" s="213"/>
      <c r="J198" s="214">
        <f>ROUND(I198*H198,2)</f>
        <v>0</v>
      </c>
      <c r="K198" s="210" t="s">
        <v>154</v>
      </c>
      <c r="L198" s="48"/>
      <c r="M198" s="215" t="s">
        <v>32</v>
      </c>
      <c r="N198" s="216" t="s">
        <v>51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0.20499999999999999</v>
      </c>
      <c r="T198" s="218">
        <f>S198*H198</f>
        <v>379.25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138</v>
      </c>
      <c r="AT198" s="219" t="s">
        <v>134</v>
      </c>
      <c r="AU198" s="219" t="s">
        <v>90</v>
      </c>
      <c r="AY198" s="20" t="s">
        <v>132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88</v>
      </c>
      <c r="BK198" s="220">
        <f>ROUND(I198*H198,2)</f>
        <v>0</v>
      </c>
      <c r="BL198" s="20" t="s">
        <v>138</v>
      </c>
      <c r="BM198" s="219" t="s">
        <v>409</v>
      </c>
    </row>
    <row r="199" s="2" customFormat="1">
      <c r="A199" s="42"/>
      <c r="B199" s="43"/>
      <c r="C199" s="44"/>
      <c r="D199" s="226" t="s">
        <v>156</v>
      </c>
      <c r="E199" s="44"/>
      <c r="F199" s="227" t="s">
        <v>410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156</v>
      </c>
      <c r="AU199" s="20" t="s">
        <v>90</v>
      </c>
    </row>
    <row r="200" s="13" customFormat="1">
      <c r="A200" s="13"/>
      <c r="B200" s="228"/>
      <c r="C200" s="229"/>
      <c r="D200" s="221" t="s">
        <v>167</v>
      </c>
      <c r="E200" s="230" t="s">
        <v>32</v>
      </c>
      <c r="F200" s="231" t="s">
        <v>405</v>
      </c>
      <c r="G200" s="229"/>
      <c r="H200" s="230" t="s">
        <v>32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167</v>
      </c>
      <c r="AU200" s="237" t="s">
        <v>90</v>
      </c>
      <c r="AV200" s="13" t="s">
        <v>88</v>
      </c>
      <c r="AW200" s="13" t="s">
        <v>41</v>
      </c>
      <c r="AX200" s="13" t="s">
        <v>80</v>
      </c>
      <c r="AY200" s="237" t="s">
        <v>132</v>
      </c>
    </row>
    <row r="201" s="14" customFormat="1">
      <c r="A201" s="14"/>
      <c r="B201" s="238"/>
      <c r="C201" s="239"/>
      <c r="D201" s="221" t="s">
        <v>167</v>
      </c>
      <c r="E201" s="240" t="s">
        <v>32</v>
      </c>
      <c r="F201" s="241" t="s">
        <v>411</v>
      </c>
      <c r="G201" s="239"/>
      <c r="H201" s="242">
        <v>1850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167</v>
      </c>
      <c r="AU201" s="248" t="s">
        <v>90</v>
      </c>
      <c r="AV201" s="14" t="s">
        <v>90</v>
      </c>
      <c r="AW201" s="14" t="s">
        <v>41</v>
      </c>
      <c r="AX201" s="14" t="s">
        <v>80</v>
      </c>
      <c r="AY201" s="248" t="s">
        <v>132</v>
      </c>
    </row>
    <row r="202" s="15" customFormat="1">
      <c r="A202" s="15"/>
      <c r="B202" s="249"/>
      <c r="C202" s="250"/>
      <c r="D202" s="221" t="s">
        <v>167</v>
      </c>
      <c r="E202" s="251" t="s">
        <v>32</v>
      </c>
      <c r="F202" s="252" t="s">
        <v>176</v>
      </c>
      <c r="G202" s="250"/>
      <c r="H202" s="253">
        <v>1850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9" t="s">
        <v>167</v>
      </c>
      <c r="AU202" s="259" t="s">
        <v>90</v>
      </c>
      <c r="AV202" s="15" t="s">
        <v>138</v>
      </c>
      <c r="AW202" s="15" t="s">
        <v>41</v>
      </c>
      <c r="AX202" s="15" t="s">
        <v>88</v>
      </c>
      <c r="AY202" s="259" t="s">
        <v>132</v>
      </c>
    </row>
    <row r="203" s="2" customFormat="1" ht="16.5" customHeight="1">
      <c r="A203" s="42"/>
      <c r="B203" s="43"/>
      <c r="C203" s="208" t="s">
        <v>237</v>
      </c>
      <c r="D203" s="208" t="s">
        <v>134</v>
      </c>
      <c r="E203" s="209" t="s">
        <v>412</v>
      </c>
      <c r="F203" s="210" t="s">
        <v>413</v>
      </c>
      <c r="G203" s="211" t="s">
        <v>137</v>
      </c>
      <c r="H203" s="212">
        <v>1015</v>
      </c>
      <c r="I203" s="213"/>
      <c r="J203" s="214">
        <f>ROUND(I203*H203,2)</f>
        <v>0</v>
      </c>
      <c r="K203" s="210" t="s">
        <v>154</v>
      </c>
      <c r="L203" s="48"/>
      <c r="M203" s="215" t="s">
        <v>32</v>
      </c>
      <c r="N203" s="216" t="s">
        <v>51</v>
      </c>
      <c r="O203" s="88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19" t="s">
        <v>138</v>
      </c>
      <c r="AT203" s="219" t="s">
        <v>134</v>
      </c>
      <c r="AU203" s="219" t="s">
        <v>90</v>
      </c>
      <c r="AY203" s="20" t="s">
        <v>132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88</v>
      </c>
      <c r="BK203" s="220">
        <f>ROUND(I203*H203,2)</f>
        <v>0</v>
      </c>
      <c r="BL203" s="20" t="s">
        <v>138</v>
      </c>
      <c r="BM203" s="219" t="s">
        <v>414</v>
      </c>
    </row>
    <row r="204" s="2" customFormat="1">
      <c r="A204" s="42"/>
      <c r="B204" s="43"/>
      <c r="C204" s="44"/>
      <c r="D204" s="226" t="s">
        <v>156</v>
      </c>
      <c r="E204" s="44"/>
      <c r="F204" s="227" t="s">
        <v>415</v>
      </c>
      <c r="G204" s="44"/>
      <c r="H204" s="44"/>
      <c r="I204" s="223"/>
      <c r="J204" s="44"/>
      <c r="K204" s="44"/>
      <c r="L204" s="48"/>
      <c r="M204" s="224"/>
      <c r="N204" s="225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156</v>
      </c>
      <c r="AU204" s="20" t="s">
        <v>90</v>
      </c>
    </row>
    <row r="205" s="13" customFormat="1">
      <c r="A205" s="13"/>
      <c r="B205" s="228"/>
      <c r="C205" s="229"/>
      <c r="D205" s="221" t="s">
        <v>167</v>
      </c>
      <c r="E205" s="230" t="s">
        <v>32</v>
      </c>
      <c r="F205" s="231" t="s">
        <v>416</v>
      </c>
      <c r="G205" s="229"/>
      <c r="H205" s="230" t="s">
        <v>32</v>
      </c>
      <c r="I205" s="232"/>
      <c r="J205" s="229"/>
      <c r="K205" s="229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167</v>
      </c>
      <c r="AU205" s="237" t="s">
        <v>90</v>
      </c>
      <c r="AV205" s="13" t="s">
        <v>88</v>
      </c>
      <c r="AW205" s="13" t="s">
        <v>41</v>
      </c>
      <c r="AX205" s="13" t="s">
        <v>80</v>
      </c>
      <c r="AY205" s="237" t="s">
        <v>132</v>
      </c>
    </row>
    <row r="206" s="14" customFormat="1">
      <c r="A206" s="14"/>
      <c r="B206" s="238"/>
      <c r="C206" s="239"/>
      <c r="D206" s="221" t="s">
        <v>167</v>
      </c>
      <c r="E206" s="240" t="s">
        <v>32</v>
      </c>
      <c r="F206" s="241" t="s">
        <v>417</v>
      </c>
      <c r="G206" s="239"/>
      <c r="H206" s="242">
        <v>80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167</v>
      </c>
      <c r="AU206" s="248" t="s">
        <v>90</v>
      </c>
      <c r="AV206" s="14" t="s">
        <v>90</v>
      </c>
      <c r="AW206" s="14" t="s">
        <v>41</v>
      </c>
      <c r="AX206" s="14" t="s">
        <v>80</v>
      </c>
      <c r="AY206" s="248" t="s">
        <v>132</v>
      </c>
    </row>
    <row r="207" s="14" customFormat="1">
      <c r="A207" s="14"/>
      <c r="B207" s="238"/>
      <c r="C207" s="239"/>
      <c r="D207" s="221" t="s">
        <v>167</v>
      </c>
      <c r="E207" s="240" t="s">
        <v>32</v>
      </c>
      <c r="F207" s="241" t="s">
        <v>418</v>
      </c>
      <c r="G207" s="239"/>
      <c r="H207" s="242">
        <v>935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167</v>
      </c>
      <c r="AU207" s="248" t="s">
        <v>90</v>
      </c>
      <c r="AV207" s="14" t="s">
        <v>90</v>
      </c>
      <c r="AW207" s="14" t="s">
        <v>41</v>
      </c>
      <c r="AX207" s="14" t="s">
        <v>80</v>
      </c>
      <c r="AY207" s="248" t="s">
        <v>132</v>
      </c>
    </row>
    <row r="208" s="15" customFormat="1">
      <c r="A208" s="15"/>
      <c r="B208" s="249"/>
      <c r="C208" s="250"/>
      <c r="D208" s="221" t="s">
        <v>167</v>
      </c>
      <c r="E208" s="251" t="s">
        <v>32</v>
      </c>
      <c r="F208" s="252" t="s">
        <v>176</v>
      </c>
      <c r="G208" s="250"/>
      <c r="H208" s="253">
        <v>1015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9" t="s">
        <v>167</v>
      </c>
      <c r="AU208" s="259" t="s">
        <v>90</v>
      </c>
      <c r="AV208" s="15" t="s">
        <v>138</v>
      </c>
      <c r="AW208" s="15" t="s">
        <v>41</v>
      </c>
      <c r="AX208" s="15" t="s">
        <v>88</v>
      </c>
      <c r="AY208" s="259" t="s">
        <v>132</v>
      </c>
    </row>
    <row r="209" s="2" customFormat="1" ht="24.15" customHeight="1">
      <c r="A209" s="42"/>
      <c r="B209" s="43"/>
      <c r="C209" s="208" t="s">
        <v>245</v>
      </c>
      <c r="D209" s="208" t="s">
        <v>134</v>
      </c>
      <c r="E209" s="209" t="s">
        <v>419</v>
      </c>
      <c r="F209" s="210" t="s">
        <v>420</v>
      </c>
      <c r="G209" s="211" t="s">
        <v>421</v>
      </c>
      <c r="H209" s="212">
        <v>1362</v>
      </c>
      <c r="I209" s="213"/>
      <c r="J209" s="214">
        <f>ROUND(I209*H209,2)</f>
        <v>0</v>
      </c>
      <c r="K209" s="210" t="s">
        <v>154</v>
      </c>
      <c r="L209" s="48"/>
      <c r="M209" s="215" t="s">
        <v>32</v>
      </c>
      <c r="N209" s="216" t="s">
        <v>51</v>
      </c>
      <c r="O209" s="88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19" t="s">
        <v>138</v>
      </c>
      <c r="AT209" s="219" t="s">
        <v>134</v>
      </c>
      <c r="AU209" s="219" t="s">
        <v>90</v>
      </c>
      <c r="AY209" s="20" t="s">
        <v>132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88</v>
      </c>
      <c r="BK209" s="220">
        <f>ROUND(I209*H209,2)</f>
        <v>0</v>
      </c>
      <c r="BL209" s="20" t="s">
        <v>138</v>
      </c>
      <c r="BM209" s="219" t="s">
        <v>422</v>
      </c>
    </row>
    <row r="210" s="2" customFormat="1">
      <c r="A210" s="42"/>
      <c r="B210" s="43"/>
      <c r="C210" s="44"/>
      <c r="D210" s="226" t="s">
        <v>156</v>
      </c>
      <c r="E210" s="44"/>
      <c r="F210" s="227" t="s">
        <v>423</v>
      </c>
      <c r="G210" s="44"/>
      <c r="H210" s="44"/>
      <c r="I210" s="223"/>
      <c r="J210" s="44"/>
      <c r="K210" s="44"/>
      <c r="L210" s="48"/>
      <c r="M210" s="224"/>
      <c r="N210" s="225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156</v>
      </c>
      <c r="AU210" s="20" t="s">
        <v>90</v>
      </c>
    </row>
    <row r="211" s="13" customFormat="1">
      <c r="A211" s="13"/>
      <c r="B211" s="228"/>
      <c r="C211" s="229"/>
      <c r="D211" s="221" t="s">
        <v>167</v>
      </c>
      <c r="E211" s="230" t="s">
        <v>32</v>
      </c>
      <c r="F211" s="231" t="s">
        <v>424</v>
      </c>
      <c r="G211" s="229"/>
      <c r="H211" s="230" t="s">
        <v>32</v>
      </c>
      <c r="I211" s="232"/>
      <c r="J211" s="229"/>
      <c r="K211" s="229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167</v>
      </c>
      <c r="AU211" s="237" t="s">
        <v>90</v>
      </c>
      <c r="AV211" s="13" t="s">
        <v>88</v>
      </c>
      <c r="AW211" s="13" t="s">
        <v>41</v>
      </c>
      <c r="AX211" s="13" t="s">
        <v>80</v>
      </c>
      <c r="AY211" s="237" t="s">
        <v>132</v>
      </c>
    </row>
    <row r="212" s="14" customFormat="1">
      <c r="A212" s="14"/>
      <c r="B212" s="238"/>
      <c r="C212" s="239"/>
      <c r="D212" s="221" t="s">
        <v>167</v>
      </c>
      <c r="E212" s="240" t="s">
        <v>32</v>
      </c>
      <c r="F212" s="241" t="s">
        <v>425</v>
      </c>
      <c r="G212" s="239"/>
      <c r="H212" s="242">
        <v>12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167</v>
      </c>
      <c r="AU212" s="248" t="s">
        <v>90</v>
      </c>
      <c r="AV212" s="14" t="s">
        <v>90</v>
      </c>
      <c r="AW212" s="14" t="s">
        <v>41</v>
      </c>
      <c r="AX212" s="14" t="s">
        <v>80</v>
      </c>
      <c r="AY212" s="248" t="s">
        <v>132</v>
      </c>
    </row>
    <row r="213" s="16" customFormat="1">
      <c r="A213" s="16"/>
      <c r="B213" s="265"/>
      <c r="C213" s="266"/>
      <c r="D213" s="221" t="s">
        <v>167</v>
      </c>
      <c r="E213" s="267" t="s">
        <v>32</v>
      </c>
      <c r="F213" s="268" t="s">
        <v>373</v>
      </c>
      <c r="G213" s="266"/>
      <c r="H213" s="269">
        <v>12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5" t="s">
        <v>167</v>
      </c>
      <c r="AU213" s="275" t="s">
        <v>90</v>
      </c>
      <c r="AV213" s="16" t="s">
        <v>150</v>
      </c>
      <c r="AW213" s="16" t="s">
        <v>41</v>
      </c>
      <c r="AX213" s="16" t="s">
        <v>80</v>
      </c>
      <c r="AY213" s="275" t="s">
        <v>132</v>
      </c>
    </row>
    <row r="214" s="13" customFormat="1">
      <c r="A214" s="13"/>
      <c r="B214" s="228"/>
      <c r="C214" s="229"/>
      <c r="D214" s="221" t="s">
        <v>167</v>
      </c>
      <c r="E214" s="230" t="s">
        <v>32</v>
      </c>
      <c r="F214" s="231" t="s">
        <v>426</v>
      </c>
      <c r="G214" s="229"/>
      <c r="H214" s="230" t="s">
        <v>32</v>
      </c>
      <c r="I214" s="232"/>
      <c r="J214" s="229"/>
      <c r="K214" s="229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167</v>
      </c>
      <c r="AU214" s="237" t="s">
        <v>90</v>
      </c>
      <c r="AV214" s="13" t="s">
        <v>88</v>
      </c>
      <c r="AW214" s="13" t="s">
        <v>41</v>
      </c>
      <c r="AX214" s="13" t="s">
        <v>80</v>
      </c>
      <c r="AY214" s="237" t="s">
        <v>132</v>
      </c>
    </row>
    <row r="215" s="13" customFormat="1">
      <c r="A215" s="13"/>
      <c r="B215" s="228"/>
      <c r="C215" s="229"/>
      <c r="D215" s="221" t="s">
        <v>167</v>
      </c>
      <c r="E215" s="230" t="s">
        <v>32</v>
      </c>
      <c r="F215" s="231" t="s">
        <v>427</v>
      </c>
      <c r="G215" s="229"/>
      <c r="H215" s="230" t="s">
        <v>32</v>
      </c>
      <c r="I215" s="232"/>
      <c r="J215" s="229"/>
      <c r="K215" s="229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167</v>
      </c>
      <c r="AU215" s="237" t="s">
        <v>90</v>
      </c>
      <c r="AV215" s="13" t="s">
        <v>88</v>
      </c>
      <c r="AW215" s="13" t="s">
        <v>41</v>
      </c>
      <c r="AX215" s="13" t="s">
        <v>80</v>
      </c>
      <c r="AY215" s="237" t="s">
        <v>132</v>
      </c>
    </row>
    <row r="216" s="14" customFormat="1">
      <c r="A216" s="14"/>
      <c r="B216" s="238"/>
      <c r="C216" s="239"/>
      <c r="D216" s="221" t="s">
        <v>167</v>
      </c>
      <c r="E216" s="240" t="s">
        <v>32</v>
      </c>
      <c r="F216" s="241" t="s">
        <v>428</v>
      </c>
      <c r="G216" s="239"/>
      <c r="H216" s="242">
        <v>1350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167</v>
      </c>
      <c r="AU216" s="248" t="s">
        <v>90</v>
      </c>
      <c r="AV216" s="14" t="s">
        <v>90</v>
      </c>
      <c r="AW216" s="14" t="s">
        <v>41</v>
      </c>
      <c r="AX216" s="14" t="s">
        <v>80</v>
      </c>
      <c r="AY216" s="248" t="s">
        <v>132</v>
      </c>
    </row>
    <row r="217" s="16" customFormat="1">
      <c r="A217" s="16"/>
      <c r="B217" s="265"/>
      <c r="C217" s="266"/>
      <c r="D217" s="221" t="s">
        <v>167</v>
      </c>
      <c r="E217" s="267" t="s">
        <v>32</v>
      </c>
      <c r="F217" s="268" t="s">
        <v>373</v>
      </c>
      <c r="G217" s="266"/>
      <c r="H217" s="269">
        <v>1350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5" t="s">
        <v>167</v>
      </c>
      <c r="AU217" s="275" t="s">
        <v>90</v>
      </c>
      <c r="AV217" s="16" t="s">
        <v>150</v>
      </c>
      <c r="AW217" s="16" t="s">
        <v>41</v>
      </c>
      <c r="AX217" s="16" t="s">
        <v>80</v>
      </c>
      <c r="AY217" s="275" t="s">
        <v>132</v>
      </c>
    </row>
    <row r="218" s="15" customFormat="1">
      <c r="A218" s="15"/>
      <c r="B218" s="249"/>
      <c r="C218" s="250"/>
      <c r="D218" s="221" t="s">
        <v>167</v>
      </c>
      <c r="E218" s="251" t="s">
        <v>32</v>
      </c>
      <c r="F218" s="252" t="s">
        <v>176</v>
      </c>
      <c r="G218" s="250"/>
      <c r="H218" s="253">
        <v>1362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167</v>
      </c>
      <c r="AU218" s="259" t="s">
        <v>90</v>
      </c>
      <c r="AV218" s="15" t="s">
        <v>138</v>
      </c>
      <c r="AW218" s="15" t="s">
        <v>41</v>
      </c>
      <c r="AX218" s="15" t="s">
        <v>88</v>
      </c>
      <c r="AY218" s="259" t="s">
        <v>132</v>
      </c>
    </row>
    <row r="219" s="2" customFormat="1" ht="24.15" customHeight="1">
      <c r="A219" s="42"/>
      <c r="B219" s="43"/>
      <c r="C219" s="208" t="s">
        <v>8</v>
      </c>
      <c r="D219" s="208" t="s">
        <v>134</v>
      </c>
      <c r="E219" s="209" t="s">
        <v>429</v>
      </c>
      <c r="F219" s="210" t="s">
        <v>430</v>
      </c>
      <c r="G219" s="211" t="s">
        <v>421</v>
      </c>
      <c r="H219" s="212">
        <v>90</v>
      </c>
      <c r="I219" s="213"/>
      <c r="J219" s="214">
        <f>ROUND(I219*H219,2)</f>
        <v>0</v>
      </c>
      <c r="K219" s="210" t="s">
        <v>154</v>
      </c>
      <c r="L219" s="48"/>
      <c r="M219" s="215" t="s">
        <v>32</v>
      </c>
      <c r="N219" s="216" t="s">
        <v>51</v>
      </c>
      <c r="O219" s="88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19" t="s">
        <v>138</v>
      </c>
      <c r="AT219" s="219" t="s">
        <v>134</v>
      </c>
      <c r="AU219" s="219" t="s">
        <v>90</v>
      </c>
      <c r="AY219" s="20" t="s">
        <v>132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88</v>
      </c>
      <c r="BK219" s="220">
        <f>ROUND(I219*H219,2)</f>
        <v>0</v>
      </c>
      <c r="BL219" s="20" t="s">
        <v>138</v>
      </c>
      <c r="BM219" s="219" t="s">
        <v>431</v>
      </c>
    </row>
    <row r="220" s="2" customFormat="1">
      <c r="A220" s="42"/>
      <c r="B220" s="43"/>
      <c r="C220" s="44"/>
      <c r="D220" s="226" t="s">
        <v>156</v>
      </c>
      <c r="E220" s="44"/>
      <c r="F220" s="227" t="s">
        <v>432</v>
      </c>
      <c r="G220" s="44"/>
      <c r="H220" s="44"/>
      <c r="I220" s="223"/>
      <c r="J220" s="44"/>
      <c r="K220" s="44"/>
      <c r="L220" s="48"/>
      <c r="M220" s="224"/>
      <c r="N220" s="225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156</v>
      </c>
      <c r="AU220" s="20" t="s">
        <v>90</v>
      </c>
    </row>
    <row r="221" s="13" customFormat="1">
      <c r="A221" s="13"/>
      <c r="B221" s="228"/>
      <c r="C221" s="229"/>
      <c r="D221" s="221" t="s">
        <v>167</v>
      </c>
      <c r="E221" s="230" t="s">
        <v>32</v>
      </c>
      <c r="F221" s="231" t="s">
        <v>433</v>
      </c>
      <c r="G221" s="229"/>
      <c r="H221" s="230" t="s">
        <v>32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167</v>
      </c>
      <c r="AU221" s="237" t="s">
        <v>90</v>
      </c>
      <c r="AV221" s="13" t="s">
        <v>88</v>
      </c>
      <c r="AW221" s="13" t="s">
        <v>41</v>
      </c>
      <c r="AX221" s="13" t="s">
        <v>80</v>
      </c>
      <c r="AY221" s="237" t="s">
        <v>132</v>
      </c>
    </row>
    <row r="222" s="14" customFormat="1">
      <c r="A222" s="14"/>
      <c r="B222" s="238"/>
      <c r="C222" s="239"/>
      <c r="D222" s="221" t="s">
        <v>167</v>
      </c>
      <c r="E222" s="240" t="s">
        <v>32</v>
      </c>
      <c r="F222" s="241" t="s">
        <v>434</v>
      </c>
      <c r="G222" s="239"/>
      <c r="H222" s="242">
        <v>90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167</v>
      </c>
      <c r="AU222" s="248" t="s">
        <v>90</v>
      </c>
      <c r="AV222" s="14" t="s">
        <v>90</v>
      </c>
      <c r="AW222" s="14" t="s">
        <v>41</v>
      </c>
      <c r="AX222" s="14" t="s">
        <v>80</v>
      </c>
      <c r="AY222" s="248" t="s">
        <v>132</v>
      </c>
    </row>
    <row r="223" s="15" customFormat="1">
      <c r="A223" s="15"/>
      <c r="B223" s="249"/>
      <c r="C223" s="250"/>
      <c r="D223" s="221" t="s">
        <v>167</v>
      </c>
      <c r="E223" s="251" t="s">
        <v>32</v>
      </c>
      <c r="F223" s="252" t="s">
        <v>176</v>
      </c>
      <c r="G223" s="250"/>
      <c r="H223" s="253">
        <v>90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167</v>
      </c>
      <c r="AU223" s="259" t="s">
        <v>90</v>
      </c>
      <c r="AV223" s="15" t="s">
        <v>138</v>
      </c>
      <c r="AW223" s="15" t="s">
        <v>41</v>
      </c>
      <c r="AX223" s="15" t="s">
        <v>88</v>
      </c>
      <c r="AY223" s="259" t="s">
        <v>132</v>
      </c>
    </row>
    <row r="224" s="2" customFormat="1" ht="24.15" customHeight="1">
      <c r="A224" s="42"/>
      <c r="B224" s="43"/>
      <c r="C224" s="208" t="s">
        <v>254</v>
      </c>
      <c r="D224" s="208" t="s">
        <v>134</v>
      </c>
      <c r="E224" s="209" t="s">
        <v>435</v>
      </c>
      <c r="F224" s="210" t="s">
        <v>436</v>
      </c>
      <c r="G224" s="211" t="s">
        <v>421</v>
      </c>
      <c r="H224" s="212">
        <v>191.76400000000001</v>
      </c>
      <c r="I224" s="213"/>
      <c r="J224" s="214">
        <f>ROUND(I224*H224,2)</f>
        <v>0</v>
      </c>
      <c r="K224" s="210" t="s">
        <v>154</v>
      </c>
      <c r="L224" s="48"/>
      <c r="M224" s="215" t="s">
        <v>32</v>
      </c>
      <c r="N224" s="216" t="s">
        <v>51</v>
      </c>
      <c r="O224" s="88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19" t="s">
        <v>138</v>
      </c>
      <c r="AT224" s="219" t="s">
        <v>134</v>
      </c>
      <c r="AU224" s="219" t="s">
        <v>90</v>
      </c>
      <c r="AY224" s="20" t="s">
        <v>132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88</v>
      </c>
      <c r="BK224" s="220">
        <f>ROUND(I224*H224,2)</f>
        <v>0</v>
      </c>
      <c r="BL224" s="20" t="s">
        <v>138</v>
      </c>
      <c r="BM224" s="219" t="s">
        <v>437</v>
      </c>
    </row>
    <row r="225" s="2" customFormat="1">
      <c r="A225" s="42"/>
      <c r="B225" s="43"/>
      <c r="C225" s="44"/>
      <c r="D225" s="226" t="s">
        <v>156</v>
      </c>
      <c r="E225" s="44"/>
      <c r="F225" s="227" t="s">
        <v>438</v>
      </c>
      <c r="G225" s="44"/>
      <c r="H225" s="44"/>
      <c r="I225" s="223"/>
      <c r="J225" s="44"/>
      <c r="K225" s="44"/>
      <c r="L225" s="48"/>
      <c r="M225" s="224"/>
      <c r="N225" s="225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0" t="s">
        <v>156</v>
      </c>
      <c r="AU225" s="20" t="s">
        <v>90</v>
      </c>
    </row>
    <row r="226" s="13" customFormat="1">
      <c r="A226" s="13"/>
      <c r="B226" s="228"/>
      <c r="C226" s="229"/>
      <c r="D226" s="221" t="s">
        <v>167</v>
      </c>
      <c r="E226" s="230" t="s">
        <v>32</v>
      </c>
      <c r="F226" s="231" t="s">
        <v>439</v>
      </c>
      <c r="G226" s="229"/>
      <c r="H226" s="230" t="s">
        <v>32</v>
      </c>
      <c r="I226" s="232"/>
      <c r="J226" s="229"/>
      <c r="K226" s="229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167</v>
      </c>
      <c r="AU226" s="237" t="s">
        <v>90</v>
      </c>
      <c r="AV226" s="13" t="s">
        <v>88</v>
      </c>
      <c r="AW226" s="13" t="s">
        <v>41</v>
      </c>
      <c r="AX226" s="13" t="s">
        <v>80</v>
      </c>
      <c r="AY226" s="237" t="s">
        <v>132</v>
      </c>
    </row>
    <row r="227" s="14" customFormat="1">
      <c r="A227" s="14"/>
      <c r="B227" s="238"/>
      <c r="C227" s="239"/>
      <c r="D227" s="221" t="s">
        <v>167</v>
      </c>
      <c r="E227" s="240" t="s">
        <v>32</v>
      </c>
      <c r="F227" s="241" t="s">
        <v>440</v>
      </c>
      <c r="G227" s="239"/>
      <c r="H227" s="242">
        <v>187.19999999999999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167</v>
      </c>
      <c r="AU227" s="248" t="s">
        <v>90</v>
      </c>
      <c r="AV227" s="14" t="s">
        <v>90</v>
      </c>
      <c r="AW227" s="14" t="s">
        <v>41</v>
      </c>
      <c r="AX227" s="14" t="s">
        <v>80</v>
      </c>
      <c r="AY227" s="248" t="s">
        <v>132</v>
      </c>
    </row>
    <row r="228" s="13" customFormat="1">
      <c r="A228" s="13"/>
      <c r="B228" s="228"/>
      <c r="C228" s="229"/>
      <c r="D228" s="221" t="s">
        <v>167</v>
      </c>
      <c r="E228" s="230" t="s">
        <v>32</v>
      </c>
      <c r="F228" s="231" t="s">
        <v>441</v>
      </c>
      <c r="G228" s="229"/>
      <c r="H228" s="230" t="s">
        <v>32</v>
      </c>
      <c r="I228" s="232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167</v>
      </c>
      <c r="AU228" s="237" t="s">
        <v>90</v>
      </c>
      <c r="AV228" s="13" t="s">
        <v>88</v>
      </c>
      <c r="AW228" s="13" t="s">
        <v>41</v>
      </c>
      <c r="AX228" s="13" t="s">
        <v>80</v>
      </c>
      <c r="AY228" s="237" t="s">
        <v>132</v>
      </c>
    </row>
    <row r="229" s="14" customFormat="1">
      <c r="A229" s="14"/>
      <c r="B229" s="238"/>
      <c r="C229" s="239"/>
      <c r="D229" s="221" t="s">
        <v>167</v>
      </c>
      <c r="E229" s="240" t="s">
        <v>32</v>
      </c>
      <c r="F229" s="241" t="s">
        <v>442</v>
      </c>
      <c r="G229" s="239"/>
      <c r="H229" s="242">
        <v>4.5640000000000001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167</v>
      </c>
      <c r="AU229" s="248" t="s">
        <v>90</v>
      </c>
      <c r="AV229" s="14" t="s">
        <v>90</v>
      </c>
      <c r="AW229" s="14" t="s">
        <v>41</v>
      </c>
      <c r="AX229" s="14" t="s">
        <v>80</v>
      </c>
      <c r="AY229" s="248" t="s">
        <v>132</v>
      </c>
    </row>
    <row r="230" s="15" customFormat="1">
      <c r="A230" s="15"/>
      <c r="B230" s="249"/>
      <c r="C230" s="250"/>
      <c r="D230" s="221" t="s">
        <v>167</v>
      </c>
      <c r="E230" s="251" t="s">
        <v>32</v>
      </c>
      <c r="F230" s="252" t="s">
        <v>176</v>
      </c>
      <c r="G230" s="250"/>
      <c r="H230" s="253">
        <v>191.76400000000001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9" t="s">
        <v>167</v>
      </c>
      <c r="AU230" s="259" t="s">
        <v>90</v>
      </c>
      <c r="AV230" s="15" t="s">
        <v>138</v>
      </c>
      <c r="AW230" s="15" t="s">
        <v>41</v>
      </c>
      <c r="AX230" s="15" t="s">
        <v>88</v>
      </c>
      <c r="AY230" s="259" t="s">
        <v>132</v>
      </c>
    </row>
    <row r="231" s="2" customFormat="1" ht="24.15" customHeight="1">
      <c r="A231" s="42"/>
      <c r="B231" s="43"/>
      <c r="C231" s="208" t="s">
        <v>263</v>
      </c>
      <c r="D231" s="208" t="s">
        <v>134</v>
      </c>
      <c r="E231" s="209" t="s">
        <v>443</v>
      </c>
      <c r="F231" s="210" t="s">
        <v>444</v>
      </c>
      <c r="G231" s="211" t="s">
        <v>421</v>
      </c>
      <c r="H231" s="212">
        <v>72</v>
      </c>
      <c r="I231" s="213"/>
      <c r="J231" s="214">
        <f>ROUND(I231*H231,2)</f>
        <v>0</v>
      </c>
      <c r="K231" s="210" t="s">
        <v>154</v>
      </c>
      <c r="L231" s="48"/>
      <c r="M231" s="215" t="s">
        <v>32</v>
      </c>
      <c r="N231" s="216" t="s">
        <v>51</v>
      </c>
      <c r="O231" s="88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19" t="s">
        <v>138</v>
      </c>
      <c r="AT231" s="219" t="s">
        <v>134</v>
      </c>
      <c r="AU231" s="219" t="s">
        <v>90</v>
      </c>
      <c r="AY231" s="20" t="s">
        <v>132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88</v>
      </c>
      <c r="BK231" s="220">
        <f>ROUND(I231*H231,2)</f>
        <v>0</v>
      </c>
      <c r="BL231" s="20" t="s">
        <v>138</v>
      </c>
      <c r="BM231" s="219" t="s">
        <v>445</v>
      </c>
    </row>
    <row r="232" s="2" customFormat="1">
      <c r="A232" s="42"/>
      <c r="B232" s="43"/>
      <c r="C232" s="44"/>
      <c r="D232" s="226" t="s">
        <v>156</v>
      </c>
      <c r="E232" s="44"/>
      <c r="F232" s="227" t="s">
        <v>446</v>
      </c>
      <c r="G232" s="44"/>
      <c r="H232" s="44"/>
      <c r="I232" s="223"/>
      <c r="J232" s="44"/>
      <c r="K232" s="44"/>
      <c r="L232" s="48"/>
      <c r="M232" s="224"/>
      <c r="N232" s="22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156</v>
      </c>
      <c r="AU232" s="20" t="s">
        <v>90</v>
      </c>
    </row>
    <row r="233" s="13" customFormat="1">
      <c r="A233" s="13"/>
      <c r="B233" s="228"/>
      <c r="C233" s="229"/>
      <c r="D233" s="221" t="s">
        <v>167</v>
      </c>
      <c r="E233" s="230" t="s">
        <v>32</v>
      </c>
      <c r="F233" s="231" t="s">
        <v>447</v>
      </c>
      <c r="G233" s="229"/>
      <c r="H233" s="230" t="s">
        <v>32</v>
      </c>
      <c r="I233" s="232"/>
      <c r="J233" s="229"/>
      <c r="K233" s="229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167</v>
      </c>
      <c r="AU233" s="237" t="s">
        <v>90</v>
      </c>
      <c r="AV233" s="13" t="s">
        <v>88</v>
      </c>
      <c r="AW233" s="13" t="s">
        <v>41</v>
      </c>
      <c r="AX233" s="13" t="s">
        <v>80</v>
      </c>
      <c r="AY233" s="237" t="s">
        <v>132</v>
      </c>
    </row>
    <row r="234" s="14" customFormat="1">
      <c r="A234" s="14"/>
      <c r="B234" s="238"/>
      <c r="C234" s="239"/>
      <c r="D234" s="221" t="s">
        <v>167</v>
      </c>
      <c r="E234" s="240" t="s">
        <v>32</v>
      </c>
      <c r="F234" s="241" t="s">
        <v>448</v>
      </c>
      <c r="G234" s="239"/>
      <c r="H234" s="242">
        <v>72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167</v>
      </c>
      <c r="AU234" s="248" t="s">
        <v>90</v>
      </c>
      <c r="AV234" s="14" t="s">
        <v>90</v>
      </c>
      <c r="AW234" s="14" t="s">
        <v>41</v>
      </c>
      <c r="AX234" s="14" t="s">
        <v>80</v>
      </c>
      <c r="AY234" s="248" t="s">
        <v>132</v>
      </c>
    </row>
    <row r="235" s="15" customFormat="1">
      <c r="A235" s="15"/>
      <c r="B235" s="249"/>
      <c r="C235" s="250"/>
      <c r="D235" s="221" t="s">
        <v>167</v>
      </c>
      <c r="E235" s="251" t="s">
        <v>32</v>
      </c>
      <c r="F235" s="252" t="s">
        <v>176</v>
      </c>
      <c r="G235" s="250"/>
      <c r="H235" s="253">
        <v>72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9" t="s">
        <v>167</v>
      </c>
      <c r="AU235" s="259" t="s">
        <v>90</v>
      </c>
      <c r="AV235" s="15" t="s">
        <v>138</v>
      </c>
      <c r="AW235" s="15" t="s">
        <v>41</v>
      </c>
      <c r="AX235" s="15" t="s">
        <v>88</v>
      </c>
      <c r="AY235" s="259" t="s">
        <v>132</v>
      </c>
    </row>
    <row r="236" s="2" customFormat="1" ht="37.8" customHeight="1">
      <c r="A236" s="42"/>
      <c r="B236" s="43"/>
      <c r="C236" s="208" t="s">
        <v>193</v>
      </c>
      <c r="D236" s="208" t="s">
        <v>134</v>
      </c>
      <c r="E236" s="209" t="s">
        <v>449</v>
      </c>
      <c r="F236" s="210" t="s">
        <v>450</v>
      </c>
      <c r="G236" s="211" t="s">
        <v>421</v>
      </c>
      <c r="H236" s="212">
        <v>304.5</v>
      </c>
      <c r="I236" s="213"/>
      <c r="J236" s="214">
        <f>ROUND(I236*H236,2)</f>
        <v>0</v>
      </c>
      <c r="K236" s="210" t="s">
        <v>154</v>
      </c>
      <c r="L236" s="48"/>
      <c r="M236" s="215" t="s">
        <v>32</v>
      </c>
      <c r="N236" s="216" t="s">
        <v>51</v>
      </c>
      <c r="O236" s="88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19" t="s">
        <v>138</v>
      </c>
      <c r="AT236" s="219" t="s">
        <v>134</v>
      </c>
      <c r="AU236" s="219" t="s">
        <v>90</v>
      </c>
      <c r="AY236" s="20" t="s">
        <v>132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88</v>
      </c>
      <c r="BK236" s="220">
        <f>ROUND(I236*H236,2)</f>
        <v>0</v>
      </c>
      <c r="BL236" s="20" t="s">
        <v>138</v>
      </c>
      <c r="BM236" s="219" t="s">
        <v>451</v>
      </c>
    </row>
    <row r="237" s="2" customFormat="1">
      <c r="A237" s="42"/>
      <c r="B237" s="43"/>
      <c r="C237" s="44"/>
      <c r="D237" s="226" t="s">
        <v>156</v>
      </c>
      <c r="E237" s="44"/>
      <c r="F237" s="227" t="s">
        <v>452</v>
      </c>
      <c r="G237" s="44"/>
      <c r="H237" s="44"/>
      <c r="I237" s="223"/>
      <c r="J237" s="44"/>
      <c r="K237" s="44"/>
      <c r="L237" s="48"/>
      <c r="M237" s="224"/>
      <c r="N237" s="225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156</v>
      </c>
      <c r="AU237" s="20" t="s">
        <v>90</v>
      </c>
    </row>
    <row r="238" s="13" customFormat="1">
      <c r="A238" s="13"/>
      <c r="B238" s="228"/>
      <c r="C238" s="229"/>
      <c r="D238" s="221" t="s">
        <v>167</v>
      </c>
      <c r="E238" s="230" t="s">
        <v>32</v>
      </c>
      <c r="F238" s="231" t="s">
        <v>453</v>
      </c>
      <c r="G238" s="229"/>
      <c r="H238" s="230" t="s">
        <v>32</v>
      </c>
      <c r="I238" s="232"/>
      <c r="J238" s="229"/>
      <c r="K238" s="229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167</v>
      </c>
      <c r="AU238" s="237" t="s">
        <v>90</v>
      </c>
      <c r="AV238" s="13" t="s">
        <v>88</v>
      </c>
      <c r="AW238" s="13" t="s">
        <v>41</v>
      </c>
      <c r="AX238" s="13" t="s">
        <v>80</v>
      </c>
      <c r="AY238" s="237" t="s">
        <v>132</v>
      </c>
    </row>
    <row r="239" s="14" customFormat="1">
      <c r="A239" s="14"/>
      <c r="B239" s="238"/>
      <c r="C239" s="239"/>
      <c r="D239" s="221" t="s">
        <v>167</v>
      </c>
      <c r="E239" s="240" t="s">
        <v>32</v>
      </c>
      <c r="F239" s="241" t="s">
        <v>454</v>
      </c>
      <c r="G239" s="239"/>
      <c r="H239" s="242">
        <v>304.5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167</v>
      </c>
      <c r="AU239" s="248" t="s">
        <v>90</v>
      </c>
      <c r="AV239" s="14" t="s">
        <v>90</v>
      </c>
      <c r="AW239" s="14" t="s">
        <v>41</v>
      </c>
      <c r="AX239" s="14" t="s">
        <v>80</v>
      </c>
      <c r="AY239" s="248" t="s">
        <v>132</v>
      </c>
    </row>
    <row r="240" s="15" customFormat="1">
      <c r="A240" s="15"/>
      <c r="B240" s="249"/>
      <c r="C240" s="250"/>
      <c r="D240" s="221" t="s">
        <v>167</v>
      </c>
      <c r="E240" s="251" t="s">
        <v>32</v>
      </c>
      <c r="F240" s="252" t="s">
        <v>176</v>
      </c>
      <c r="G240" s="250"/>
      <c r="H240" s="253">
        <v>304.5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9" t="s">
        <v>167</v>
      </c>
      <c r="AU240" s="259" t="s">
        <v>90</v>
      </c>
      <c r="AV240" s="15" t="s">
        <v>138</v>
      </c>
      <c r="AW240" s="15" t="s">
        <v>41</v>
      </c>
      <c r="AX240" s="15" t="s">
        <v>88</v>
      </c>
      <c r="AY240" s="259" t="s">
        <v>132</v>
      </c>
    </row>
    <row r="241" s="2" customFormat="1" ht="37.8" customHeight="1">
      <c r="A241" s="42"/>
      <c r="B241" s="43"/>
      <c r="C241" s="208" t="s">
        <v>275</v>
      </c>
      <c r="D241" s="208" t="s">
        <v>134</v>
      </c>
      <c r="E241" s="209" t="s">
        <v>455</v>
      </c>
      <c r="F241" s="210" t="s">
        <v>456</v>
      </c>
      <c r="G241" s="211" t="s">
        <v>421</v>
      </c>
      <c r="H241" s="212">
        <v>1573.864</v>
      </c>
      <c r="I241" s="213"/>
      <c r="J241" s="214">
        <f>ROUND(I241*H241,2)</f>
        <v>0</v>
      </c>
      <c r="K241" s="210" t="s">
        <v>154</v>
      </c>
      <c r="L241" s="48"/>
      <c r="M241" s="215" t="s">
        <v>32</v>
      </c>
      <c r="N241" s="216" t="s">
        <v>51</v>
      </c>
      <c r="O241" s="88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19" t="s">
        <v>138</v>
      </c>
      <c r="AT241" s="219" t="s">
        <v>134</v>
      </c>
      <c r="AU241" s="219" t="s">
        <v>90</v>
      </c>
      <c r="AY241" s="20" t="s">
        <v>132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88</v>
      </c>
      <c r="BK241" s="220">
        <f>ROUND(I241*H241,2)</f>
        <v>0</v>
      </c>
      <c r="BL241" s="20" t="s">
        <v>138</v>
      </c>
      <c r="BM241" s="219" t="s">
        <v>457</v>
      </c>
    </row>
    <row r="242" s="2" customFormat="1">
      <c r="A242" s="42"/>
      <c r="B242" s="43"/>
      <c r="C242" s="44"/>
      <c r="D242" s="226" t="s">
        <v>156</v>
      </c>
      <c r="E242" s="44"/>
      <c r="F242" s="227" t="s">
        <v>458</v>
      </c>
      <c r="G242" s="44"/>
      <c r="H242" s="44"/>
      <c r="I242" s="223"/>
      <c r="J242" s="44"/>
      <c r="K242" s="44"/>
      <c r="L242" s="48"/>
      <c r="M242" s="224"/>
      <c r="N242" s="225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156</v>
      </c>
      <c r="AU242" s="20" t="s">
        <v>90</v>
      </c>
    </row>
    <row r="243" s="13" customFormat="1">
      <c r="A243" s="13"/>
      <c r="B243" s="228"/>
      <c r="C243" s="229"/>
      <c r="D243" s="221" t="s">
        <v>167</v>
      </c>
      <c r="E243" s="230" t="s">
        <v>32</v>
      </c>
      <c r="F243" s="231" t="s">
        <v>459</v>
      </c>
      <c r="G243" s="229"/>
      <c r="H243" s="230" t="s">
        <v>32</v>
      </c>
      <c r="I243" s="232"/>
      <c r="J243" s="229"/>
      <c r="K243" s="229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167</v>
      </c>
      <c r="AU243" s="237" t="s">
        <v>90</v>
      </c>
      <c r="AV243" s="13" t="s">
        <v>88</v>
      </c>
      <c r="AW243" s="13" t="s">
        <v>41</v>
      </c>
      <c r="AX243" s="13" t="s">
        <v>80</v>
      </c>
      <c r="AY243" s="237" t="s">
        <v>132</v>
      </c>
    </row>
    <row r="244" s="14" customFormat="1">
      <c r="A244" s="14"/>
      <c r="B244" s="238"/>
      <c r="C244" s="239"/>
      <c r="D244" s="221" t="s">
        <v>167</v>
      </c>
      <c r="E244" s="240" t="s">
        <v>32</v>
      </c>
      <c r="F244" s="241" t="s">
        <v>460</v>
      </c>
      <c r="G244" s="239"/>
      <c r="H244" s="242">
        <v>187.19999999999999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167</v>
      </c>
      <c r="AU244" s="248" t="s">
        <v>90</v>
      </c>
      <c r="AV244" s="14" t="s">
        <v>90</v>
      </c>
      <c r="AW244" s="14" t="s">
        <v>41</v>
      </c>
      <c r="AX244" s="14" t="s">
        <v>80</v>
      </c>
      <c r="AY244" s="248" t="s">
        <v>132</v>
      </c>
    </row>
    <row r="245" s="14" customFormat="1">
      <c r="A245" s="14"/>
      <c r="B245" s="238"/>
      <c r="C245" s="239"/>
      <c r="D245" s="221" t="s">
        <v>167</v>
      </c>
      <c r="E245" s="240" t="s">
        <v>32</v>
      </c>
      <c r="F245" s="241" t="s">
        <v>425</v>
      </c>
      <c r="G245" s="239"/>
      <c r="H245" s="242">
        <v>12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167</v>
      </c>
      <c r="AU245" s="248" t="s">
        <v>90</v>
      </c>
      <c r="AV245" s="14" t="s">
        <v>90</v>
      </c>
      <c r="AW245" s="14" t="s">
        <v>41</v>
      </c>
      <c r="AX245" s="14" t="s">
        <v>80</v>
      </c>
      <c r="AY245" s="248" t="s">
        <v>132</v>
      </c>
    </row>
    <row r="246" s="14" customFormat="1">
      <c r="A246" s="14"/>
      <c r="B246" s="238"/>
      <c r="C246" s="239"/>
      <c r="D246" s="221" t="s">
        <v>167</v>
      </c>
      <c r="E246" s="240" t="s">
        <v>32</v>
      </c>
      <c r="F246" s="241" t="s">
        <v>461</v>
      </c>
      <c r="G246" s="239"/>
      <c r="H246" s="242">
        <v>4.5640000000000001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167</v>
      </c>
      <c r="AU246" s="248" t="s">
        <v>90</v>
      </c>
      <c r="AV246" s="14" t="s">
        <v>90</v>
      </c>
      <c r="AW246" s="14" t="s">
        <v>41</v>
      </c>
      <c r="AX246" s="14" t="s">
        <v>80</v>
      </c>
      <c r="AY246" s="248" t="s">
        <v>132</v>
      </c>
    </row>
    <row r="247" s="14" customFormat="1">
      <c r="A247" s="14"/>
      <c r="B247" s="238"/>
      <c r="C247" s="239"/>
      <c r="D247" s="221" t="s">
        <v>167</v>
      </c>
      <c r="E247" s="240" t="s">
        <v>32</v>
      </c>
      <c r="F247" s="241" t="s">
        <v>462</v>
      </c>
      <c r="G247" s="239"/>
      <c r="H247" s="242">
        <v>4.7999999999999998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167</v>
      </c>
      <c r="AU247" s="248" t="s">
        <v>90</v>
      </c>
      <c r="AV247" s="14" t="s">
        <v>90</v>
      </c>
      <c r="AW247" s="14" t="s">
        <v>41</v>
      </c>
      <c r="AX247" s="14" t="s">
        <v>80</v>
      </c>
      <c r="AY247" s="248" t="s">
        <v>132</v>
      </c>
    </row>
    <row r="248" s="14" customFormat="1">
      <c r="A248" s="14"/>
      <c r="B248" s="238"/>
      <c r="C248" s="239"/>
      <c r="D248" s="221" t="s">
        <v>167</v>
      </c>
      <c r="E248" s="240" t="s">
        <v>32</v>
      </c>
      <c r="F248" s="241" t="s">
        <v>463</v>
      </c>
      <c r="G248" s="239"/>
      <c r="H248" s="242">
        <v>12.15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167</v>
      </c>
      <c r="AU248" s="248" t="s">
        <v>90</v>
      </c>
      <c r="AV248" s="14" t="s">
        <v>90</v>
      </c>
      <c r="AW248" s="14" t="s">
        <v>41</v>
      </c>
      <c r="AX248" s="14" t="s">
        <v>80</v>
      </c>
      <c r="AY248" s="248" t="s">
        <v>132</v>
      </c>
    </row>
    <row r="249" s="14" customFormat="1">
      <c r="A249" s="14"/>
      <c r="B249" s="238"/>
      <c r="C249" s="239"/>
      <c r="D249" s="221" t="s">
        <v>167</v>
      </c>
      <c r="E249" s="240" t="s">
        <v>32</v>
      </c>
      <c r="F249" s="241" t="s">
        <v>464</v>
      </c>
      <c r="G249" s="239"/>
      <c r="H249" s="242">
        <v>3.1499999999999999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167</v>
      </c>
      <c r="AU249" s="248" t="s">
        <v>90</v>
      </c>
      <c r="AV249" s="14" t="s">
        <v>90</v>
      </c>
      <c r="AW249" s="14" t="s">
        <v>41</v>
      </c>
      <c r="AX249" s="14" t="s">
        <v>80</v>
      </c>
      <c r="AY249" s="248" t="s">
        <v>132</v>
      </c>
    </row>
    <row r="250" s="16" customFormat="1">
      <c r="A250" s="16"/>
      <c r="B250" s="265"/>
      <c r="C250" s="266"/>
      <c r="D250" s="221" t="s">
        <v>167</v>
      </c>
      <c r="E250" s="267" t="s">
        <v>32</v>
      </c>
      <c r="F250" s="268" t="s">
        <v>373</v>
      </c>
      <c r="G250" s="266"/>
      <c r="H250" s="269">
        <v>223.864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167</v>
      </c>
      <c r="AU250" s="275" t="s">
        <v>90</v>
      </c>
      <c r="AV250" s="16" t="s">
        <v>150</v>
      </c>
      <c r="AW250" s="16" t="s">
        <v>41</v>
      </c>
      <c r="AX250" s="16" t="s">
        <v>80</v>
      </c>
      <c r="AY250" s="275" t="s">
        <v>132</v>
      </c>
    </row>
    <row r="251" s="13" customFormat="1">
      <c r="A251" s="13"/>
      <c r="B251" s="228"/>
      <c r="C251" s="229"/>
      <c r="D251" s="221" t="s">
        <v>167</v>
      </c>
      <c r="E251" s="230" t="s">
        <v>32</v>
      </c>
      <c r="F251" s="231" t="s">
        <v>465</v>
      </c>
      <c r="G251" s="229"/>
      <c r="H251" s="230" t="s">
        <v>32</v>
      </c>
      <c r="I251" s="232"/>
      <c r="J251" s="229"/>
      <c r="K251" s="229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167</v>
      </c>
      <c r="AU251" s="237" t="s">
        <v>90</v>
      </c>
      <c r="AV251" s="13" t="s">
        <v>88</v>
      </c>
      <c r="AW251" s="13" t="s">
        <v>41</v>
      </c>
      <c r="AX251" s="13" t="s">
        <v>80</v>
      </c>
      <c r="AY251" s="237" t="s">
        <v>132</v>
      </c>
    </row>
    <row r="252" s="14" customFormat="1">
      <c r="A252" s="14"/>
      <c r="B252" s="238"/>
      <c r="C252" s="239"/>
      <c r="D252" s="221" t="s">
        <v>167</v>
      </c>
      <c r="E252" s="240" t="s">
        <v>32</v>
      </c>
      <c r="F252" s="241" t="s">
        <v>466</v>
      </c>
      <c r="G252" s="239"/>
      <c r="H252" s="242">
        <v>1350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8" t="s">
        <v>167</v>
      </c>
      <c r="AU252" s="248" t="s">
        <v>90</v>
      </c>
      <c r="AV252" s="14" t="s">
        <v>90</v>
      </c>
      <c r="AW252" s="14" t="s">
        <v>41</v>
      </c>
      <c r="AX252" s="14" t="s">
        <v>80</v>
      </c>
      <c r="AY252" s="248" t="s">
        <v>132</v>
      </c>
    </row>
    <row r="253" s="15" customFormat="1">
      <c r="A253" s="15"/>
      <c r="B253" s="249"/>
      <c r="C253" s="250"/>
      <c r="D253" s="221" t="s">
        <v>167</v>
      </c>
      <c r="E253" s="251" t="s">
        <v>32</v>
      </c>
      <c r="F253" s="252" t="s">
        <v>176</v>
      </c>
      <c r="G253" s="250"/>
      <c r="H253" s="253">
        <v>1573.864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167</v>
      </c>
      <c r="AU253" s="259" t="s">
        <v>90</v>
      </c>
      <c r="AV253" s="15" t="s">
        <v>138</v>
      </c>
      <c r="AW253" s="15" t="s">
        <v>41</v>
      </c>
      <c r="AX253" s="15" t="s">
        <v>88</v>
      </c>
      <c r="AY253" s="259" t="s">
        <v>132</v>
      </c>
    </row>
    <row r="254" s="2" customFormat="1" ht="24.15" customHeight="1">
      <c r="A254" s="42"/>
      <c r="B254" s="43"/>
      <c r="C254" s="208" t="s">
        <v>282</v>
      </c>
      <c r="D254" s="208" t="s">
        <v>134</v>
      </c>
      <c r="E254" s="209" t="s">
        <v>467</v>
      </c>
      <c r="F254" s="210" t="s">
        <v>468</v>
      </c>
      <c r="G254" s="211" t="s">
        <v>421</v>
      </c>
      <c r="H254" s="212">
        <v>176.91399999999999</v>
      </c>
      <c r="I254" s="213"/>
      <c r="J254" s="214">
        <f>ROUND(I254*H254,2)</f>
        <v>0</v>
      </c>
      <c r="K254" s="210" t="s">
        <v>154</v>
      </c>
      <c r="L254" s="48"/>
      <c r="M254" s="215" t="s">
        <v>32</v>
      </c>
      <c r="N254" s="216" t="s">
        <v>51</v>
      </c>
      <c r="O254" s="88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19" t="s">
        <v>138</v>
      </c>
      <c r="AT254" s="219" t="s">
        <v>134</v>
      </c>
      <c r="AU254" s="219" t="s">
        <v>90</v>
      </c>
      <c r="AY254" s="20" t="s">
        <v>132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88</v>
      </c>
      <c r="BK254" s="220">
        <f>ROUND(I254*H254,2)</f>
        <v>0</v>
      </c>
      <c r="BL254" s="20" t="s">
        <v>138</v>
      </c>
      <c r="BM254" s="219" t="s">
        <v>469</v>
      </c>
    </row>
    <row r="255" s="2" customFormat="1">
      <c r="A255" s="42"/>
      <c r="B255" s="43"/>
      <c r="C255" s="44"/>
      <c r="D255" s="226" t="s">
        <v>156</v>
      </c>
      <c r="E255" s="44"/>
      <c r="F255" s="227" t="s">
        <v>470</v>
      </c>
      <c r="G255" s="44"/>
      <c r="H255" s="44"/>
      <c r="I255" s="223"/>
      <c r="J255" s="44"/>
      <c r="K255" s="44"/>
      <c r="L255" s="48"/>
      <c r="M255" s="224"/>
      <c r="N255" s="225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0" t="s">
        <v>156</v>
      </c>
      <c r="AU255" s="20" t="s">
        <v>90</v>
      </c>
    </row>
    <row r="256" s="13" customFormat="1">
      <c r="A256" s="13"/>
      <c r="B256" s="228"/>
      <c r="C256" s="229"/>
      <c r="D256" s="221" t="s">
        <v>167</v>
      </c>
      <c r="E256" s="230" t="s">
        <v>32</v>
      </c>
      <c r="F256" s="231" t="s">
        <v>471</v>
      </c>
      <c r="G256" s="229"/>
      <c r="H256" s="230" t="s">
        <v>32</v>
      </c>
      <c r="I256" s="232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167</v>
      </c>
      <c r="AU256" s="237" t="s">
        <v>90</v>
      </c>
      <c r="AV256" s="13" t="s">
        <v>88</v>
      </c>
      <c r="AW256" s="13" t="s">
        <v>41</v>
      </c>
      <c r="AX256" s="13" t="s">
        <v>80</v>
      </c>
      <c r="AY256" s="237" t="s">
        <v>132</v>
      </c>
    </row>
    <row r="257" s="14" customFormat="1">
      <c r="A257" s="14"/>
      <c r="B257" s="238"/>
      <c r="C257" s="239"/>
      <c r="D257" s="221" t="s">
        <v>167</v>
      </c>
      <c r="E257" s="240" t="s">
        <v>32</v>
      </c>
      <c r="F257" s="241" t="s">
        <v>472</v>
      </c>
      <c r="G257" s="239"/>
      <c r="H257" s="242">
        <v>152.25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167</v>
      </c>
      <c r="AU257" s="248" t="s">
        <v>90</v>
      </c>
      <c r="AV257" s="14" t="s">
        <v>90</v>
      </c>
      <c r="AW257" s="14" t="s">
        <v>41</v>
      </c>
      <c r="AX257" s="14" t="s">
        <v>80</v>
      </c>
      <c r="AY257" s="248" t="s">
        <v>132</v>
      </c>
    </row>
    <row r="258" s="13" customFormat="1">
      <c r="A258" s="13"/>
      <c r="B258" s="228"/>
      <c r="C258" s="229"/>
      <c r="D258" s="221" t="s">
        <v>167</v>
      </c>
      <c r="E258" s="230" t="s">
        <v>32</v>
      </c>
      <c r="F258" s="231" t="s">
        <v>473</v>
      </c>
      <c r="G258" s="229"/>
      <c r="H258" s="230" t="s">
        <v>32</v>
      </c>
      <c r="I258" s="232"/>
      <c r="J258" s="229"/>
      <c r="K258" s="229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167</v>
      </c>
      <c r="AU258" s="237" t="s">
        <v>90</v>
      </c>
      <c r="AV258" s="13" t="s">
        <v>88</v>
      </c>
      <c r="AW258" s="13" t="s">
        <v>41</v>
      </c>
      <c r="AX258" s="13" t="s">
        <v>80</v>
      </c>
      <c r="AY258" s="237" t="s">
        <v>132</v>
      </c>
    </row>
    <row r="259" s="14" customFormat="1">
      <c r="A259" s="14"/>
      <c r="B259" s="238"/>
      <c r="C259" s="239"/>
      <c r="D259" s="221" t="s">
        <v>167</v>
      </c>
      <c r="E259" s="240" t="s">
        <v>32</v>
      </c>
      <c r="F259" s="241" t="s">
        <v>461</v>
      </c>
      <c r="G259" s="239"/>
      <c r="H259" s="242">
        <v>4.5640000000000001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167</v>
      </c>
      <c r="AU259" s="248" t="s">
        <v>90</v>
      </c>
      <c r="AV259" s="14" t="s">
        <v>90</v>
      </c>
      <c r="AW259" s="14" t="s">
        <v>41</v>
      </c>
      <c r="AX259" s="14" t="s">
        <v>80</v>
      </c>
      <c r="AY259" s="248" t="s">
        <v>132</v>
      </c>
    </row>
    <row r="260" s="14" customFormat="1">
      <c r="A260" s="14"/>
      <c r="B260" s="238"/>
      <c r="C260" s="239"/>
      <c r="D260" s="221" t="s">
        <v>167</v>
      </c>
      <c r="E260" s="240" t="s">
        <v>32</v>
      </c>
      <c r="F260" s="241" t="s">
        <v>462</v>
      </c>
      <c r="G260" s="239"/>
      <c r="H260" s="242">
        <v>4.7999999999999998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8" t="s">
        <v>167</v>
      </c>
      <c r="AU260" s="248" t="s">
        <v>90</v>
      </c>
      <c r="AV260" s="14" t="s">
        <v>90</v>
      </c>
      <c r="AW260" s="14" t="s">
        <v>41</v>
      </c>
      <c r="AX260" s="14" t="s">
        <v>80</v>
      </c>
      <c r="AY260" s="248" t="s">
        <v>132</v>
      </c>
    </row>
    <row r="261" s="14" customFormat="1">
      <c r="A261" s="14"/>
      <c r="B261" s="238"/>
      <c r="C261" s="239"/>
      <c r="D261" s="221" t="s">
        <v>167</v>
      </c>
      <c r="E261" s="240" t="s">
        <v>32</v>
      </c>
      <c r="F261" s="241" t="s">
        <v>463</v>
      </c>
      <c r="G261" s="239"/>
      <c r="H261" s="242">
        <v>12.15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167</v>
      </c>
      <c r="AU261" s="248" t="s">
        <v>90</v>
      </c>
      <c r="AV261" s="14" t="s">
        <v>90</v>
      </c>
      <c r="AW261" s="14" t="s">
        <v>41</v>
      </c>
      <c r="AX261" s="14" t="s">
        <v>80</v>
      </c>
      <c r="AY261" s="248" t="s">
        <v>132</v>
      </c>
    </row>
    <row r="262" s="14" customFormat="1">
      <c r="A262" s="14"/>
      <c r="B262" s="238"/>
      <c r="C262" s="239"/>
      <c r="D262" s="221" t="s">
        <v>167</v>
      </c>
      <c r="E262" s="240" t="s">
        <v>32</v>
      </c>
      <c r="F262" s="241" t="s">
        <v>464</v>
      </c>
      <c r="G262" s="239"/>
      <c r="H262" s="242">
        <v>3.1499999999999999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167</v>
      </c>
      <c r="AU262" s="248" t="s">
        <v>90</v>
      </c>
      <c r="AV262" s="14" t="s">
        <v>90</v>
      </c>
      <c r="AW262" s="14" t="s">
        <v>41</v>
      </c>
      <c r="AX262" s="14" t="s">
        <v>80</v>
      </c>
      <c r="AY262" s="248" t="s">
        <v>132</v>
      </c>
    </row>
    <row r="263" s="15" customFormat="1">
      <c r="A263" s="15"/>
      <c r="B263" s="249"/>
      <c r="C263" s="250"/>
      <c r="D263" s="221" t="s">
        <v>167</v>
      </c>
      <c r="E263" s="251" t="s">
        <v>32</v>
      </c>
      <c r="F263" s="252" t="s">
        <v>176</v>
      </c>
      <c r="G263" s="250"/>
      <c r="H263" s="253">
        <v>176.91399999999999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9" t="s">
        <v>167</v>
      </c>
      <c r="AU263" s="259" t="s">
        <v>90</v>
      </c>
      <c r="AV263" s="15" t="s">
        <v>138</v>
      </c>
      <c r="AW263" s="15" t="s">
        <v>41</v>
      </c>
      <c r="AX263" s="15" t="s">
        <v>88</v>
      </c>
      <c r="AY263" s="259" t="s">
        <v>132</v>
      </c>
    </row>
    <row r="264" s="2" customFormat="1" ht="24.15" customHeight="1">
      <c r="A264" s="42"/>
      <c r="B264" s="43"/>
      <c r="C264" s="208" t="s">
        <v>7</v>
      </c>
      <c r="D264" s="208" t="s">
        <v>134</v>
      </c>
      <c r="E264" s="209" t="s">
        <v>474</v>
      </c>
      <c r="F264" s="210" t="s">
        <v>475</v>
      </c>
      <c r="G264" s="211" t="s">
        <v>476</v>
      </c>
      <c r="H264" s="212">
        <v>2675.569</v>
      </c>
      <c r="I264" s="213"/>
      <c r="J264" s="214">
        <f>ROUND(I264*H264,2)</f>
        <v>0</v>
      </c>
      <c r="K264" s="210" t="s">
        <v>154</v>
      </c>
      <c r="L264" s="48"/>
      <c r="M264" s="215" t="s">
        <v>32</v>
      </c>
      <c r="N264" s="216" t="s">
        <v>51</v>
      </c>
      <c r="O264" s="88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19" t="s">
        <v>138</v>
      </c>
      <c r="AT264" s="219" t="s">
        <v>134</v>
      </c>
      <c r="AU264" s="219" t="s">
        <v>90</v>
      </c>
      <c r="AY264" s="20" t="s">
        <v>132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88</v>
      </c>
      <c r="BK264" s="220">
        <f>ROUND(I264*H264,2)</f>
        <v>0</v>
      </c>
      <c r="BL264" s="20" t="s">
        <v>138</v>
      </c>
      <c r="BM264" s="219" t="s">
        <v>477</v>
      </c>
    </row>
    <row r="265" s="2" customFormat="1">
      <c r="A265" s="42"/>
      <c r="B265" s="43"/>
      <c r="C265" s="44"/>
      <c r="D265" s="226" t="s">
        <v>156</v>
      </c>
      <c r="E265" s="44"/>
      <c r="F265" s="227" t="s">
        <v>478</v>
      </c>
      <c r="G265" s="44"/>
      <c r="H265" s="44"/>
      <c r="I265" s="223"/>
      <c r="J265" s="44"/>
      <c r="K265" s="44"/>
      <c r="L265" s="48"/>
      <c r="M265" s="224"/>
      <c r="N265" s="225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156</v>
      </c>
      <c r="AU265" s="20" t="s">
        <v>90</v>
      </c>
    </row>
    <row r="266" s="14" customFormat="1">
      <c r="A266" s="14"/>
      <c r="B266" s="238"/>
      <c r="C266" s="239"/>
      <c r="D266" s="221" t="s">
        <v>167</v>
      </c>
      <c r="E266" s="239"/>
      <c r="F266" s="241" t="s">
        <v>479</v>
      </c>
      <c r="G266" s="239"/>
      <c r="H266" s="242">
        <v>2675.569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167</v>
      </c>
      <c r="AU266" s="248" t="s">
        <v>90</v>
      </c>
      <c r="AV266" s="14" t="s">
        <v>90</v>
      </c>
      <c r="AW266" s="14" t="s">
        <v>4</v>
      </c>
      <c r="AX266" s="14" t="s">
        <v>88</v>
      </c>
      <c r="AY266" s="248" t="s">
        <v>132</v>
      </c>
    </row>
    <row r="267" s="2" customFormat="1" ht="24.15" customHeight="1">
      <c r="A267" s="42"/>
      <c r="B267" s="43"/>
      <c r="C267" s="208" t="s">
        <v>194</v>
      </c>
      <c r="D267" s="208" t="s">
        <v>134</v>
      </c>
      <c r="E267" s="209" t="s">
        <v>480</v>
      </c>
      <c r="F267" s="210" t="s">
        <v>481</v>
      </c>
      <c r="G267" s="211" t="s">
        <v>421</v>
      </c>
      <c r="H267" s="212">
        <v>152.25</v>
      </c>
      <c r="I267" s="213"/>
      <c r="J267" s="214">
        <f>ROUND(I267*H267,2)</f>
        <v>0</v>
      </c>
      <c r="K267" s="210" t="s">
        <v>154</v>
      </c>
      <c r="L267" s="48"/>
      <c r="M267" s="215" t="s">
        <v>32</v>
      </c>
      <c r="N267" s="216" t="s">
        <v>51</v>
      </c>
      <c r="O267" s="88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19" t="s">
        <v>138</v>
      </c>
      <c r="AT267" s="219" t="s">
        <v>134</v>
      </c>
      <c r="AU267" s="219" t="s">
        <v>90</v>
      </c>
      <c r="AY267" s="20" t="s">
        <v>132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88</v>
      </c>
      <c r="BK267" s="220">
        <f>ROUND(I267*H267,2)</f>
        <v>0</v>
      </c>
      <c r="BL267" s="20" t="s">
        <v>138</v>
      </c>
      <c r="BM267" s="219" t="s">
        <v>482</v>
      </c>
    </row>
    <row r="268" s="2" customFormat="1">
      <c r="A268" s="42"/>
      <c r="B268" s="43"/>
      <c r="C268" s="44"/>
      <c r="D268" s="226" t="s">
        <v>156</v>
      </c>
      <c r="E268" s="44"/>
      <c r="F268" s="227" t="s">
        <v>483</v>
      </c>
      <c r="G268" s="44"/>
      <c r="H268" s="44"/>
      <c r="I268" s="223"/>
      <c r="J268" s="44"/>
      <c r="K268" s="44"/>
      <c r="L268" s="48"/>
      <c r="M268" s="224"/>
      <c r="N268" s="225"/>
      <c r="O268" s="88"/>
      <c r="P268" s="88"/>
      <c r="Q268" s="88"/>
      <c r="R268" s="88"/>
      <c r="S268" s="88"/>
      <c r="T268" s="89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T268" s="20" t="s">
        <v>156</v>
      </c>
      <c r="AU268" s="20" t="s">
        <v>90</v>
      </c>
    </row>
    <row r="269" s="13" customFormat="1">
      <c r="A269" s="13"/>
      <c r="B269" s="228"/>
      <c r="C269" s="229"/>
      <c r="D269" s="221" t="s">
        <v>167</v>
      </c>
      <c r="E269" s="230" t="s">
        <v>32</v>
      </c>
      <c r="F269" s="231" t="s">
        <v>484</v>
      </c>
      <c r="G269" s="229"/>
      <c r="H269" s="230" t="s">
        <v>32</v>
      </c>
      <c r="I269" s="232"/>
      <c r="J269" s="229"/>
      <c r="K269" s="229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167</v>
      </c>
      <c r="AU269" s="237" t="s">
        <v>90</v>
      </c>
      <c r="AV269" s="13" t="s">
        <v>88</v>
      </c>
      <c r="AW269" s="13" t="s">
        <v>41</v>
      </c>
      <c r="AX269" s="13" t="s">
        <v>80</v>
      </c>
      <c r="AY269" s="237" t="s">
        <v>132</v>
      </c>
    </row>
    <row r="270" s="14" customFormat="1">
      <c r="A270" s="14"/>
      <c r="B270" s="238"/>
      <c r="C270" s="239"/>
      <c r="D270" s="221" t="s">
        <v>167</v>
      </c>
      <c r="E270" s="240" t="s">
        <v>32</v>
      </c>
      <c r="F270" s="241" t="s">
        <v>472</v>
      </c>
      <c r="G270" s="239"/>
      <c r="H270" s="242">
        <v>152.25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8" t="s">
        <v>167</v>
      </c>
      <c r="AU270" s="248" t="s">
        <v>90</v>
      </c>
      <c r="AV270" s="14" t="s">
        <v>90</v>
      </c>
      <c r="AW270" s="14" t="s">
        <v>41</v>
      </c>
      <c r="AX270" s="14" t="s">
        <v>80</v>
      </c>
      <c r="AY270" s="248" t="s">
        <v>132</v>
      </c>
    </row>
    <row r="271" s="15" customFormat="1">
      <c r="A271" s="15"/>
      <c r="B271" s="249"/>
      <c r="C271" s="250"/>
      <c r="D271" s="221" t="s">
        <v>167</v>
      </c>
      <c r="E271" s="251" t="s">
        <v>32</v>
      </c>
      <c r="F271" s="252" t="s">
        <v>176</v>
      </c>
      <c r="G271" s="250"/>
      <c r="H271" s="253">
        <v>152.25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167</v>
      </c>
      <c r="AU271" s="259" t="s">
        <v>90</v>
      </c>
      <c r="AV271" s="15" t="s">
        <v>138</v>
      </c>
      <c r="AW271" s="15" t="s">
        <v>41</v>
      </c>
      <c r="AX271" s="15" t="s">
        <v>88</v>
      </c>
      <c r="AY271" s="259" t="s">
        <v>132</v>
      </c>
    </row>
    <row r="272" s="2" customFormat="1" ht="24.15" customHeight="1">
      <c r="A272" s="42"/>
      <c r="B272" s="43"/>
      <c r="C272" s="208" t="s">
        <v>485</v>
      </c>
      <c r="D272" s="208" t="s">
        <v>134</v>
      </c>
      <c r="E272" s="209" t="s">
        <v>486</v>
      </c>
      <c r="F272" s="210" t="s">
        <v>487</v>
      </c>
      <c r="G272" s="211" t="s">
        <v>421</v>
      </c>
      <c r="H272" s="212">
        <v>90</v>
      </c>
      <c r="I272" s="213"/>
      <c r="J272" s="214">
        <f>ROUND(I272*H272,2)</f>
        <v>0</v>
      </c>
      <c r="K272" s="210" t="s">
        <v>154</v>
      </c>
      <c r="L272" s="48"/>
      <c r="M272" s="215" t="s">
        <v>32</v>
      </c>
      <c r="N272" s="216" t="s">
        <v>51</v>
      </c>
      <c r="O272" s="88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19" t="s">
        <v>138</v>
      </c>
      <c r="AT272" s="219" t="s">
        <v>134</v>
      </c>
      <c r="AU272" s="219" t="s">
        <v>90</v>
      </c>
      <c r="AY272" s="20" t="s">
        <v>132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88</v>
      </c>
      <c r="BK272" s="220">
        <f>ROUND(I272*H272,2)</f>
        <v>0</v>
      </c>
      <c r="BL272" s="20" t="s">
        <v>138</v>
      </c>
      <c r="BM272" s="219" t="s">
        <v>488</v>
      </c>
    </row>
    <row r="273" s="2" customFormat="1">
      <c r="A273" s="42"/>
      <c r="B273" s="43"/>
      <c r="C273" s="44"/>
      <c r="D273" s="226" t="s">
        <v>156</v>
      </c>
      <c r="E273" s="44"/>
      <c r="F273" s="227" t="s">
        <v>489</v>
      </c>
      <c r="G273" s="44"/>
      <c r="H273" s="44"/>
      <c r="I273" s="223"/>
      <c r="J273" s="44"/>
      <c r="K273" s="44"/>
      <c r="L273" s="48"/>
      <c r="M273" s="224"/>
      <c r="N273" s="225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156</v>
      </c>
      <c r="AU273" s="20" t="s">
        <v>90</v>
      </c>
    </row>
    <row r="274" s="13" customFormat="1">
      <c r="A274" s="13"/>
      <c r="B274" s="228"/>
      <c r="C274" s="229"/>
      <c r="D274" s="221" t="s">
        <v>167</v>
      </c>
      <c r="E274" s="230" t="s">
        <v>32</v>
      </c>
      <c r="F274" s="231" t="s">
        <v>490</v>
      </c>
      <c r="G274" s="229"/>
      <c r="H274" s="230" t="s">
        <v>32</v>
      </c>
      <c r="I274" s="232"/>
      <c r="J274" s="229"/>
      <c r="K274" s="229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167</v>
      </c>
      <c r="AU274" s="237" t="s">
        <v>90</v>
      </c>
      <c r="AV274" s="13" t="s">
        <v>88</v>
      </c>
      <c r="AW274" s="13" t="s">
        <v>41</v>
      </c>
      <c r="AX274" s="13" t="s">
        <v>80</v>
      </c>
      <c r="AY274" s="237" t="s">
        <v>132</v>
      </c>
    </row>
    <row r="275" s="14" customFormat="1">
      <c r="A275" s="14"/>
      <c r="B275" s="238"/>
      <c r="C275" s="239"/>
      <c r="D275" s="221" t="s">
        <v>167</v>
      </c>
      <c r="E275" s="240" t="s">
        <v>32</v>
      </c>
      <c r="F275" s="241" t="s">
        <v>491</v>
      </c>
      <c r="G275" s="239"/>
      <c r="H275" s="242">
        <v>90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167</v>
      </c>
      <c r="AU275" s="248" t="s">
        <v>90</v>
      </c>
      <c r="AV275" s="14" t="s">
        <v>90</v>
      </c>
      <c r="AW275" s="14" t="s">
        <v>41</v>
      </c>
      <c r="AX275" s="14" t="s">
        <v>88</v>
      </c>
      <c r="AY275" s="248" t="s">
        <v>132</v>
      </c>
    </row>
    <row r="276" s="2" customFormat="1" ht="16.5" customHeight="1">
      <c r="A276" s="42"/>
      <c r="B276" s="43"/>
      <c r="C276" s="208" t="s">
        <v>492</v>
      </c>
      <c r="D276" s="208" t="s">
        <v>134</v>
      </c>
      <c r="E276" s="209" t="s">
        <v>493</v>
      </c>
      <c r="F276" s="210" t="s">
        <v>494</v>
      </c>
      <c r="G276" s="211" t="s">
        <v>137</v>
      </c>
      <c r="H276" s="212">
        <v>15890</v>
      </c>
      <c r="I276" s="213"/>
      <c r="J276" s="214">
        <f>ROUND(I276*H276,2)</f>
        <v>0</v>
      </c>
      <c r="K276" s="210" t="s">
        <v>154</v>
      </c>
      <c r="L276" s="48"/>
      <c r="M276" s="215" t="s">
        <v>32</v>
      </c>
      <c r="N276" s="216" t="s">
        <v>51</v>
      </c>
      <c r="O276" s="88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19" t="s">
        <v>138</v>
      </c>
      <c r="AT276" s="219" t="s">
        <v>134</v>
      </c>
      <c r="AU276" s="219" t="s">
        <v>90</v>
      </c>
      <c r="AY276" s="20" t="s">
        <v>132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88</v>
      </c>
      <c r="BK276" s="220">
        <f>ROUND(I276*H276,2)</f>
        <v>0</v>
      </c>
      <c r="BL276" s="20" t="s">
        <v>138</v>
      </c>
      <c r="BM276" s="219" t="s">
        <v>495</v>
      </c>
    </row>
    <row r="277" s="2" customFormat="1">
      <c r="A277" s="42"/>
      <c r="B277" s="43"/>
      <c r="C277" s="44"/>
      <c r="D277" s="226" t="s">
        <v>156</v>
      </c>
      <c r="E277" s="44"/>
      <c r="F277" s="227" t="s">
        <v>496</v>
      </c>
      <c r="G277" s="44"/>
      <c r="H277" s="44"/>
      <c r="I277" s="223"/>
      <c r="J277" s="44"/>
      <c r="K277" s="44"/>
      <c r="L277" s="48"/>
      <c r="M277" s="224"/>
      <c r="N277" s="225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0" t="s">
        <v>156</v>
      </c>
      <c r="AU277" s="20" t="s">
        <v>90</v>
      </c>
    </row>
    <row r="278" s="13" customFormat="1">
      <c r="A278" s="13"/>
      <c r="B278" s="228"/>
      <c r="C278" s="229"/>
      <c r="D278" s="221" t="s">
        <v>167</v>
      </c>
      <c r="E278" s="230" t="s">
        <v>32</v>
      </c>
      <c r="F278" s="231" t="s">
        <v>497</v>
      </c>
      <c r="G278" s="229"/>
      <c r="H278" s="230" t="s">
        <v>32</v>
      </c>
      <c r="I278" s="232"/>
      <c r="J278" s="229"/>
      <c r="K278" s="229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167</v>
      </c>
      <c r="AU278" s="237" t="s">
        <v>90</v>
      </c>
      <c r="AV278" s="13" t="s">
        <v>88</v>
      </c>
      <c r="AW278" s="13" t="s">
        <v>41</v>
      </c>
      <c r="AX278" s="13" t="s">
        <v>80</v>
      </c>
      <c r="AY278" s="237" t="s">
        <v>132</v>
      </c>
    </row>
    <row r="279" s="13" customFormat="1">
      <c r="A279" s="13"/>
      <c r="B279" s="228"/>
      <c r="C279" s="229"/>
      <c r="D279" s="221" t="s">
        <v>167</v>
      </c>
      <c r="E279" s="230" t="s">
        <v>32</v>
      </c>
      <c r="F279" s="231" t="s">
        <v>427</v>
      </c>
      <c r="G279" s="229"/>
      <c r="H279" s="230" t="s">
        <v>32</v>
      </c>
      <c r="I279" s="232"/>
      <c r="J279" s="229"/>
      <c r="K279" s="229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167</v>
      </c>
      <c r="AU279" s="237" t="s">
        <v>90</v>
      </c>
      <c r="AV279" s="13" t="s">
        <v>88</v>
      </c>
      <c r="AW279" s="13" t="s">
        <v>41</v>
      </c>
      <c r="AX279" s="13" t="s">
        <v>80</v>
      </c>
      <c r="AY279" s="237" t="s">
        <v>132</v>
      </c>
    </row>
    <row r="280" s="14" customFormat="1">
      <c r="A280" s="14"/>
      <c r="B280" s="238"/>
      <c r="C280" s="239"/>
      <c r="D280" s="221" t="s">
        <v>167</v>
      </c>
      <c r="E280" s="240" t="s">
        <v>32</v>
      </c>
      <c r="F280" s="241" t="s">
        <v>498</v>
      </c>
      <c r="G280" s="239"/>
      <c r="H280" s="242">
        <v>2700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167</v>
      </c>
      <c r="AU280" s="248" t="s">
        <v>90</v>
      </c>
      <c r="AV280" s="14" t="s">
        <v>90</v>
      </c>
      <c r="AW280" s="14" t="s">
        <v>41</v>
      </c>
      <c r="AX280" s="14" t="s">
        <v>80</v>
      </c>
      <c r="AY280" s="248" t="s">
        <v>132</v>
      </c>
    </row>
    <row r="281" s="16" customFormat="1">
      <c r="A281" s="16"/>
      <c r="B281" s="265"/>
      <c r="C281" s="266"/>
      <c r="D281" s="221" t="s">
        <v>167</v>
      </c>
      <c r="E281" s="267" t="s">
        <v>32</v>
      </c>
      <c r="F281" s="268" t="s">
        <v>373</v>
      </c>
      <c r="G281" s="266"/>
      <c r="H281" s="269">
        <v>2700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75" t="s">
        <v>167</v>
      </c>
      <c r="AU281" s="275" t="s">
        <v>90</v>
      </c>
      <c r="AV281" s="16" t="s">
        <v>150</v>
      </c>
      <c r="AW281" s="16" t="s">
        <v>41</v>
      </c>
      <c r="AX281" s="16" t="s">
        <v>80</v>
      </c>
      <c r="AY281" s="275" t="s">
        <v>132</v>
      </c>
    </row>
    <row r="282" s="13" customFormat="1">
      <c r="A282" s="13"/>
      <c r="B282" s="228"/>
      <c r="C282" s="229"/>
      <c r="D282" s="221" t="s">
        <v>167</v>
      </c>
      <c r="E282" s="230" t="s">
        <v>32</v>
      </c>
      <c r="F282" s="231" t="s">
        <v>499</v>
      </c>
      <c r="G282" s="229"/>
      <c r="H282" s="230" t="s">
        <v>32</v>
      </c>
      <c r="I282" s="232"/>
      <c r="J282" s="229"/>
      <c r="K282" s="229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167</v>
      </c>
      <c r="AU282" s="237" t="s">
        <v>90</v>
      </c>
      <c r="AV282" s="13" t="s">
        <v>88</v>
      </c>
      <c r="AW282" s="13" t="s">
        <v>41</v>
      </c>
      <c r="AX282" s="13" t="s">
        <v>80</v>
      </c>
      <c r="AY282" s="237" t="s">
        <v>132</v>
      </c>
    </row>
    <row r="283" s="14" customFormat="1">
      <c r="A283" s="14"/>
      <c r="B283" s="238"/>
      <c r="C283" s="239"/>
      <c r="D283" s="221" t="s">
        <v>167</v>
      </c>
      <c r="E283" s="240" t="s">
        <v>32</v>
      </c>
      <c r="F283" s="241" t="s">
        <v>290</v>
      </c>
      <c r="G283" s="239"/>
      <c r="H283" s="242">
        <v>3700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167</v>
      </c>
      <c r="AU283" s="248" t="s">
        <v>90</v>
      </c>
      <c r="AV283" s="14" t="s">
        <v>90</v>
      </c>
      <c r="AW283" s="14" t="s">
        <v>41</v>
      </c>
      <c r="AX283" s="14" t="s">
        <v>80</v>
      </c>
      <c r="AY283" s="248" t="s">
        <v>132</v>
      </c>
    </row>
    <row r="284" s="14" customFormat="1">
      <c r="A284" s="14"/>
      <c r="B284" s="238"/>
      <c r="C284" s="239"/>
      <c r="D284" s="221" t="s">
        <v>167</v>
      </c>
      <c r="E284" s="240" t="s">
        <v>32</v>
      </c>
      <c r="F284" s="241" t="s">
        <v>293</v>
      </c>
      <c r="G284" s="239"/>
      <c r="H284" s="242">
        <v>1700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167</v>
      </c>
      <c r="AU284" s="248" t="s">
        <v>90</v>
      </c>
      <c r="AV284" s="14" t="s">
        <v>90</v>
      </c>
      <c r="AW284" s="14" t="s">
        <v>41</v>
      </c>
      <c r="AX284" s="14" t="s">
        <v>80</v>
      </c>
      <c r="AY284" s="248" t="s">
        <v>132</v>
      </c>
    </row>
    <row r="285" s="14" customFormat="1">
      <c r="A285" s="14"/>
      <c r="B285" s="238"/>
      <c r="C285" s="239"/>
      <c r="D285" s="221" t="s">
        <v>167</v>
      </c>
      <c r="E285" s="240" t="s">
        <v>32</v>
      </c>
      <c r="F285" s="241" t="s">
        <v>287</v>
      </c>
      <c r="G285" s="239"/>
      <c r="H285" s="242">
        <v>5150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8" t="s">
        <v>167</v>
      </c>
      <c r="AU285" s="248" t="s">
        <v>90</v>
      </c>
      <c r="AV285" s="14" t="s">
        <v>90</v>
      </c>
      <c r="AW285" s="14" t="s">
        <v>41</v>
      </c>
      <c r="AX285" s="14" t="s">
        <v>80</v>
      </c>
      <c r="AY285" s="248" t="s">
        <v>132</v>
      </c>
    </row>
    <row r="286" s="14" customFormat="1">
      <c r="A286" s="14"/>
      <c r="B286" s="238"/>
      <c r="C286" s="239"/>
      <c r="D286" s="221" t="s">
        <v>167</v>
      </c>
      <c r="E286" s="240" t="s">
        <v>32</v>
      </c>
      <c r="F286" s="241" t="s">
        <v>296</v>
      </c>
      <c r="G286" s="239"/>
      <c r="H286" s="242">
        <v>220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167</v>
      </c>
      <c r="AU286" s="248" t="s">
        <v>90</v>
      </c>
      <c r="AV286" s="14" t="s">
        <v>90</v>
      </c>
      <c r="AW286" s="14" t="s">
        <v>41</v>
      </c>
      <c r="AX286" s="14" t="s">
        <v>80</v>
      </c>
      <c r="AY286" s="248" t="s">
        <v>132</v>
      </c>
    </row>
    <row r="287" s="14" customFormat="1">
      <c r="A287" s="14"/>
      <c r="B287" s="238"/>
      <c r="C287" s="239"/>
      <c r="D287" s="221" t="s">
        <v>167</v>
      </c>
      <c r="E287" s="240" t="s">
        <v>32</v>
      </c>
      <c r="F287" s="241" t="s">
        <v>299</v>
      </c>
      <c r="G287" s="239"/>
      <c r="H287" s="242">
        <v>2400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167</v>
      </c>
      <c r="AU287" s="248" t="s">
        <v>90</v>
      </c>
      <c r="AV287" s="14" t="s">
        <v>90</v>
      </c>
      <c r="AW287" s="14" t="s">
        <v>41</v>
      </c>
      <c r="AX287" s="14" t="s">
        <v>80</v>
      </c>
      <c r="AY287" s="248" t="s">
        <v>132</v>
      </c>
    </row>
    <row r="288" s="14" customFormat="1">
      <c r="A288" s="14"/>
      <c r="B288" s="238"/>
      <c r="C288" s="239"/>
      <c r="D288" s="221" t="s">
        <v>167</v>
      </c>
      <c r="E288" s="240" t="s">
        <v>32</v>
      </c>
      <c r="F288" s="241" t="s">
        <v>305</v>
      </c>
      <c r="G288" s="239"/>
      <c r="H288" s="242">
        <v>20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167</v>
      </c>
      <c r="AU288" s="248" t="s">
        <v>90</v>
      </c>
      <c r="AV288" s="14" t="s">
        <v>90</v>
      </c>
      <c r="AW288" s="14" t="s">
        <v>41</v>
      </c>
      <c r="AX288" s="14" t="s">
        <v>80</v>
      </c>
      <c r="AY288" s="248" t="s">
        <v>132</v>
      </c>
    </row>
    <row r="289" s="16" customFormat="1">
      <c r="A289" s="16"/>
      <c r="B289" s="265"/>
      <c r="C289" s="266"/>
      <c r="D289" s="221" t="s">
        <v>167</v>
      </c>
      <c r="E289" s="267" t="s">
        <v>32</v>
      </c>
      <c r="F289" s="268" t="s">
        <v>373</v>
      </c>
      <c r="G289" s="266"/>
      <c r="H289" s="269">
        <v>13190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75" t="s">
        <v>167</v>
      </c>
      <c r="AU289" s="275" t="s">
        <v>90</v>
      </c>
      <c r="AV289" s="16" t="s">
        <v>150</v>
      </c>
      <c r="AW289" s="16" t="s">
        <v>41</v>
      </c>
      <c r="AX289" s="16" t="s">
        <v>80</v>
      </c>
      <c r="AY289" s="275" t="s">
        <v>132</v>
      </c>
    </row>
    <row r="290" s="15" customFormat="1">
      <c r="A290" s="15"/>
      <c r="B290" s="249"/>
      <c r="C290" s="250"/>
      <c r="D290" s="221" t="s">
        <v>167</v>
      </c>
      <c r="E290" s="251" t="s">
        <v>32</v>
      </c>
      <c r="F290" s="252" t="s">
        <v>176</v>
      </c>
      <c r="G290" s="250"/>
      <c r="H290" s="253">
        <v>15890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9" t="s">
        <v>167</v>
      </c>
      <c r="AU290" s="259" t="s">
        <v>90</v>
      </c>
      <c r="AV290" s="15" t="s">
        <v>138</v>
      </c>
      <c r="AW290" s="15" t="s">
        <v>41</v>
      </c>
      <c r="AX290" s="15" t="s">
        <v>88</v>
      </c>
      <c r="AY290" s="259" t="s">
        <v>132</v>
      </c>
    </row>
    <row r="291" s="2" customFormat="1" ht="24.15" customHeight="1">
      <c r="A291" s="42"/>
      <c r="B291" s="43"/>
      <c r="C291" s="208" t="s">
        <v>500</v>
      </c>
      <c r="D291" s="208" t="s">
        <v>134</v>
      </c>
      <c r="E291" s="209" t="s">
        <v>501</v>
      </c>
      <c r="F291" s="210" t="s">
        <v>502</v>
      </c>
      <c r="G291" s="211" t="s">
        <v>137</v>
      </c>
      <c r="H291" s="212">
        <v>1100</v>
      </c>
      <c r="I291" s="213"/>
      <c r="J291" s="214">
        <f>ROUND(I291*H291,2)</f>
        <v>0</v>
      </c>
      <c r="K291" s="210" t="s">
        <v>154</v>
      </c>
      <c r="L291" s="48"/>
      <c r="M291" s="215" t="s">
        <v>32</v>
      </c>
      <c r="N291" s="216" t="s">
        <v>51</v>
      </c>
      <c r="O291" s="88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19" t="s">
        <v>138</v>
      </c>
      <c r="AT291" s="219" t="s">
        <v>134</v>
      </c>
      <c r="AU291" s="219" t="s">
        <v>90</v>
      </c>
      <c r="AY291" s="20" t="s">
        <v>132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88</v>
      </c>
      <c r="BK291" s="220">
        <f>ROUND(I291*H291,2)</f>
        <v>0</v>
      </c>
      <c r="BL291" s="20" t="s">
        <v>138</v>
      </c>
      <c r="BM291" s="219" t="s">
        <v>503</v>
      </c>
    </row>
    <row r="292" s="2" customFormat="1">
      <c r="A292" s="42"/>
      <c r="B292" s="43"/>
      <c r="C292" s="44"/>
      <c r="D292" s="226" t="s">
        <v>156</v>
      </c>
      <c r="E292" s="44"/>
      <c r="F292" s="227" t="s">
        <v>504</v>
      </c>
      <c r="G292" s="44"/>
      <c r="H292" s="44"/>
      <c r="I292" s="223"/>
      <c r="J292" s="44"/>
      <c r="K292" s="44"/>
      <c r="L292" s="48"/>
      <c r="M292" s="224"/>
      <c r="N292" s="225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156</v>
      </c>
      <c r="AU292" s="20" t="s">
        <v>90</v>
      </c>
    </row>
    <row r="293" s="14" customFormat="1">
      <c r="A293" s="14"/>
      <c r="B293" s="238"/>
      <c r="C293" s="239"/>
      <c r="D293" s="221" t="s">
        <v>167</v>
      </c>
      <c r="E293" s="240" t="s">
        <v>32</v>
      </c>
      <c r="F293" s="241" t="s">
        <v>302</v>
      </c>
      <c r="G293" s="239"/>
      <c r="H293" s="242">
        <v>1100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167</v>
      </c>
      <c r="AU293" s="248" t="s">
        <v>90</v>
      </c>
      <c r="AV293" s="14" t="s">
        <v>90</v>
      </c>
      <c r="AW293" s="14" t="s">
        <v>41</v>
      </c>
      <c r="AX293" s="14" t="s">
        <v>88</v>
      </c>
      <c r="AY293" s="248" t="s">
        <v>132</v>
      </c>
    </row>
    <row r="294" s="2" customFormat="1" ht="16.5" customHeight="1">
      <c r="A294" s="42"/>
      <c r="B294" s="43"/>
      <c r="C294" s="276" t="s">
        <v>280</v>
      </c>
      <c r="D294" s="276" t="s">
        <v>505</v>
      </c>
      <c r="E294" s="277" t="s">
        <v>506</v>
      </c>
      <c r="F294" s="278" t="s">
        <v>507</v>
      </c>
      <c r="G294" s="279" t="s">
        <v>476</v>
      </c>
      <c r="H294" s="280">
        <v>22.949999999999999</v>
      </c>
      <c r="I294" s="281"/>
      <c r="J294" s="282">
        <f>ROUND(I294*H294,2)</f>
        <v>0</v>
      </c>
      <c r="K294" s="278" t="s">
        <v>154</v>
      </c>
      <c r="L294" s="283"/>
      <c r="M294" s="284" t="s">
        <v>32</v>
      </c>
      <c r="N294" s="285" t="s">
        <v>51</v>
      </c>
      <c r="O294" s="88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R294" s="219" t="s">
        <v>195</v>
      </c>
      <c r="AT294" s="219" t="s">
        <v>505</v>
      </c>
      <c r="AU294" s="219" t="s">
        <v>90</v>
      </c>
      <c r="AY294" s="20" t="s">
        <v>132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88</v>
      </c>
      <c r="BK294" s="220">
        <f>ROUND(I294*H294,2)</f>
        <v>0</v>
      </c>
      <c r="BL294" s="20" t="s">
        <v>138</v>
      </c>
      <c r="BM294" s="219" t="s">
        <v>508</v>
      </c>
    </row>
    <row r="295" s="2" customFormat="1">
      <c r="A295" s="42"/>
      <c r="B295" s="43"/>
      <c r="C295" s="44"/>
      <c r="D295" s="221" t="s">
        <v>140</v>
      </c>
      <c r="E295" s="44"/>
      <c r="F295" s="222" t="s">
        <v>509</v>
      </c>
      <c r="G295" s="44"/>
      <c r="H295" s="44"/>
      <c r="I295" s="223"/>
      <c r="J295" s="44"/>
      <c r="K295" s="44"/>
      <c r="L295" s="48"/>
      <c r="M295" s="224"/>
      <c r="N295" s="225"/>
      <c r="O295" s="88"/>
      <c r="P295" s="88"/>
      <c r="Q295" s="88"/>
      <c r="R295" s="88"/>
      <c r="S295" s="88"/>
      <c r="T295" s="89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T295" s="20" t="s">
        <v>140</v>
      </c>
      <c r="AU295" s="20" t="s">
        <v>90</v>
      </c>
    </row>
    <row r="296" s="14" customFormat="1">
      <c r="A296" s="14"/>
      <c r="B296" s="238"/>
      <c r="C296" s="239"/>
      <c r="D296" s="221" t="s">
        <v>167</v>
      </c>
      <c r="E296" s="240" t="s">
        <v>32</v>
      </c>
      <c r="F296" s="241" t="s">
        <v>510</v>
      </c>
      <c r="G296" s="239"/>
      <c r="H296" s="242">
        <v>165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8" t="s">
        <v>167</v>
      </c>
      <c r="AU296" s="248" t="s">
        <v>90</v>
      </c>
      <c r="AV296" s="14" t="s">
        <v>90</v>
      </c>
      <c r="AW296" s="14" t="s">
        <v>41</v>
      </c>
      <c r="AX296" s="14" t="s">
        <v>80</v>
      </c>
      <c r="AY296" s="248" t="s">
        <v>132</v>
      </c>
    </row>
    <row r="297" s="14" customFormat="1">
      <c r="A297" s="14"/>
      <c r="B297" s="238"/>
      <c r="C297" s="239"/>
      <c r="D297" s="221" t="s">
        <v>167</v>
      </c>
      <c r="E297" s="240" t="s">
        <v>32</v>
      </c>
      <c r="F297" s="241" t="s">
        <v>511</v>
      </c>
      <c r="G297" s="239"/>
      <c r="H297" s="242">
        <v>-152.25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167</v>
      </c>
      <c r="AU297" s="248" t="s">
        <v>90</v>
      </c>
      <c r="AV297" s="14" t="s">
        <v>90</v>
      </c>
      <c r="AW297" s="14" t="s">
        <v>41</v>
      </c>
      <c r="AX297" s="14" t="s">
        <v>80</v>
      </c>
      <c r="AY297" s="248" t="s">
        <v>132</v>
      </c>
    </row>
    <row r="298" s="15" customFormat="1">
      <c r="A298" s="15"/>
      <c r="B298" s="249"/>
      <c r="C298" s="250"/>
      <c r="D298" s="221" t="s">
        <v>167</v>
      </c>
      <c r="E298" s="251" t="s">
        <v>32</v>
      </c>
      <c r="F298" s="252" t="s">
        <v>176</v>
      </c>
      <c r="G298" s="250"/>
      <c r="H298" s="253">
        <v>12.75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9" t="s">
        <v>167</v>
      </c>
      <c r="AU298" s="259" t="s">
        <v>90</v>
      </c>
      <c r="AV298" s="15" t="s">
        <v>138</v>
      </c>
      <c r="AW298" s="15" t="s">
        <v>41</v>
      </c>
      <c r="AX298" s="15" t="s">
        <v>88</v>
      </c>
      <c r="AY298" s="259" t="s">
        <v>132</v>
      </c>
    </row>
    <row r="299" s="14" customFormat="1">
      <c r="A299" s="14"/>
      <c r="B299" s="238"/>
      <c r="C299" s="239"/>
      <c r="D299" s="221" t="s">
        <v>167</v>
      </c>
      <c r="E299" s="239"/>
      <c r="F299" s="241" t="s">
        <v>512</v>
      </c>
      <c r="G299" s="239"/>
      <c r="H299" s="242">
        <v>22.949999999999999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167</v>
      </c>
      <c r="AU299" s="248" t="s">
        <v>90</v>
      </c>
      <c r="AV299" s="14" t="s">
        <v>90</v>
      </c>
      <c r="AW299" s="14" t="s">
        <v>4</v>
      </c>
      <c r="AX299" s="14" t="s">
        <v>88</v>
      </c>
      <c r="AY299" s="248" t="s">
        <v>132</v>
      </c>
    </row>
    <row r="300" s="2" customFormat="1" ht="24.15" customHeight="1">
      <c r="A300" s="42"/>
      <c r="B300" s="43"/>
      <c r="C300" s="208" t="s">
        <v>513</v>
      </c>
      <c r="D300" s="208" t="s">
        <v>134</v>
      </c>
      <c r="E300" s="209" t="s">
        <v>514</v>
      </c>
      <c r="F300" s="210" t="s">
        <v>515</v>
      </c>
      <c r="G300" s="211" t="s">
        <v>137</v>
      </c>
      <c r="H300" s="212">
        <v>1100</v>
      </c>
      <c r="I300" s="213"/>
      <c r="J300" s="214">
        <f>ROUND(I300*H300,2)</f>
        <v>0</v>
      </c>
      <c r="K300" s="210" t="s">
        <v>154</v>
      </c>
      <c r="L300" s="48"/>
      <c r="M300" s="215" t="s">
        <v>32</v>
      </c>
      <c r="N300" s="216" t="s">
        <v>51</v>
      </c>
      <c r="O300" s="88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19" t="s">
        <v>138</v>
      </c>
      <c r="AT300" s="219" t="s">
        <v>134</v>
      </c>
      <c r="AU300" s="219" t="s">
        <v>90</v>
      </c>
      <c r="AY300" s="20" t="s">
        <v>132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88</v>
      </c>
      <c r="BK300" s="220">
        <f>ROUND(I300*H300,2)</f>
        <v>0</v>
      </c>
      <c r="BL300" s="20" t="s">
        <v>138</v>
      </c>
      <c r="BM300" s="219" t="s">
        <v>516</v>
      </c>
    </row>
    <row r="301" s="2" customFormat="1">
      <c r="A301" s="42"/>
      <c r="B301" s="43"/>
      <c r="C301" s="44"/>
      <c r="D301" s="226" t="s">
        <v>156</v>
      </c>
      <c r="E301" s="44"/>
      <c r="F301" s="227" t="s">
        <v>517</v>
      </c>
      <c r="G301" s="44"/>
      <c r="H301" s="44"/>
      <c r="I301" s="223"/>
      <c r="J301" s="44"/>
      <c r="K301" s="44"/>
      <c r="L301" s="48"/>
      <c r="M301" s="224"/>
      <c r="N301" s="225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156</v>
      </c>
      <c r="AU301" s="20" t="s">
        <v>90</v>
      </c>
    </row>
    <row r="302" s="14" customFormat="1">
      <c r="A302" s="14"/>
      <c r="B302" s="238"/>
      <c r="C302" s="239"/>
      <c r="D302" s="221" t="s">
        <v>167</v>
      </c>
      <c r="E302" s="240" t="s">
        <v>32</v>
      </c>
      <c r="F302" s="241" t="s">
        <v>302</v>
      </c>
      <c r="G302" s="239"/>
      <c r="H302" s="242">
        <v>1100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167</v>
      </c>
      <c r="AU302" s="248" t="s">
        <v>90</v>
      </c>
      <c r="AV302" s="14" t="s">
        <v>90</v>
      </c>
      <c r="AW302" s="14" t="s">
        <v>41</v>
      </c>
      <c r="AX302" s="14" t="s">
        <v>88</v>
      </c>
      <c r="AY302" s="248" t="s">
        <v>132</v>
      </c>
    </row>
    <row r="303" s="2" customFormat="1" ht="16.5" customHeight="1">
      <c r="A303" s="42"/>
      <c r="B303" s="43"/>
      <c r="C303" s="276" t="s">
        <v>518</v>
      </c>
      <c r="D303" s="276" t="s">
        <v>505</v>
      </c>
      <c r="E303" s="277" t="s">
        <v>519</v>
      </c>
      <c r="F303" s="278" t="s">
        <v>520</v>
      </c>
      <c r="G303" s="279" t="s">
        <v>521</v>
      </c>
      <c r="H303" s="280">
        <v>33</v>
      </c>
      <c r="I303" s="281"/>
      <c r="J303" s="282">
        <f>ROUND(I303*H303,2)</f>
        <v>0</v>
      </c>
      <c r="K303" s="278" t="s">
        <v>154</v>
      </c>
      <c r="L303" s="283"/>
      <c r="M303" s="284" t="s">
        <v>32</v>
      </c>
      <c r="N303" s="285" t="s">
        <v>51</v>
      </c>
      <c r="O303" s="88"/>
      <c r="P303" s="217">
        <f>O303*H303</f>
        <v>0</v>
      </c>
      <c r="Q303" s="217">
        <v>0.001</v>
      </c>
      <c r="R303" s="217">
        <f>Q303*H303</f>
        <v>0.033000000000000002</v>
      </c>
      <c r="S303" s="217">
        <v>0</v>
      </c>
      <c r="T303" s="218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19" t="s">
        <v>195</v>
      </c>
      <c r="AT303" s="219" t="s">
        <v>505</v>
      </c>
      <c r="AU303" s="219" t="s">
        <v>90</v>
      </c>
      <c r="AY303" s="20" t="s">
        <v>132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0" t="s">
        <v>88</v>
      </c>
      <c r="BK303" s="220">
        <f>ROUND(I303*H303,2)</f>
        <v>0</v>
      </c>
      <c r="BL303" s="20" t="s">
        <v>138</v>
      </c>
      <c r="BM303" s="219" t="s">
        <v>522</v>
      </c>
    </row>
    <row r="304" s="14" customFormat="1">
      <c r="A304" s="14"/>
      <c r="B304" s="238"/>
      <c r="C304" s="239"/>
      <c r="D304" s="221" t="s">
        <v>167</v>
      </c>
      <c r="E304" s="239"/>
      <c r="F304" s="241" t="s">
        <v>523</v>
      </c>
      <c r="G304" s="239"/>
      <c r="H304" s="242">
        <v>33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167</v>
      </c>
      <c r="AU304" s="248" t="s">
        <v>90</v>
      </c>
      <c r="AV304" s="14" t="s">
        <v>90</v>
      </c>
      <c r="AW304" s="14" t="s">
        <v>4</v>
      </c>
      <c r="AX304" s="14" t="s">
        <v>88</v>
      </c>
      <c r="AY304" s="248" t="s">
        <v>132</v>
      </c>
    </row>
    <row r="305" s="2" customFormat="1" ht="21.75" customHeight="1">
      <c r="A305" s="42"/>
      <c r="B305" s="43"/>
      <c r="C305" s="208" t="s">
        <v>524</v>
      </c>
      <c r="D305" s="208" t="s">
        <v>134</v>
      </c>
      <c r="E305" s="209" t="s">
        <v>525</v>
      </c>
      <c r="F305" s="210" t="s">
        <v>526</v>
      </c>
      <c r="G305" s="211" t="s">
        <v>137</v>
      </c>
      <c r="H305" s="212">
        <v>1100</v>
      </c>
      <c r="I305" s="213"/>
      <c r="J305" s="214">
        <f>ROUND(I305*H305,2)</f>
        <v>0</v>
      </c>
      <c r="K305" s="210" t="s">
        <v>154</v>
      </c>
      <c r="L305" s="48"/>
      <c r="M305" s="215" t="s">
        <v>32</v>
      </c>
      <c r="N305" s="216" t="s">
        <v>51</v>
      </c>
      <c r="O305" s="88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R305" s="219" t="s">
        <v>138</v>
      </c>
      <c r="AT305" s="219" t="s">
        <v>134</v>
      </c>
      <c r="AU305" s="219" t="s">
        <v>90</v>
      </c>
      <c r="AY305" s="20" t="s">
        <v>132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0" t="s">
        <v>88</v>
      </c>
      <c r="BK305" s="220">
        <f>ROUND(I305*H305,2)</f>
        <v>0</v>
      </c>
      <c r="BL305" s="20" t="s">
        <v>138</v>
      </c>
      <c r="BM305" s="219" t="s">
        <v>527</v>
      </c>
    </row>
    <row r="306" s="2" customFormat="1">
      <c r="A306" s="42"/>
      <c r="B306" s="43"/>
      <c r="C306" s="44"/>
      <c r="D306" s="226" t="s">
        <v>156</v>
      </c>
      <c r="E306" s="44"/>
      <c r="F306" s="227" t="s">
        <v>528</v>
      </c>
      <c r="G306" s="44"/>
      <c r="H306" s="44"/>
      <c r="I306" s="223"/>
      <c r="J306" s="44"/>
      <c r="K306" s="44"/>
      <c r="L306" s="48"/>
      <c r="M306" s="224"/>
      <c r="N306" s="225"/>
      <c r="O306" s="88"/>
      <c r="P306" s="88"/>
      <c r="Q306" s="88"/>
      <c r="R306" s="88"/>
      <c r="S306" s="88"/>
      <c r="T306" s="89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T306" s="20" t="s">
        <v>156</v>
      </c>
      <c r="AU306" s="20" t="s">
        <v>90</v>
      </c>
    </row>
    <row r="307" s="13" customFormat="1">
      <c r="A307" s="13"/>
      <c r="B307" s="228"/>
      <c r="C307" s="229"/>
      <c r="D307" s="221" t="s">
        <v>167</v>
      </c>
      <c r="E307" s="230" t="s">
        <v>32</v>
      </c>
      <c r="F307" s="231" t="s">
        <v>529</v>
      </c>
      <c r="G307" s="229"/>
      <c r="H307" s="230" t="s">
        <v>32</v>
      </c>
      <c r="I307" s="232"/>
      <c r="J307" s="229"/>
      <c r="K307" s="229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167</v>
      </c>
      <c r="AU307" s="237" t="s">
        <v>90</v>
      </c>
      <c r="AV307" s="13" t="s">
        <v>88</v>
      </c>
      <c r="AW307" s="13" t="s">
        <v>41</v>
      </c>
      <c r="AX307" s="13" t="s">
        <v>80</v>
      </c>
      <c r="AY307" s="237" t="s">
        <v>132</v>
      </c>
    </row>
    <row r="308" s="14" customFormat="1">
      <c r="A308" s="14"/>
      <c r="B308" s="238"/>
      <c r="C308" s="239"/>
      <c r="D308" s="221" t="s">
        <v>167</v>
      </c>
      <c r="E308" s="240" t="s">
        <v>32</v>
      </c>
      <c r="F308" s="241" t="s">
        <v>302</v>
      </c>
      <c r="G308" s="239"/>
      <c r="H308" s="242">
        <v>1100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167</v>
      </c>
      <c r="AU308" s="248" t="s">
        <v>90</v>
      </c>
      <c r="AV308" s="14" t="s">
        <v>90</v>
      </c>
      <c r="AW308" s="14" t="s">
        <v>41</v>
      </c>
      <c r="AX308" s="14" t="s">
        <v>88</v>
      </c>
      <c r="AY308" s="248" t="s">
        <v>132</v>
      </c>
    </row>
    <row r="309" s="12" customFormat="1" ht="22.8" customHeight="1">
      <c r="A309" s="12"/>
      <c r="B309" s="192"/>
      <c r="C309" s="193"/>
      <c r="D309" s="194" t="s">
        <v>79</v>
      </c>
      <c r="E309" s="206" t="s">
        <v>90</v>
      </c>
      <c r="F309" s="206" t="s">
        <v>530</v>
      </c>
      <c r="G309" s="193"/>
      <c r="H309" s="193"/>
      <c r="I309" s="196"/>
      <c r="J309" s="207">
        <f>BK309</f>
        <v>0</v>
      </c>
      <c r="K309" s="193"/>
      <c r="L309" s="198"/>
      <c r="M309" s="199"/>
      <c r="N309" s="200"/>
      <c r="O309" s="200"/>
      <c r="P309" s="201">
        <f>SUM(P310:P320)</f>
        <v>0</v>
      </c>
      <c r="Q309" s="200"/>
      <c r="R309" s="201">
        <f>SUM(R310:R320)</f>
        <v>240.66868420000003</v>
      </c>
      <c r="S309" s="200"/>
      <c r="T309" s="202">
        <f>SUM(T310:T320)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3" t="s">
        <v>88</v>
      </c>
      <c r="AT309" s="204" t="s">
        <v>79</v>
      </c>
      <c r="AU309" s="204" t="s">
        <v>88</v>
      </c>
      <c r="AY309" s="203" t="s">
        <v>132</v>
      </c>
      <c r="BK309" s="205">
        <f>SUM(BK310:BK320)</f>
        <v>0</v>
      </c>
    </row>
    <row r="310" s="2" customFormat="1" ht="24.15" customHeight="1">
      <c r="A310" s="42"/>
      <c r="B310" s="43"/>
      <c r="C310" s="208" t="s">
        <v>531</v>
      </c>
      <c r="D310" s="208" t="s">
        <v>134</v>
      </c>
      <c r="E310" s="209" t="s">
        <v>532</v>
      </c>
      <c r="F310" s="210" t="s">
        <v>533</v>
      </c>
      <c r="G310" s="211" t="s">
        <v>137</v>
      </c>
      <c r="H310" s="212">
        <v>1989</v>
      </c>
      <c r="I310" s="213"/>
      <c r="J310" s="214">
        <f>ROUND(I310*H310,2)</f>
        <v>0</v>
      </c>
      <c r="K310" s="210" t="s">
        <v>154</v>
      </c>
      <c r="L310" s="48"/>
      <c r="M310" s="215" t="s">
        <v>32</v>
      </c>
      <c r="N310" s="216" t="s">
        <v>51</v>
      </c>
      <c r="O310" s="88"/>
      <c r="P310" s="217">
        <f>O310*H310</f>
        <v>0</v>
      </c>
      <c r="Q310" s="217">
        <v>0.00031</v>
      </c>
      <c r="R310" s="217">
        <f>Q310*H310</f>
        <v>0.61658999999999997</v>
      </c>
      <c r="S310" s="217">
        <v>0</v>
      </c>
      <c r="T310" s="218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19" t="s">
        <v>138</v>
      </c>
      <c r="AT310" s="219" t="s">
        <v>134</v>
      </c>
      <c r="AU310" s="219" t="s">
        <v>90</v>
      </c>
      <c r="AY310" s="20" t="s">
        <v>132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20" t="s">
        <v>88</v>
      </c>
      <c r="BK310" s="220">
        <f>ROUND(I310*H310,2)</f>
        <v>0</v>
      </c>
      <c r="BL310" s="20" t="s">
        <v>138</v>
      </c>
      <c r="BM310" s="219" t="s">
        <v>534</v>
      </c>
    </row>
    <row r="311" s="2" customFormat="1">
      <c r="A311" s="42"/>
      <c r="B311" s="43"/>
      <c r="C311" s="44"/>
      <c r="D311" s="226" t="s">
        <v>156</v>
      </c>
      <c r="E311" s="44"/>
      <c r="F311" s="227" t="s">
        <v>535</v>
      </c>
      <c r="G311" s="44"/>
      <c r="H311" s="44"/>
      <c r="I311" s="223"/>
      <c r="J311" s="44"/>
      <c r="K311" s="44"/>
      <c r="L311" s="48"/>
      <c r="M311" s="224"/>
      <c r="N311" s="225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156</v>
      </c>
      <c r="AU311" s="20" t="s">
        <v>90</v>
      </c>
    </row>
    <row r="312" s="13" customFormat="1">
      <c r="A312" s="13"/>
      <c r="B312" s="228"/>
      <c r="C312" s="229"/>
      <c r="D312" s="221" t="s">
        <v>167</v>
      </c>
      <c r="E312" s="230" t="s">
        <v>32</v>
      </c>
      <c r="F312" s="231" t="s">
        <v>536</v>
      </c>
      <c r="G312" s="229"/>
      <c r="H312" s="230" t="s">
        <v>32</v>
      </c>
      <c r="I312" s="232"/>
      <c r="J312" s="229"/>
      <c r="K312" s="229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167</v>
      </c>
      <c r="AU312" s="237" t="s">
        <v>90</v>
      </c>
      <c r="AV312" s="13" t="s">
        <v>88</v>
      </c>
      <c r="AW312" s="13" t="s">
        <v>41</v>
      </c>
      <c r="AX312" s="13" t="s">
        <v>80</v>
      </c>
      <c r="AY312" s="237" t="s">
        <v>132</v>
      </c>
    </row>
    <row r="313" s="14" customFormat="1">
      <c r="A313" s="14"/>
      <c r="B313" s="238"/>
      <c r="C313" s="239"/>
      <c r="D313" s="221" t="s">
        <v>167</v>
      </c>
      <c r="E313" s="240" t="s">
        <v>32</v>
      </c>
      <c r="F313" s="241" t="s">
        <v>537</v>
      </c>
      <c r="G313" s="239"/>
      <c r="H313" s="242">
        <v>1989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167</v>
      </c>
      <c r="AU313" s="248" t="s">
        <v>90</v>
      </c>
      <c r="AV313" s="14" t="s">
        <v>90</v>
      </c>
      <c r="AW313" s="14" t="s">
        <v>41</v>
      </c>
      <c r="AX313" s="14" t="s">
        <v>80</v>
      </c>
      <c r="AY313" s="248" t="s">
        <v>132</v>
      </c>
    </row>
    <row r="314" s="15" customFormat="1">
      <c r="A314" s="15"/>
      <c r="B314" s="249"/>
      <c r="C314" s="250"/>
      <c r="D314" s="221" t="s">
        <v>167</v>
      </c>
      <c r="E314" s="251" t="s">
        <v>32</v>
      </c>
      <c r="F314" s="252" t="s">
        <v>176</v>
      </c>
      <c r="G314" s="250"/>
      <c r="H314" s="253">
        <v>1989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9" t="s">
        <v>167</v>
      </c>
      <c r="AU314" s="259" t="s">
        <v>90</v>
      </c>
      <c r="AV314" s="15" t="s">
        <v>138</v>
      </c>
      <c r="AW314" s="15" t="s">
        <v>41</v>
      </c>
      <c r="AX314" s="15" t="s">
        <v>88</v>
      </c>
      <c r="AY314" s="259" t="s">
        <v>132</v>
      </c>
    </row>
    <row r="315" s="2" customFormat="1" ht="16.5" customHeight="1">
      <c r="A315" s="42"/>
      <c r="B315" s="43"/>
      <c r="C315" s="276" t="s">
        <v>538</v>
      </c>
      <c r="D315" s="276" t="s">
        <v>505</v>
      </c>
      <c r="E315" s="277" t="s">
        <v>539</v>
      </c>
      <c r="F315" s="278" t="s">
        <v>540</v>
      </c>
      <c r="G315" s="279" t="s">
        <v>137</v>
      </c>
      <c r="H315" s="280">
        <v>2355.971</v>
      </c>
      <c r="I315" s="281"/>
      <c r="J315" s="282">
        <f>ROUND(I315*H315,2)</f>
        <v>0</v>
      </c>
      <c r="K315" s="278" t="s">
        <v>154</v>
      </c>
      <c r="L315" s="283"/>
      <c r="M315" s="284" t="s">
        <v>32</v>
      </c>
      <c r="N315" s="285" t="s">
        <v>51</v>
      </c>
      <c r="O315" s="88"/>
      <c r="P315" s="217">
        <f>O315*H315</f>
        <v>0</v>
      </c>
      <c r="Q315" s="217">
        <v>0.00020000000000000001</v>
      </c>
      <c r="R315" s="217">
        <f>Q315*H315</f>
        <v>0.47119420000000001</v>
      </c>
      <c r="S315" s="217">
        <v>0</v>
      </c>
      <c r="T315" s="218">
        <f>S315*H315</f>
        <v>0</v>
      </c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R315" s="219" t="s">
        <v>195</v>
      </c>
      <c r="AT315" s="219" t="s">
        <v>505</v>
      </c>
      <c r="AU315" s="219" t="s">
        <v>90</v>
      </c>
      <c r="AY315" s="20" t="s">
        <v>132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0" t="s">
        <v>88</v>
      </c>
      <c r="BK315" s="220">
        <f>ROUND(I315*H315,2)</f>
        <v>0</v>
      </c>
      <c r="BL315" s="20" t="s">
        <v>138</v>
      </c>
      <c r="BM315" s="219" t="s">
        <v>541</v>
      </c>
    </row>
    <row r="316" s="14" customFormat="1">
      <c r="A316" s="14"/>
      <c r="B316" s="238"/>
      <c r="C316" s="239"/>
      <c r="D316" s="221" t="s">
        <v>167</v>
      </c>
      <c r="E316" s="239"/>
      <c r="F316" s="241" t="s">
        <v>542</v>
      </c>
      <c r="G316" s="239"/>
      <c r="H316" s="242">
        <v>2355.971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167</v>
      </c>
      <c r="AU316" s="248" t="s">
        <v>90</v>
      </c>
      <c r="AV316" s="14" t="s">
        <v>90</v>
      </c>
      <c r="AW316" s="14" t="s">
        <v>4</v>
      </c>
      <c r="AX316" s="14" t="s">
        <v>88</v>
      </c>
      <c r="AY316" s="248" t="s">
        <v>132</v>
      </c>
    </row>
    <row r="317" s="2" customFormat="1" ht="33" customHeight="1">
      <c r="A317" s="42"/>
      <c r="B317" s="43"/>
      <c r="C317" s="208" t="s">
        <v>192</v>
      </c>
      <c r="D317" s="208" t="s">
        <v>134</v>
      </c>
      <c r="E317" s="209" t="s">
        <v>543</v>
      </c>
      <c r="F317" s="210" t="s">
        <v>544</v>
      </c>
      <c r="G317" s="211" t="s">
        <v>153</v>
      </c>
      <c r="H317" s="212">
        <v>1170</v>
      </c>
      <c r="I317" s="213"/>
      <c r="J317" s="214">
        <f>ROUND(I317*H317,2)</f>
        <v>0</v>
      </c>
      <c r="K317" s="210" t="s">
        <v>154</v>
      </c>
      <c r="L317" s="48"/>
      <c r="M317" s="215" t="s">
        <v>32</v>
      </c>
      <c r="N317" s="216" t="s">
        <v>51</v>
      </c>
      <c r="O317" s="88"/>
      <c r="P317" s="217">
        <f>O317*H317</f>
        <v>0</v>
      </c>
      <c r="Q317" s="217">
        <v>0.20477000000000001</v>
      </c>
      <c r="R317" s="217">
        <f>Q317*H317</f>
        <v>239.58090000000001</v>
      </c>
      <c r="S317" s="217">
        <v>0</v>
      </c>
      <c r="T317" s="218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19" t="s">
        <v>138</v>
      </c>
      <c r="AT317" s="219" t="s">
        <v>134</v>
      </c>
      <c r="AU317" s="219" t="s">
        <v>90</v>
      </c>
      <c r="AY317" s="20" t="s">
        <v>132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88</v>
      </c>
      <c r="BK317" s="220">
        <f>ROUND(I317*H317,2)</f>
        <v>0</v>
      </c>
      <c r="BL317" s="20" t="s">
        <v>138</v>
      </c>
      <c r="BM317" s="219" t="s">
        <v>545</v>
      </c>
    </row>
    <row r="318" s="2" customFormat="1">
      <c r="A318" s="42"/>
      <c r="B318" s="43"/>
      <c r="C318" s="44"/>
      <c r="D318" s="226" t="s">
        <v>156</v>
      </c>
      <c r="E318" s="44"/>
      <c r="F318" s="227" t="s">
        <v>546</v>
      </c>
      <c r="G318" s="44"/>
      <c r="H318" s="44"/>
      <c r="I318" s="223"/>
      <c r="J318" s="44"/>
      <c r="K318" s="44"/>
      <c r="L318" s="48"/>
      <c r="M318" s="224"/>
      <c r="N318" s="225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156</v>
      </c>
      <c r="AU318" s="20" t="s">
        <v>90</v>
      </c>
    </row>
    <row r="319" s="13" customFormat="1">
      <c r="A319" s="13"/>
      <c r="B319" s="228"/>
      <c r="C319" s="229"/>
      <c r="D319" s="221" t="s">
        <v>167</v>
      </c>
      <c r="E319" s="230" t="s">
        <v>32</v>
      </c>
      <c r="F319" s="231" t="s">
        <v>547</v>
      </c>
      <c r="G319" s="229"/>
      <c r="H319" s="230" t="s">
        <v>32</v>
      </c>
      <c r="I319" s="232"/>
      <c r="J319" s="229"/>
      <c r="K319" s="229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167</v>
      </c>
      <c r="AU319" s="237" t="s">
        <v>90</v>
      </c>
      <c r="AV319" s="13" t="s">
        <v>88</v>
      </c>
      <c r="AW319" s="13" t="s">
        <v>41</v>
      </c>
      <c r="AX319" s="13" t="s">
        <v>80</v>
      </c>
      <c r="AY319" s="237" t="s">
        <v>132</v>
      </c>
    </row>
    <row r="320" s="14" customFormat="1">
      <c r="A320" s="14"/>
      <c r="B320" s="238"/>
      <c r="C320" s="239"/>
      <c r="D320" s="221" t="s">
        <v>167</v>
      </c>
      <c r="E320" s="240" t="s">
        <v>32</v>
      </c>
      <c r="F320" s="241" t="s">
        <v>548</v>
      </c>
      <c r="G320" s="239"/>
      <c r="H320" s="242">
        <v>1170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8" t="s">
        <v>167</v>
      </c>
      <c r="AU320" s="248" t="s">
        <v>90</v>
      </c>
      <c r="AV320" s="14" t="s">
        <v>90</v>
      </c>
      <c r="AW320" s="14" t="s">
        <v>41</v>
      </c>
      <c r="AX320" s="14" t="s">
        <v>88</v>
      </c>
      <c r="AY320" s="248" t="s">
        <v>132</v>
      </c>
    </row>
    <row r="321" s="12" customFormat="1" ht="22.8" customHeight="1">
      <c r="A321" s="12"/>
      <c r="B321" s="192"/>
      <c r="C321" s="193"/>
      <c r="D321" s="194" t="s">
        <v>79</v>
      </c>
      <c r="E321" s="206" t="s">
        <v>142</v>
      </c>
      <c r="F321" s="206" t="s">
        <v>143</v>
      </c>
      <c r="G321" s="193"/>
      <c r="H321" s="193"/>
      <c r="I321" s="196"/>
      <c r="J321" s="207">
        <f>BK321</f>
        <v>0</v>
      </c>
      <c r="K321" s="193"/>
      <c r="L321" s="198"/>
      <c r="M321" s="199"/>
      <c r="N321" s="200"/>
      <c r="O321" s="200"/>
      <c r="P321" s="201">
        <f>SUM(P322:P449)</f>
        <v>0</v>
      </c>
      <c r="Q321" s="200"/>
      <c r="R321" s="201">
        <f>SUM(R322:R449)</f>
        <v>765.24834999999985</v>
      </c>
      <c r="S321" s="200"/>
      <c r="T321" s="202">
        <f>SUM(T322:T449)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3" t="s">
        <v>88</v>
      </c>
      <c r="AT321" s="204" t="s">
        <v>79</v>
      </c>
      <c r="AU321" s="204" t="s">
        <v>88</v>
      </c>
      <c r="AY321" s="203" t="s">
        <v>132</v>
      </c>
      <c r="BK321" s="205">
        <f>SUM(BK322:BK449)</f>
        <v>0</v>
      </c>
    </row>
    <row r="322" s="2" customFormat="1" ht="24.15" customHeight="1">
      <c r="A322" s="42"/>
      <c r="B322" s="43"/>
      <c r="C322" s="208" t="s">
        <v>549</v>
      </c>
      <c r="D322" s="208" t="s">
        <v>134</v>
      </c>
      <c r="E322" s="209" t="s">
        <v>550</v>
      </c>
      <c r="F322" s="210" t="s">
        <v>551</v>
      </c>
      <c r="G322" s="211" t="s">
        <v>137</v>
      </c>
      <c r="H322" s="212">
        <v>2400</v>
      </c>
      <c r="I322" s="213"/>
      <c r="J322" s="214">
        <f>ROUND(I322*H322,2)</f>
        <v>0</v>
      </c>
      <c r="K322" s="210" t="s">
        <v>154</v>
      </c>
      <c r="L322" s="48"/>
      <c r="M322" s="215" t="s">
        <v>32</v>
      </c>
      <c r="N322" s="216" t="s">
        <v>51</v>
      </c>
      <c r="O322" s="88"/>
      <c r="P322" s="217">
        <f>O322*H322</f>
        <v>0</v>
      </c>
      <c r="Q322" s="217">
        <v>0</v>
      </c>
      <c r="R322" s="217">
        <f>Q322*H322</f>
        <v>0</v>
      </c>
      <c r="S322" s="217">
        <v>0</v>
      </c>
      <c r="T322" s="218">
        <f>S322*H322</f>
        <v>0</v>
      </c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R322" s="219" t="s">
        <v>138</v>
      </c>
      <c r="AT322" s="219" t="s">
        <v>134</v>
      </c>
      <c r="AU322" s="219" t="s">
        <v>90</v>
      </c>
      <c r="AY322" s="20" t="s">
        <v>132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20" t="s">
        <v>88</v>
      </c>
      <c r="BK322" s="220">
        <f>ROUND(I322*H322,2)</f>
        <v>0</v>
      </c>
      <c r="BL322" s="20" t="s">
        <v>138</v>
      </c>
      <c r="BM322" s="219" t="s">
        <v>552</v>
      </c>
    </row>
    <row r="323" s="2" customFormat="1">
      <c r="A323" s="42"/>
      <c r="B323" s="43"/>
      <c r="C323" s="44"/>
      <c r="D323" s="226" t="s">
        <v>156</v>
      </c>
      <c r="E323" s="44"/>
      <c r="F323" s="227" t="s">
        <v>553</v>
      </c>
      <c r="G323" s="44"/>
      <c r="H323" s="44"/>
      <c r="I323" s="223"/>
      <c r="J323" s="44"/>
      <c r="K323" s="44"/>
      <c r="L323" s="48"/>
      <c r="M323" s="224"/>
      <c r="N323" s="225"/>
      <c r="O323" s="88"/>
      <c r="P323" s="88"/>
      <c r="Q323" s="88"/>
      <c r="R323" s="88"/>
      <c r="S323" s="88"/>
      <c r="T323" s="89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T323" s="20" t="s">
        <v>156</v>
      </c>
      <c r="AU323" s="20" t="s">
        <v>90</v>
      </c>
    </row>
    <row r="324" s="14" customFormat="1">
      <c r="A324" s="14"/>
      <c r="B324" s="238"/>
      <c r="C324" s="239"/>
      <c r="D324" s="221" t="s">
        <v>167</v>
      </c>
      <c r="E324" s="240" t="s">
        <v>32</v>
      </c>
      <c r="F324" s="241" t="s">
        <v>299</v>
      </c>
      <c r="G324" s="239"/>
      <c r="H324" s="242">
        <v>2400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167</v>
      </c>
      <c r="AU324" s="248" t="s">
        <v>90</v>
      </c>
      <c r="AV324" s="14" t="s">
        <v>90</v>
      </c>
      <c r="AW324" s="14" t="s">
        <v>41</v>
      </c>
      <c r="AX324" s="14" t="s">
        <v>88</v>
      </c>
      <c r="AY324" s="248" t="s">
        <v>132</v>
      </c>
    </row>
    <row r="325" s="2" customFormat="1" ht="21.75" customHeight="1">
      <c r="A325" s="42"/>
      <c r="B325" s="43"/>
      <c r="C325" s="208" t="s">
        <v>554</v>
      </c>
      <c r="D325" s="208" t="s">
        <v>134</v>
      </c>
      <c r="E325" s="209" t="s">
        <v>555</v>
      </c>
      <c r="F325" s="210" t="s">
        <v>556</v>
      </c>
      <c r="G325" s="211" t="s">
        <v>137</v>
      </c>
      <c r="H325" s="212">
        <v>5150</v>
      </c>
      <c r="I325" s="213"/>
      <c r="J325" s="214">
        <f>ROUND(I325*H325,2)</f>
        <v>0</v>
      </c>
      <c r="K325" s="210" t="s">
        <v>154</v>
      </c>
      <c r="L325" s="48"/>
      <c r="M325" s="215" t="s">
        <v>32</v>
      </c>
      <c r="N325" s="216" t="s">
        <v>51</v>
      </c>
      <c r="O325" s="88"/>
      <c r="P325" s="217">
        <f>O325*H325</f>
        <v>0</v>
      </c>
      <c r="Q325" s="217">
        <v>0</v>
      </c>
      <c r="R325" s="217">
        <f>Q325*H325</f>
        <v>0</v>
      </c>
      <c r="S325" s="217">
        <v>0</v>
      </c>
      <c r="T325" s="218">
        <f>S325*H325</f>
        <v>0</v>
      </c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R325" s="219" t="s">
        <v>138</v>
      </c>
      <c r="AT325" s="219" t="s">
        <v>134</v>
      </c>
      <c r="AU325" s="219" t="s">
        <v>90</v>
      </c>
      <c r="AY325" s="20" t="s">
        <v>132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0" t="s">
        <v>88</v>
      </c>
      <c r="BK325" s="220">
        <f>ROUND(I325*H325,2)</f>
        <v>0</v>
      </c>
      <c r="BL325" s="20" t="s">
        <v>138</v>
      </c>
      <c r="BM325" s="219" t="s">
        <v>557</v>
      </c>
    </row>
    <row r="326" s="2" customFormat="1">
      <c r="A326" s="42"/>
      <c r="B326" s="43"/>
      <c r="C326" s="44"/>
      <c r="D326" s="226" t="s">
        <v>156</v>
      </c>
      <c r="E326" s="44"/>
      <c r="F326" s="227" t="s">
        <v>558</v>
      </c>
      <c r="G326" s="44"/>
      <c r="H326" s="44"/>
      <c r="I326" s="223"/>
      <c r="J326" s="44"/>
      <c r="K326" s="44"/>
      <c r="L326" s="48"/>
      <c r="M326" s="224"/>
      <c r="N326" s="225"/>
      <c r="O326" s="88"/>
      <c r="P326" s="88"/>
      <c r="Q326" s="88"/>
      <c r="R326" s="88"/>
      <c r="S326" s="88"/>
      <c r="T326" s="89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T326" s="20" t="s">
        <v>156</v>
      </c>
      <c r="AU326" s="20" t="s">
        <v>90</v>
      </c>
    </row>
    <row r="327" s="14" customFormat="1">
      <c r="A327" s="14"/>
      <c r="B327" s="238"/>
      <c r="C327" s="239"/>
      <c r="D327" s="221" t="s">
        <v>167</v>
      </c>
      <c r="E327" s="240" t="s">
        <v>32</v>
      </c>
      <c r="F327" s="241" t="s">
        <v>287</v>
      </c>
      <c r="G327" s="239"/>
      <c r="H327" s="242">
        <v>5150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167</v>
      </c>
      <c r="AU327" s="248" t="s">
        <v>90</v>
      </c>
      <c r="AV327" s="14" t="s">
        <v>90</v>
      </c>
      <c r="AW327" s="14" t="s">
        <v>41</v>
      </c>
      <c r="AX327" s="14" t="s">
        <v>88</v>
      </c>
      <c r="AY327" s="248" t="s">
        <v>132</v>
      </c>
    </row>
    <row r="328" s="2" customFormat="1" ht="21.75" customHeight="1">
      <c r="A328" s="42"/>
      <c r="B328" s="43"/>
      <c r="C328" s="208" t="s">
        <v>559</v>
      </c>
      <c r="D328" s="208" t="s">
        <v>134</v>
      </c>
      <c r="E328" s="209" t="s">
        <v>560</v>
      </c>
      <c r="F328" s="210" t="s">
        <v>561</v>
      </c>
      <c r="G328" s="211" t="s">
        <v>137</v>
      </c>
      <c r="H328" s="212">
        <v>8770</v>
      </c>
      <c r="I328" s="213"/>
      <c r="J328" s="214">
        <f>ROUND(I328*H328,2)</f>
        <v>0</v>
      </c>
      <c r="K328" s="210" t="s">
        <v>154</v>
      </c>
      <c r="L328" s="48"/>
      <c r="M328" s="215" t="s">
        <v>32</v>
      </c>
      <c r="N328" s="216" t="s">
        <v>51</v>
      </c>
      <c r="O328" s="88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R328" s="219" t="s">
        <v>138</v>
      </c>
      <c r="AT328" s="219" t="s">
        <v>134</v>
      </c>
      <c r="AU328" s="219" t="s">
        <v>90</v>
      </c>
      <c r="AY328" s="20" t="s">
        <v>132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20" t="s">
        <v>88</v>
      </c>
      <c r="BK328" s="220">
        <f>ROUND(I328*H328,2)</f>
        <v>0</v>
      </c>
      <c r="BL328" s="20" t="s">
        <v>138</v>
      </c>
      <c r="BM328" s="219" t="s">
        <v>562</v>
      </c>
    </row>
    <row r="329" s="2" customFormat="1">
      <c r="A329" s="42"/>
      <c r="B329" s="43"/>
      <c r="C329" s="44"/>
      <c r="D329" s="226" t="s">
        <v>156</v>
      </c>
      <c r="E329" s="44"/>
      <c r="F329" s="227" t="s">
        <v>563</v>
      </c>
      <c r="G329" s="44"/>
      <c r="H329" s="44"/>
      <c r="I329" s="223"/>
      <c r="J329" s="44"/>
      <c r="K329" s="44"/>
      <c r="L329" s="48"/>
      <c r="M329" s="224"/>
      <c r="N329" s="225"/>
      <c r="O329" s="88"/>
      <c r="P329" s="88"/>
      <c r="Q329" s="88"/>
      <c r="R329" s="88"/>
      <c r="S329" s="88"/>
      <c r="T329" s="89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T329" s="20" t="s">
        <v>156</v>
      </c>
      <c r="AU329" s="20" t="s">
        <v>90</v>
      </c>
    </row>
    <row r="330" s="14" customFormat="1">
      <c r="A330" s="14"/>
      <c r="B330" s="238"/>
      <c r="C330" s="239"/>
      <c r="D330" s="221" t="s">
        <v>167</v>
      </c>
      <c r="E330" s="240" t="s">
        <v>32</v>
      </c>
      <c r="F330" s="241" t="s">
        <v>564</v>
      </c>
      <c r="G330" s="239"/>
      <c r="H330" s="242">
        <v>3400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167</v>
      </c>
      <c r="AU330" s="248" t="s">
        <v>90</v>
      </c>
      <c r="AV330" s="14" t="s">
        <v>90</v>
      </c>
      <c r="AW330" s="14" t="s">
        <v>41</v>
      </c>
      <c r="AX330" s="14" t="s">
        <v>80</v>
      </c>
      <c r="AY330" s="248" t="s">
        <v>132</v>
      </c>
    </row>
    <row r="331" s="14" customFormat="1">
      <c r="A331" s="14"/>
      <c r="B331" s="238"/>
      <c r="C331" s="239"/>
      <c r="D331" s="221" t="s">
        <v>167</v>
      </c>
      <c r="E331" s="240" t="s">
        <v>32</v>
      </c>
      <c r="F331" s="241" t="s">
        <v>287</v>
      </c>
      <c r="G331" s="239"/>
      <c r="H331" s="242">
        <v>5150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167</v>
      </c>
      <c r="AU331" s="248" t="s">
        <v>90</v>
      </c>
      <c r="AV331" s="14" t="s">
        <v>90</v>
      </c>
      <c r="AW331" s="14" t="s">
        <v>41</v>
      </c>
      <c r="AX331" s="14" t="s">
        <v>80</v>
      </c>
      <c r="AY331" s="248" t="s">
        <v>132</v>
      </c>
    </row>
    <row r="332" s="14" customFormat="1">
      <c r="A332" s="14"/>
      <c r="B332" s="238"/>
      <c r="C332" s="239"/>
      <c r="D332" s="221" t="s">
        <v>167</v>
      </c>
      <c r="E332" s="240" t="s">
        <v>32</v>
      </c>
      <c r="F332" s="241" t="s">
        <v>296</v>
      </c>
      <c r="G332" s="239"/>
      <c r="H332" s="242">
        <v>220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167</v>
      </c>
      <c r="AU332" s="248" t="s">
        <v>90</v>
      </c>
      <c r="AV332" s="14" t="s">
        <v>90</v>
      </c>
      <c r="AW332" s="14" t="s">
        <v>41</v>
      </c>
      <c r="AX332" s="14" t="s">
        <v>80</v>
      </c>
      <c r="AY332" s="248" t="s">
        <v>132</v>
      </c>
    </row>
    <row r="333" s="15" customFormat="1">
      <c r="A333" s="15"/>
      <c r="B333" s="249"/>
      <c r="C333" s="250"/>
      <c r="D333" s="221" t="s">
        <v>167</v>
      </c>
      <c r="E333" s="251" t="s">
        <v>32</v>
      </c>
      <c r="F333" s="252" t="s">
        <v>176</v>
      </c>
      <c r="G333" s="250"/>
      <c r="H333" s="253">
        <v>8770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9" t="s">
        <v>167</v>
      </c>
      <c r="AU333" s="259" t="s">
        <v>90</v>
      </c>
      <c r="AV333" s="15" t="s">
        <v>138</v>
      </c>
      <c r="AW333" s="15" t="s">
        <v>41</v>
      </c>
      <c r="AX333" s="15" t="s">
        <v>88</v>
      </c>
      <c r="AY333" s="259" t="s">
        <v>132</v>
      </c>
    </row>
    <row r="334" s="2" customFormat="1" ht="21.75" customHeight="1">
      <c r="A334" s="42"/>
      <c r="B334" s="43"/>
      <c r="C334" s="208" t="s">
        <v>565</v>
      </c>
      <c r="D334" s="208" t="s">
        <v>134</v>
      </c>
      <c r="E334" s="209" t="s">
        <v>566</v>
      </c>
      <c r="F334" s="210" t="s">
        <v>567</v>
      </c>
      <c r="G334" s="211" t="s">
        <v>137</v>
      </c>
      <c r="H334" s="212">
        <v>20</v>
      </c>
      <c r="I334" s="213"/>
      <c r="J334" s="214">
        <f>ROUND(I334*H334,2)</f>
        <v>0</v>
      </c>
      <c r="K334" s="210" t="s">
        <v>154</v>
      </c>
      <c r="L334" s="48"/>
      <c r="M334" s="215" t="s">
        <v>32</v>
      </c>
      <c r="N334" s="216" t="s">
        <v>51</v>
      </c>
      <c r="O334" s="88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19" t="s">
        <v>138</v>
      </c>
      <c r="AT334" s="219" t="s">
        <v>134</v>
      </c>
      <c r="AU334" s="219" t="s">
        <v>90</v>
      </c>
      <c r="AY334" s="20" t="s">
        <v>132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88</v>
      </c>
      <c r="BK334" s="220">
        <f>ROUND(I334*H334,2)</f>
        <v>0</v>
      </c>
      <c r="BL334" s="20" t="s">
        <v>138</v>
      </c>
      <c r="BM334" s="219" t="s">
        <v>568</v>
      </c>
    </row>
    <row r="335" s="2" customFormat="1">
      <c r="A335" s="42"/>
      <c r="B335" s="43"/>
      <c r="C335" s="44"/>
      <c r="D335" s="226" t="s">
        <v>156</v>
      </c>
      <c r="E335" s="44"/>
      <c r="F335" s="227" t="s">
        <v>569</v>
      </c>
      <c r="G335" s="44"/>
      <c r="H335" s="44"/>
      <c r="I335" s="223"/>
      <c r="J335" s="44"/>
      <c r="K335" s="44"/>
      <c r="L335" s="48"/>
      <c r="M335" s="224"/>
      <c r="N335" s="225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156</v>
      </c>
      <c r="AU335" s="20" t="s">
        <v>90</v>
      </c>
    </row>
    <row r="336" s="14" customFormat="1">
      <c r="A336" s="14"/>
      <c r="B336" s="238"/>
      <c r="C336" s="239"/>
      <c r="D336" s="221" t="s">
        <v>167</v>
      </c>
      <c r="E336" s="240" t="s">
        <v>32</v>
      </c>
      <c r="F336" s="241" t="s">
        <v>305</v>
      </c>
      <c r="G336" s="239"/>
      <c r="H336" s="242">
        <v>20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167</v>
      </c>
      <c r="AU336" s="248" t="s">
        <v>90</v>
      </c>
      <c r="AV336" s="14" t="s">
        <v>90</v>
      </c>
      <c r="AW336" s="14" t="s">
        <v>41</v>
      </c>
      <c r="AX336" s="14" t="s">
        <v>88</v>
      </c>
      <c r="AY336" s="248" t="s">
        <v>132</v>
      </c>
    </row>
    <row r="337" s="2" customFormat="1" ht="21.75" customHeight="1">
      <c r="A337" s="42"/>
      <c r="B337" s="43"/>
      <c r="C337" s="208" t="s">
        <v>191</v>
      </c>
      <c r="D337" s="208" t="s">
        <v>134</v>
      </c>
      <c r="E337" s="209" t="s">
        <v>570</v>
      </c>
      <c r="F337" s="210" t="s">
        <v>571</v>
      </c>
      <c r="G337" s="211" t="s">
        <v>137</v>
      </c>
      <c r="H337" s="212">
        <v>3700</v>
      </c>
      <c r="I337" s="213"/>
      <c r="J337" s="214">
        <f>ROUND(I337*H337,2)</f>
        <v>0</v>
      </c>
      <c r="K337" s="210" t="s">
        <v>154</v>
      </c>
      <c r="L337" s="48"/>
      <c r="M337" s="215" t="s">
        <v>32</v>
      </c>
      <c r="N337" s="216" t="s">
        <v>51</v>
      </c>
      <c r="O337" s="88"/>
      <c r="P337" s="217">
        <f>O337*H337</f>
        <v>0</v>
      </c>
      <c r="Q337" s="217">
        <v>0</v>
      </c>
      <c r="R337" s="217">
        <f>Q337*H337</f>
        <v>0</v>
      </c>
      <c r="S337" s="217">
        <v>0</v>
      </c>
      <c r="T337" s="218">
        <f>S337*H337</f>
        <v>0</v>
      </c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R337" s="219" t="s">
        <v>138</v>
      </c>
      <c r="AT337" s="219" t="s">
        <v>134</v>
      </c>
      <c r="AU337" s="219" t="s">
        <v>90</v>
      </c>
      <c r="AY337" s="20" t="s">
        <v>132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88</v>
      </c>
      <c r="BK337" s="220">
        <f>ROUND(I337*H337,2)</f>
        <v>0</v>
      </c>
      <c r="BL337" s="20" t="s">
        <v>138</v>
      </c>
      <c r="BM337" s="219" t="s">
        <v>572</v>
      </c>
    </row>
    <row r="338" s="2" customFormat="1">
      <c r="A338" s="42"/>
      <c r="B338" s="43"/>
      <c r="C338" s="44"/>
      <c r="D338" s="226" t="s">
        <v>156</v>
      </c>
      <c r="E338" s="44"/>
      <c r="F338" s="227" t="s">
        <v>573</v>
      </c>
      <c r="G338" s="44"/>
      <c r="H338" s="44"/>
      <c r="I338" s="223"/>
      <c r="J338" s="44"/>
      <c r="K338" s="44"/>
      <c r="L338" s="48"/>
      <c r="M338" s="224"/>
      <c r="N338" s="225"/>
      <c r="O338" s="88"/>
      <c r="P338" s="88"/>
      <c r="Q338" s="88"/>
      <c r="R338" s="88"/>
      <c r="S338" s="88"/>
      <c r="T338" s="89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T338" s="20" t="s">
        <v>156</v>
      </c>
      <c r="AU338" s="20" t="s">
        <v>90</v>
      </c>
    </row>
    <row r="339" s="14" customFormat="1">
      <c r="A339" s="14"/>
      <c r="B339" s="238"/>
      <c r="C339" s="239"/>
      <c r="D339" s="221" t="s">
        <v>167</v>
      </c>
      <c r="E339" s="240" t="s">
        <v>32</v>
      </c>
      <c r="F339" s="241" t="s">
        <v>290</v>
      </c>
      <c r="G339" s="239"/>
      <c r="H339" s="242">
        <v>3700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167</v>
      </c>
      <c r="AU339" s="248" t="s">
        <v>90</v>
      </c>
      <c r="AV339" s="14" t="s">
        <v>90</v>
      </c>
      <c r="AW339" s="14" t="s">
        <v>41</v>
      </c>
      <c r="AX339" s="14" t="s">
        <v>88</v>
      </c>
      <c r="AY339" s="248" t="s">
        <v>132</v>
      </c>
    </row>
    <row r="340" s="2" customFormat="1" ht="21.75" customHeight="1">
      <c r="A340" s="42"/>
      <c r="B340" s="43"/>
      <c r="C340" s="208" t="s">
        <v>574</v>
      </c>
      <c r="D340" s="208" t="s">
        <v>134</v>
      </c>
      <c r="E340" s="209" t="s">
        <v>575</v>
      </c>
      <c r="F340" s="210" t="s">
        <v>576</v>
      </c>
      <c r="G340" s="211" t="s">
        <v>137</v>
      </c>
      <c r="H340" s="212">
        <v>7800</v>
      </c>
      <c r="I340" s="213"/>
      <c r="J340" s="214">
        <f>ROUND(I340*H340,2)</f>
        <v>0</v>
      </c>
      <c r="K340" s="210" t="s">
        <v>154</v>
      </c>
      <c r="L340" s="48"/>
      <c r="M340" s="215" t="s">
        <v>32</v>
      </c>
      <c r="N340" s="216" t="s">
        <v>51</v>
      </c>
      <c r="O340" s="88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19" t="s">
        <v>138</v>
      </c>
      <c r="AT340" s="219" t="s">
        <v>134</v>
      </c>
      <c r="AU340" s="219" t="s">
        <v>90</v>
      </c>
      <c r="AY340" s="20" t="s">
        <v>132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88</v>
      </c>
      <c r="BK340" s="220">
        <f>ROUND(I340*H340,2)</f>
        <v>0</v>
      </c>
      <c r="BL340" s="20" t="s">
        <v>138</v>
      </c>
      <c r="BM340" s="219" t="s">
        <v>577</v>
      </c>
    </row>
    <row r="341" s="2" customFormat="1">
      <c r="A341" s="42"/>
      <c r="B341" s="43"/>
      <c r="C341" s="44"/>
      <c r="D341" s="226" t="s">
        <v>156</v>
      </c>
      <c r="E341" s="44"/>
      <c r="F341" s="227" t="s">
        <v>578</v>
      </c>
      <c r="G341" s="44"/>
      <c r="H341" s="44"/>
      <c r="I341" s="223"/>
      <c r="J341" s="44"/>
      <c r="K341" s="44"/>
      <c r="L341" s="48"/>
      <c r="M341" s="224"/>
      <c r="N341" s="225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156</v>
      </c>
      <c r="AU341" s="20" t="s">
        <v>90</v>
      </c>
    </row>
    <row r="342" s="13" customFormat="1">
      <c r="A342" s="13"/>
      <c r="B342" s="228"/>
      <c r="C342" s="229"/>
      <c r="D342" s="221" t="s">
        <v>167</v>
      </c>
      <c r="E342" s="230" t="s">
        <v>32</v>
      </c>
      <c r="F342" s="231" t="s">
        <v>579</v>
      </c>
      <c r="G342" s="229"/>
      <c r="H342" s="230" t="s">
        <v>32</v>
      </c>
      <c r="I342" s="232"/>
      <c r="J342" s="229"/>
      <c r="K342" s="229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167</v>
      </c>
      <c r="AU342" s="237" t="s">
        <v>90</v>
      </c>
      <c r="AV342" s="13" t="s">
        <v>88</v>
      </c>
      <c r="AW342" s="13" t="s">
        <v>41</v>
      </c>
      <c r="AX342" s="13" t="s">
        <v>80</v>
      </c>
      <c r="AY342" s="237" t="s">
        <v>132</v>
      </c>
    </row>
    <row r="343" s="14" customFormat="1">
      <c r="A343" s="14"/>
      <c r="B343" s="238"/>
      <c r="C343" s="239"/>
      <c r="D343" s="221" t="s">
        <v>167</v>
      </c>
      <c r="E343" s="240" t="s">
        <v>32</v>
      </c>
      <c r="F343" s="241" t="s">
        <v>299</v>
      </c>
      <c r="G343" s="239"/>
      <c r="H343" s="242">
        <v>2400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167</v>
      </c>
      <c r="AU343" s="248" t="s">
        <v>90</v>
      </c>
      <c r="AV343" s="14" t="s">
        <v>90</v>
      </c>
      <c r="AW343" s="14" t="s">
        <v>41</v>
      </c>
      <c r="AX343" s="14" t="s">
        <v>80</v>
      </c>
      <c r="AY343" s="248" t="s">
        <v>132</v>
      </c>
    </row>
    <row r="344" s="13" customFormat="1">
      <c r="A344" s="13"/>
      <c r="B344" s="228"/>
      <c r="C344" s="229"/>
      <c r="D344" s="221" t="s">
        <v>167</v>
      </c>
      <c r="E344" s="230" t="s">
        <v>32</v>
      </c>
      <c r="F344" s="231" t="s">
        <v>580</v>
      </c>
      <c r="G344" s="229"/>
      <c r="H344" s="230" t="s">
        <v>32</v>
      </c>
      <c r="I344" s="232"/>
      <c r="J344" s="229"/>
      <c r="K344" s="229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167</v>
      </c>
      <c r="AU344" s="237" t="s">
        <v>90</v>
      </c>
      <c r="AV344" s="13" t="s">
        <v>88</v>
      </c>
      <c r="AW344" s="13" t="s">
        <v>41</v>
      </c>
      <c r="AX344" s="13" t="s">
        <v>80</v>
      </c>
      <c r="AY344" s="237" t="s">
        <v>132</v>
      </c>
    </row>
    <row r="345" s="13" customFormat="1">
      <c r="A345" s="13"/>
      <c r="B345" s="228"/>
      <c r="C345" s="229"/>
      <c r="D345" s="221" t="s">
        <v>167</v>
      </c>
      <c r="E345" s="230" t="s">
        <v>32</v>
      </c>
      <c r="F345" s="231" t="s">
        <v>427</v>
      </c>
      <c r="G345" s="229"/>
      <c r="H345" s="230" t="s">
        <v>32</v>
      </c>
      <c r="I345" s="232"/>
      <c r="J345" s="229"/>
      <c r="K345" s="229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167</v>
      </c>
      <c r="AU345" s="237" t="s">
        <v>90</v>
      </c>
      <c r="AV345" s="13" t="s">
        <v>88</v>
      </c>
      <c r="AW345" s="13" t="s">
        <v>41</v>
      </c>
      <c r="AX345" s="13" t="s">
        <v>80</v>
      </c>
      <c r="AY345" s="237" t="s">
        <v>132</v>
      </c>
    </row>
    <row r="346" s="14" customFormat="1">
      <c r="A346" s="14"/>
      <c r="B346" s="238"/>
      <c r="C346" s="239"/>
      <c r="D346" s="221" t="s">
        <v>167</v>
      </c>
      <c r="E346" s="240" t="s">
        <v>32</v>
      </c>
      <c r="F346" s="241" t="s">
        <v>581</v>
      </c>
      <c r="G346" s="239"/>
      <c r="H346" s="242">
        <v>5400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167</v>
      </c>
      <c r="AU346" s="248" t="s">
        <v>90</v>
      </c>
      <c r="AV346" s="14" t="s">
        <v>90</v>
      </c>
      <c r="AW346" s="14" t="s">
        <v>41</v>
      </c>
      <c r="AX346" s="14" t="s">
        <v>80</v>
      </c>
      <c r="AY346" s="248" t="s">
        <v>132</v>
      </c>
    </row>
    <row r="347" s="15" customFormat="1">
      <c r="A347" s="15"/>
      <c r="B347" s="249"/>
      <c r="C347" s="250"/>
      <c r="D347" s="221" t="s">
        <v>167</v>
      </c>
      <c r="E347" s="251" t="s">
        <v>32</v>
      </c>
      <c r="F347" s="252" t="s">
        <v>176</v>
      </c>
      <c r="G347" s="250"/>
      <c r="H347" s="253">
        <v>7800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9" t="s">
        <v>167</v>
      </c>
      <c r="AU347" s="259" t="s">
        <v>90</v>
      </c>
      <c r="AV347" s="15" t="s">
        <v>138</v>
      </c>
      <c r="AW347" s="15" t="s">
        <v>41</v>
      </c>
      <c r="AX347" s="15" t="s">
        <v>88</v>
      </c>
      <c r="AY347" s="259" t="s">
        <v>132</v>
      </c>
    </row>
    <row r="348" s="2" customFormat="1" ht="24.15" customHeight="1">
      <c r="A348" s="42"/>
      <c r="B348" s="43"/>
      <c r="C348" s="208" t="s">
        <v>281</v>
      </c>
      <c r="D348" s="208" t="s">
        <v>134</v>
      </c>
      <c r="E348" s="209" t="s">
        <v>582</v>
      </c>
      <c r="F348" s="210" t="s">
        <v>583</v>
      </c>
      <c r="G348" s="211" t="s">
        <v>137</v>
      </c>
      <c r="H348" s="212">
        <v>5400</v>
      </c>
      <c r="I348" s="213"/>
      <c r="J348" s="214">
        <f>ROUND(I348*H348,2)</f>
        <v>0</v>
      </c>
      <c r="K348" s="210" t="s">
        <v>154</v>
      </c>
      <c r="L348" s="48"/>
      <c r="M348" s="215" t="s">
        <v>32</v>
      </c>
      <c r="N348" s="216" t="s">
        <v>51</v>
      </c>
      <c r="O348" s="88"/>
      <c r="P348" s="217">
        <f>O348*H348</f>
        <v>0</v>
      </c>
      <c r="Q348" s="217">
        <v>0</v>
      </c>
      <c r="R348" s="217">
        <f>Q348*H348</f>
        <v>0</v>
      </c>
      <c r="S348" s="217">
        <v>0</v>
      </c>
      <c r="T348" s="218">
        <f>S348*H348</f>
        <v>0</v>
      </c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R348" s="219" t="s">
        <v>138</v>
      </c>
      <c r="AT348" s="219" t="s">
        <v>134</v>
      </c>
      <c r="AU348" s="219" t="s">
        <v>90</v>
      </c>
      <c r="AY348" s="20" t="s">
        <v>132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20" t="s">
        <v>88</v>
      </c>
      <c r="BK348" s="220">
        <f>ROUND(I348*H348,2)</f>
        <v>0</v>
      </c>
      <c r="BL348" s="20" t="s">
        <v>138</v>
      </c>
      <c r="BM348" s="219" t="s">
        <v>584</v>
      </c>
    </row>
    <row r="349" s="2" customFormat="1">
      <c r="A349" s="42"/>
      <c r="B349" s="43"/>
      <c r="C349" s="44"/>
      <c r="D349" s="226" t="s">
        <v>156</v>
      </c>
      <c r="E349" s="44"/>
      <c r="F349" s="227" t="s">
        <v>585</v>
      </c>
      <c r="G349" s="44"/>
      <c r="H349" s="44"/>
      <c r="I349" s="223"/>
      <c r="J349" s="44"/>
      <c r="K349" s="44"/>
      <c r="L349" s="48"/>
      <c r="M349" s="224"/>
      <c r="N349" s="225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156</v>
      </c>
      <c r="AU349" s="20" t="s">
        <v>90</v>
      </c>
    </row>
    <row r="350" s="13" customFormat="1">
      <c r="A350" s="13"/>
      <c r="B350" s="228"/>
      <c r="C350" s="229"/>
      <c r="D350" s="221" t="s">
        <v>167</v>
      </c>
      <c r="E350" s="230" t="s">
        <v>32</v>
      </c>
      <c r="F350" s="231" t="s">
        <v>586</v>
      </c>
      <c r="G350" s="229"/>
      <c r="H350" s="230" t="s">
        <v>32</v>
      </c>
      <c r="I350" s="232"/>
      <c r="J350" s="229"/>
      <c r="K350" s="229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167</v>
      </c>
      <c r="AU350" s="237" t="s">
        <v>90</v>
      </c>
      <c r="AV350" s="13" t="s">
        <v>88</v>
      </c>
      <c r="AW350" s="13" t="s">
        <v>41</v>
      </c>
      <c r="AX350" s="13" t="s">
        <v>80</v>
      </c>
      <c r="AY350" s="237" t="s">
        <v>132</v>
      </c>
    </row>
    <row r="351" s="14" customFormat="1">
      <c r="A351" s="14"/>
      <c r="B351" s="238"/>
      <c r="C351" s="239"/>
      <c r="D351" s="221" t="s">
        <v>167</v>
      </c>
      <c r="E351" s="240" t="s">
        <v>32</v>
      </c>
      <c r="F351" s="241" t="s">
        <v>290</v>
      </c>
      <c r="G351" s="239"/>
      <c r="H351" s="242">
        <v>3700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167</v>
      </c>
      <c r="AU351" s="248" t="s">
        <v>90</v>
      </c>
      <c r="AV351" s="14" t="s">
        <v>90</v>
      </c>
      <c r="AW351" s="14" t="s">
        <v>41</v>
      </c>
      <c r="AX351" s="14" t="s">
        <v>80</v>
      </c>
      <c r="AY351" s="248" t="s">
        <v>132</v>
      </c>
    </row>
    <row r="352" s="14" customFormat="1">
      <c r="A352" s="14"/>
      <c r="B352" s="238"/>
      <c r="C352" s="239"/>
      <c r="D352" s="221" t="s">
        <v>167</v>
      </c>
      <c r="E352" s="240" t="s">
        <v>32</v>
      </c>
      <c r="F352" s="241" t="s">
        <v>293</v>
      </c>
      <c r="G352" s="239"/>
      <c r="H352" s="242">
        <v>1700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167</v>
      </c>
      <c r="AU352" s="248" t="s">
        <v>90</v>
      </c>
      <c r="AV352" s="14" t="s">
        <v>90</v>
      </c>
      <c r="AW352" s="14" t="s">
        <v>41</v>
      </c>
      <c r="AX352" s="14" t="s">
        <v>80</v>
      </c>
      <c r="AY352" s="248" t="s">
        <v>132</v>
      </c>
    </row>
    <row r="353" s="15" customFormat="1">
      <c r="A353" s="15"/>
      <c r="B353" s="249"/>
      <c r="C353" s="250"/>
      <c r="D353" s="221" t="s">
        <v>167</v>
      </c>
      <c r="E353" s="251" t="s">
        <v>32</v>
      </c>
      <c r="F353" s="252" t="s">
        <v>176</v>
      </c>
      <c r="G353" s="250"/>
      <c r="H353" s="253">
        <v>5400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9" t="s">
        <v>167</v>
      </c>
      <c r="AU353" s="259" t="s">
        <v>90</v>
      </c>
      <c r="AV353" s="15" t="s">
        <v>138</v>
      </c>
      <c r="AW353" s="15" t="s">
        <v>41</v>
      </c>
      <c r="AX353" s="15" t="s">
        <v>88</v>
      </c>
      <c r="AY353" s="259" t="s">
        <v>132</v>
      </c>
    </row>
    <row r="354" s="2" customFormat="1" ht="24.15" customHeight="1">
      <c r="A354" s="42"/>
      <c r="B354" s="43"/>
      <c r="C354" s="208" t="s">
        <v>587</v>
      </c>
      <c r="D354" s="208" t="s">
        <v>134</v>
      </c>
      <c r="E354" s="209" t="s">
        <v>588</v>
      </c>
      <c r="F354" s="210" t="s">
        <v>589</v>
      </c>
      <c r="G354" s="211" t="s">
        <v>137</v>
      </c>
      <c r="H354" s="212">
        <v>20</v>
      </c>
      <c r="I354" s="213"/>
      <c r="J354" s="214">
        <f>ROUND(I354*H354,2)</f>
        <v>0</v>
      </c>
      <c r="K354" s="210" t="s">
        <v>32</v>
      </c>
      <c r="L354" s="48"/>
      <c r="M354" s="215" t="s">
        <v>32</v>
      </c>
      <c r="N354" s="216" t="s">
        <v>51</v>
      </c>
      <c r="O354" s="88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R354" s="219" t="s">
        <v>138</v>
      </c>
      <c r="AT354" s="219" t="s">
        <v>134</v>
      </c>
      <c r="AU354" s="219" t="s">
        <v>90</v>
      </c>
      <c r="AY354" s="20" t="s">
        <v>132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20" t="s">
        <v>88</v>
      </c>
      <c r="BK354" s="220">
        <f>ROUND(I354*H354,2)</f>
        <v>0</v>
      </c>
      <c r="BL354" s="20" t="s">
        <v>138</v>
      </c>
      <c r="BM354" s="219" t="s">
        <v>590</v>
      </c>
    </row>
    <row r="355" s="14" customFormat="1">
      <c r="A355" s="14"/>
      <c r="B355" s="238"/>
      <c r="C355" s="239"/>
      <c r="D355" s="221" t="s">
        <v>167</v>
      </c>
      <c r="E355" s="240" t="s">
        <v>32</v>
      </c>
      <c r="F355" s="241" t="s">
        <v>305</v>
      </c>
      <c r="G355" s="239"/>
      <c r="H355" s="242">
        <v>20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8" t="s">
        <v>167</v>
      </c>
      <c r="AU355" s="248" t="s">
        <v>90</v>
      </c>
      <c r="AV355" s="14" t="s">
        <v>90</v>
      </c>
      <c r="AW355" s="14" t="s">
        <v>41</v>
      </c>
      <c r="AX355" s="14" t="s">
        <v>88</v>
      </c>
      <c r="AY355" s="248" t="s">
        <v>132</v>
      </c>
    </row>
    <row r="356" s="2" customFormat="1" ht="24.15" customHeight="1">
      <c r="A356" s="42"/>
      <c r="B356" s="43"/>
      <c r="C356" s="208" t="s">
        <v>591</v>
      </c>
      <c r="D356" s="208" t="s">
        <v>134</v>
      </c>
      <c r="E356" s="209" t="s">
        <v>592</v>
      </c>
      <c r="F356" s="210" t="s">
        <v>593</v>
      </c>
      <c r="G356" s="211" t="s">
        <v>137</v>
      </c>
      <c r="H356" s="212">
        <v>220</v>
      </c>
      <c r="I356" s="213"/>
      <c r="J356" s="214">
        <f>ROUND(I356*H356,2)</f>
        <v>0</v>
      </c>
      <c r="K356" s="210" t="s">
        <v>154</v>
      </c>
      <c r="L356" s="48"/>
      <c r="M356" s="215" t="s">
        <v>32</v>
      </c>
      <c r="N356" s="216" t="s">
        <v>51</v>
      </c>
      <c r="O356" s="88"/>
      <c r="P356" s="217">
        <f>O356*H356</f>
        <v>0</v>
      </c>
      <c r="Q356" s="217">
        <v>0</v>
      </c>
      <c r="R356" s="217">
        <f>Q356*H356</f>
        <v>0</v>
      </c>
      <c r="S356" s="217">
        <v>0</v>
      </c>
      <c r="T356" s="218">
        <f>S356*H356</f>
        <v>0</v>
      </c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R356" s="219" t="s">
        <v>138</v>
      </c>
      <c r="AT356" s="219" t="s">
        <v>134</v>
      </c>
      <c r="AU356" s="219" t="s">
        <v>90</v>
      </c>
      <c r="AY356" s="20" t="s">
        <v>132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20" t="s">
        <v>88</v>
      </c>
      <c r="BK356" s="220">
        <f>ROUND(I356*H356,2)</f>
        <v>0</v>
      </c>
      <c r="BL356" s="20" t="s">
        <v>138</v>
      </c>
      <c r="BM356" s="219" t="s">
        <v>594</v>
      </c>
    </row>
    <row r="357" s="2" customFormat="1">
      <c r="A357" s="42"/>
      <c r="B357" s="43"/>
      <c r="C357" s="44"/>
      <c r="D357" s="226" t="s">
        <v>156</v>
      </c>
      <c r="E357" s="44"/>
      <c r="F357" s="227" t="s">
        <v>595</v>
      </c>
      <c r="G357" s="44"/>
      <c r="H357" s="44"/>
      <c r="I357" s="223"/>
      <c r="J357" s="44"/>
      <c r="K357" s="44"/>
      <c r="L357" s="48"/>
      <c r="M357" s="224"/>
      <c r="N357" s="225"/>
      <c r="O357" s="88"/>
      <c r="P357" s="88"/>
      <c r="Q357" s="88"/>
      <c r="R357" s="88"/>
      <c r="S357" s="88"/>
      <c r="T357" s="89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T357" s="20" t="s">
        <v>156</v>
      </c>
      <c r="AU357" s="20" t="s">
        <v>90</v>
      </c>
    </row>
    <row r="358" s="14" customFormat="1">
      <c r="A358" s="14"/>
      <c r="B358" s="238"/>
      <c r="C358" s="239"/>
      <c r="D358" s="221" t="s">
        <v>167</v>
      </c>
      <c r="E358" s="240" t="s">
        <v>32</v>
      </c>
      <c r="F358" s="241" t="s">
        <v>296</v>
      </c>
      <c r="G358" s="239"/>
      <c r="H358" s="242">
        <v>220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167</v>
      </c>
      <c r="AU358" s="248" t="s">
        <v>90</v>
      </c>
      <c r="AV358" s="14" t="s">
        <v>90</v>
      </c>
      <c r="AW358" s="14" t="s">
        <v>41</v>
      </c>
      <c r="AX358" s="14" t="s">
        <v>88</v>
      </c>
      <c r="AY358" s="248" t="s">
        <v>132</v>
      </c>
    </row>
    <row r="359" s="2" customFormat="1" ht="24.15" customHeight="1">
      <c r="A359" s="42"/>
      <c r="B359" s="43"/>
      <c r="C359" s="208" t="s">
        <v>596</v>
      </c>
      <c r="D359" s="208" t="s">
        <v>134</v>
      </c>
      <c r="E359" s="209" t="s">
        <v>597</v>
      </c>
      <c r="F359" s="210" t="s">
        <v>598</v>
      </c>
      <c r="G359" s="211" t="s">
        <v>137</v>
      </c>
      <c r="H359" s="212">
        <v>5400</v>
      </c>
      <c r="I359" s="213"/>
      <c r="J359" s="214">
        <f>ROUND(I359*H359,2)</f>
        <v>0</v>
      </c>
      <c r="K359" s="210" t="s">
        <v>154</v>
      </c>
      <c r="L359" s="48"/>
      <c r="M359" s="215" t="s">
        <v>32</v>
      </c>
      <c r="N359" s="216" t="s">
        <v>51</v>
      </c>
      <c r="O359" s="88"/>
      <c r="P359" s="217">
        <f>O359*H359</f>
        <v>0</v>
      </c>
      <c r="Q359" s="217">
        <v>0</v>
      </c>
      <c r="R359" s="217">
        <f>Q359*H359</f>
        <v>0</v>
      </c>
      <c r="S359" s="217">
        <v>0</v>
      </c>
      <c r="T359" s="218">
        <f>S359*H359</f>
        <v>0</v>
      </c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R359" s="219" t="s">
        <v>138</v>
      </c>
      <c r="AT359" s="219" t="s">
        <v>134</v>
      </c>
      <c r="AU359" s="219" t="s">
        <v>90</v>
      </c>
      <c r="AY359" s="20" t="s">
        <v>132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0" t="s">
        <v>88</v>
      </c>
      <c r="BK359" s="220">
        <f>ROUND(I359*H359,2)</f>
        <v>0</v>
      </c>
      <c r="BL359" s="20" t="s">
        <v>138</v>
      </c>
      <c r="BM359" s="219" t="s">
        <v>599</v>
      </c>
    </row>
    <row r="360" s="2" customFormat="1">
      <c r="A360" s="42"/>
      <c r="B360" s="43"/>
      <c r="C360" s="44"/>
      <c r="D360" s="226" t="s">
        <v>156</v>
      </c>
      <c r="E360" s="44"/>
      <c r="F360" s="227" t="s">
        <v>600</v>
      </c>
      <c r="G360" s="44"/>
      <c r="H360" s="44"/>
      <c r="I360" s="223"/>
      <c r="J360" s="44"/>
      <c r="K360" s="44"/>
      <c r="L360" s="48"/>
      <c r="M360" s="224"/>
      <c r="N360" s="225"/>
      <c r="O360" s="88"/>
      <c r="P360" s="88"/>
      <c r="Q360" s="88"/>
      <c r="R360" s="88"/>
      <c r="S360" s="88"/>
      <c r="T360" s="89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T360" s="20" t="s">
        <v>156</v>
      </c>
      <c r="AU360" s="20" t="s">
        <v>90</v>
      </c>
    </row>
    <row r="361" s="14" customFormat="1">
      <c r="A361" s="14"/>
      <c r="B361" s="238"/>
      <c r="C361" s="239"/>
      <c r="D361" s="221" t="s">
        <v>167</v>
      </c>
      <c r="E361" s="240" t="s">
        <v>32</v>
      </c>
      <c r="F361" s="241" t="s">
        <v>290</v>
      </c>
      <c r="G361" s="239"/>
      <c r="H361" s="242">
        <v>3700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167</v>
      </c>
      <c r="AU361" s="248" t="s">
        <v>90</v>
      </c>
      <c r="AV361" s="14" t="s">
        <v>90</v>
      </c>
      <c r="AW361" s="14" t="s">
        <v>41</v>
      </c>
      <c r="AX361" s="14" t="s">
        <v>80</v>
      </c>
      <c r="AY361" s="248" t="s">
        <v>132</v>
      </c>
    </row>
    <row r="362" s="14" customFormat="1">
      <c r="A362" s="14"/>
      <c r="B362" s="238"/>
      <c r="C362" s="239"/>
      <c r="D362" s="221" t="s">
        <v>167</v>
      </c>
      <c r="E362" s="240" t="s">
        <v>32</v>
      </c>
      <c r="F362" s="241" t="s">
        <v>293</v>
      </c>
      <c r="G362" s="239"/>
      <c r="H362" s="242">
        <v>1700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8" t="s">
        <v>167</v>
      </c>
      <c r="AU362" s="248" t="s">
        <v>90</v>
      </c>
      <c r="AV362" s="14" t="s">
        <v>90</v>
      </c>
      <c r="AW362" s="14" t="s">
        <v>41</v>
      </c>
      <c r="AX362" s="14" t="s">
        <v>80</v>
      </c>
      <c r="AY362" s="248" t="s">
        <v>132</v>
      </c>
    </row>
    <row r="363" s="15" customFormat="1">
      <c r="A363" s="15"/>
      <c r="B363" s="249"/>
      <c r="C363" s="250"/>
      <c r="D363" s="221" t="s">
        <v>167</v>
      </c>
      <c r="E363" s="251" t="s">
        <v>32</v>
      </c>
      <c r="F363" s="252" t="s">
        <v>176</v>
      </c>
      <c r="G363" s="250"/>
      <c r="H363" s="253">
        <v>5400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9" t="s">
        <v>167</v>
      </c>
      <c r="AU363" s="259" t="s">
        <v>90</v>
      </c>
      <c r="AV363" s="15" t="s">
        <v>138</v>
      </c>
      <c r="AW363" s="15" t="s">
        <v>41</v>
      </c>
      <c r="AX363" s="15" t="s">
        <v>88</v>
      </c>
      <c r="AY363" s="259" t="s">
        <v>132</v>
      </c>
    </row>
    <row r="364" s="2" customFormat="1" ht="24.15" customHeight="1">
      <c r="A364" s="42"/>
      <c r="B364" s="43"/>
      <c r="C364" s="208" t="s">
        <v>601</v>
      </c>
      <c r="D364" s="208" t="s">
        <v>134</v>
      </c>
      <c r="E364" s="209" t="s">
        <v>602</v>
      </c>
      <c r="F364" s="210" t="s">
        <v>603</v>
      </c>
      <c r="G364" s="211" t="s">
        <v>137</v>
      </c>
      <c r="H364" s="212">
        <v>20</v>
      </c>
      <c r="I364" s="213"/>
      <c r="J364" s="214">
        <f>ROUND(I364*H364,2)</f>
        <v>0</v>
      </c>
      <c r="K364" s="210" t="s">
        <v>154</v>
      </c>
      <c r="L364" s="48"/>
      <c r="M364" s="215" t="s">
        <v>32</v>
      </c>
      <c r="N364" s="216" t="s">
        <v>51</v>
      </c>
      <c r="O364" s="88"/>
      <c r="P364" s="217">
        <f>O364*H364</f>
        <v>0</v>
      </c>
      <c r="Q364" s="217">
        <v>0</v>
      </c>
      <c r="R364" s="217">
        <f>Q364*H364</f>
        <v>0</v>
      </c>
      <c r="S364" s="217">
        <v>0</v>
      </c>
      <c r="T364" s="218">
        <f>S364*H364</f>
        <v>0</v>
      </c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R364" s="219" t="s">
        <v>138</v>
      </c>
      <c r="AT364" s="219" t="s">
        <v>134</v>
      </c>
      <c r="AU364" s="219" t="s">
        <v>90</v>
      </c>
      <c r="AY364" s="20" t="s">
        <v>132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20" t="s">
        <v>88</v>
      </c>
      <c r="BK364" s="220">
        <f>ROUND(I364*H364,2)</f>
        <v>0</v>
      </c>
      <c r="BL364" s="20" t="s">
        <v>138</v>
      </c>
      <c r="BM364" s="219" t="s">
        <v>604</v>
      </c>
    </row>
    <row r="365" s="2" customFormat="1">
      <c r="A365" s="42"/>
      <c r="B365" s="43"/>
      <c r="C365" s="44"/>
      <c r="D365" s="226" t="s">
        <v>156</v>
      </c>
      <c r="E365" s="44"/>
      <c r="F365" s="227" t="s">
        <v>605</v>
      </c>
      <c r="G365" s="44"/>
      <c r="H365" s="44"/>
      <c r="I365" s="223"/>
      <c r="J365" s="44"/>
      <c r="K365" s="44"/>
      <c r="L365" s="48"/>
      <c r="M365" s="224"/>
      <c r="N365" s="225"/>
      <c r="O365" s="88"/>
      <c r="P365" s="88"/>
      <c r="Q365" s="88"/>
      <c r="R365" s="88"/>
      <c r="S365" s="88"/>
      <c r="T365" s="89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T365" s="20" t="s">
        <v>156</v>
      </c>
      <c r="AU365" s="20" t="s">
        <v>90</v>
      </c>
    </row>
    <row r="366" s="14" customFormat="1">
      <c r="A366" s="14"/>
      <c r="B366" s="238"/>
      <c r="C366" s="239"/>
      <c r="D366" s="221" t="s">
        <v>167</v>
      </c>
      <c r="E366" s="240" t="s">
        <v>32</v>
      </c>
      <c r="F366" s="241" t="s">
        <v>305</v>
      </c>
      <c r="G366" s="239"/>
      <c r="H366" s="242">
        <v>20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167</v>
      </c>
      <c r="AU366" s="248" t="s">
        <v>90</v>
      </c>
      <c r="AV366" s="14" t="s">
        <v>90</v>
      </c>
      <c r="AW366" s="14" t="s">
        <v>41</v>
      </c>
      <c r="AX366" s="14" t="s">
        <v>88</v>
      </c>
      <c r="AY366" s="248" t="s">
        <v>132</v>
      </c>
    </row>
    <row r="367" s="2" customFormat="1" ht="16.5" customHeight="1">
      <c r="A367" s="42"/>
      <c r="B367" s="43"/>
      <c r="C367" s="208" t="s">
        <v>606</v>
      </c>
      <c r="D367" s="208" t="s">
        <v>134</v>
      </c>
      <c r="E367" s="209" t="s">
        <v>607</v>
      </c>
      <c r="F367" s="210" t="s">
        <v>608</v>
      </c>
      <c r="G367" s="211" t="s">
        <v>137</v>
      </c>
      <c r="H367" s="212">
        <v>10770</v>
      </c>
      <c r="I367" s="213"/>
      <c r="J367" s="214">
        <f>ROUND(I367*H367,2)</f>
        <v>0</v>
      </c>
      <c r="K367" s="210" t="s">
        <v>32</v>
      </c>
      <c r="L367" s="48"/>
      <c r="M367" s="215" t="s">
        <v>32</v>
      </c>
      <c r="N367" s="216" t="s">
        <v>51</v>
      </c>
      <c r="O367" s="88"/>
      <c r="P367" s="217">
        <f>O367*H367</f>
        <v>0</v>
      </c>
      <c r="Q367" s="217">
        <v>0</v>
      </c>
      <c r="R367" s="217">
        <f>Q367*H367</f>
        <v>0</v>
      </c>
      <c r="S367" s="217">
        <v>0</v>
      </c>
      <c r="T367" s="218">
        <f>S367*H367</f>
        <v>0</v>
      </c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R367" s="219" t="s">
        <v>138</v>
      </c>
      <c r="AT367" s="219" t="s">
        <v>134</v>
      </c>
      <c r="AU367" s="219" t="s">
        <v>90</v>
      </c>
      <c r="AY367" s="20" t="s">
        <v>132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88</v>
      </c>
      <c r="BK367" s="220">
        <f>ROUND(I367*H367,2)</f>
        <v>0</v>
      </c>
      <c r="BL367" s="20" t="s">
        <v>138</v>
      </c>
      <c r="BM367" s="219" t="s">
        <v>609</v>
      </c>
    </row>
    <row r="368" s="2" customFormat="1">
      <c r="A368" s="42"/>
      <c r="B368" s="43"/>
      <c r="C368" s="44"/>
      <c r="D368" s="221" t="s">
        <v>140</v>
      </c>
      <c r="E368" s="44"/>
      <c r="F368" s="222" t="s">
        <v>610</v>
      </c>
      <c r="G368" s="44"/>
      <c r="H368" s="44"/>
      <c r="I368" s="223"/>
      <c r="J368" s="44"/>
      <c r="K368" s="44"/>
      <c r="L368" s="48"/>
      <c r="M368" s="224"/>
      <c r="N368" s="225"/>
      <c r="O368" s="88"/>
      <c r="P368" s="88"/>
      <c r="Q368" s="88"/>
      <c r="R368" s="88"/>
      <c r="S368" s="88"/>
      <c r="T368" s="89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T368" s="20" t="s">
        <v>140</v>
      </c>
      <c r="AU368" s="20" t="s">
        <v>90</v>
      </c>
    </row>
    <row r="369" s="14" customFormat="1">
      <c r="A369" s="14"/>
      <c r="B369" s="238"/>
      <c r="C369" s="239"/>
      <c r="D369" s="221" t="s">
        <v>167</v>
      </c>
      <c r="E369" s="240" t="s">
        <v>32</v>
      </c>
      <c r="F369" s="241" t="s">
        <v>290</v>
      </c>
      <c r="G369" s="239"/>
      <c r="H369" s="242">
        <v>3700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167</v>
      </c>
      <c r="AU369" s="248" t="s">
        <v>90</v>
      </c>
      <c r="AV369" s="14" t="s">
        <v>90</v>
      </c>
      <c r="AW369" s="14" t="s">
        <v>41</v>
      </c>
      <c r="AX369" s="14" t="s">
        <v>80</v>
      </c>
      <c r="AY369" s="248" t="s">
        <v>132</v>
      </c>
    </row>
    <row r="370" s="14" customFormat="1">
      <c r="A370" s="14"/>
      <c r="B370" s="238"/>
      <c r="C370" s="239"/>
      <c r="D370" s="221" t="s">
        <v>167</v>
      </c>
      <c r="E370" s="240" t="s">
        <v>32</v>
      </c>
      <c r="F370" s="241" t="s">
        <v>293</v>
      </c>
      <c r="G370" s="239"/>
      <c r="H370" s="242">
        <v>1700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167</v>
      </c>
      <c r="AU370" s="248" t="s">
        <v>90</v>
      </c>
      <c r="AV370" s="14" t="s">
        <v>90</v>
      </c>
      <c r="AW370" s="14" t="s">
        <v>41</v>
      </c>
      <c r="AX370" s="14" t="s">
        <v>80</v>
      </c>
      <c r="AY370" s="248" t="s">
        <v>132</v>
      </c>
    </row>
    <row r="371" s="14" customFormat="1">
      <c r="A371" s="14"/>
      <c r="B371" s="238"/>
      <c r="C371" s="239"/>
      <c r="D371" s="221" t="s">
        <v>167</v>
      </c>
      <c r="E371" s="240" t="s">
        <v>32</v>
      </c>
      <c r="F371" s="241" t="s">
        <v>287</v>
      </c>
      <c r="G371" s="239"/>
      <c r="H371" s="242">
        <v>5150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167</v>
      </c>
      <c r="AU371" s="248" t="s">
        <v>90</v>
      </c>
      <c r="AV371" s="14" t="s">
        <v>90</v>
      </c>
      <c r="AW371" s="14" t="s">
        <v>41</v>
      </c>
      <c r="AX371" s="14" t="s">
        <v>80</v>
      </c>
      <c r="AY371" s="248" t="s">
        <v>132</v>
      </c>
    </row>
    <row r="372" s="14" customFormat="1">
      <c r="A372" s="14"/>
      <c r="B372" s="238"/>
      <c r="C372" s="239"/>
      <c r="D372" s="221" t="s">
        <v>167</v>
      </c>
      <c r="E372" s="240" t="s">
        <v>32</v>
      </c>
      <c r="F372" s="241" t="s">
        <v>296</v>
      </c>
      <c r="G372" s="239"/>
      <c r="H372" s="242">
        <v>220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167</v>
      </c>
      <c r="AU372" s="248" t="s">
        <v>90</v>
      </c>
      <c r="AV372" s="14" t="s">
        <v>90</v>
      </c>
      <c r="AW372" s="14" t="s">
        <v>41</v>
      </c>
      <c r="AX372" s="14" t="s">
        <v>80</v>
      </c>
      <c r="AY372" s="248" t="s">
        <v>132</v>
      </c>
    </row>
    <row r="373" s="15" customFormat="1">
      <c r="A373" s="15"/>
      <c r="B373" s="249"/>
      <c r="C373" s="250"/>
      <c r="D373" s="221" t="s">
        <v>167</v>
      </c>
      <c r="E373" s="251" t="s">
        <v>32</v>
      </c>
      <c r="F373" s="252" t="s">
        <v>176</v>
      </c>
      <c r="G373" s="250"/>
      <c r="H373" s="253">
        <v>10770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9" t="s">
        <v>167</v>
      </c>
      <c r="AU373" s="259" t="s">
        <v>90</v>
      </c>
      <c r="AV373" s="15" t="s">
        <v>138</v>
      </c>
      <c r="AW373" s="15" t="s">
        <v>41</v>
      </c>
      <c r="AX373" s="15" t="s">
        <v>88</v>
      </c>
      <c r="AY373" s="259" t="s">
        <v>132</v>
      </c>
    </row>
    <row r="374" s="2" customFormat="1" ht="16.5" customHeight="1">
      <c r="A374" s="42"/>
      <c r="B374" s="43"/>
      <c r="C374" s="208" t="s">
        <v>611</v>
      </c>
      <c r="D374" s="208" t="s">
        <v>134</v>
      </c>
      <c r="E374" s="209" t="s">
        <v>612</v>
      </c>
      <c r="F374" s="210" t="s">
        <v>613</v>
      </c>
      <c r="G374" s="211" t="s">
        <v>137</v>
      </c>
      <c r="H374" s="212">
        <v>11020</v>
      </c>
      <c r="I374" s="213"/>
      <c r="J374" s="214">
        <f>ROUND(I374*H374,2)</f>
        <v>0</v>
      </c>
      <c r="K374" s="210" t="s">
        <v>154</v>
      </c>
      <c r="L374" s="48"/>
      <c r="M374" s="215" t="s">
        <v>32</v>
      </c>
      <c r="N374" s="216" t="s">
        <v>51</v>
      </c>
      <c r="O374" s="88"/>
      <c r="P374" s="217">
        <f>O374*H374</f>
        <v>0</v>
      </c>
      <c r="Q374" s="217">
        <v>0</v>
      </c>
      <c r="R374" s="217">
        <f>Q374*H374</f>
        <v>0</v>
      </c>
      <c r="S374" s="217">
        <v>0</v>
      </c>
      <c r="T374" s="218">
        <f>S374*H374</f>
        <v>0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19" t="s">
        <v>138</v>
      </c>
      <c r="AT374" s="219" t="s">
        <v>134</v>
      </c>
      <c r="AU374" s="219" t="s">
        <v>90</v>
      </c>
      <c r="AY374" s="20" t="s">
        <v>132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20" t="s">
        <v>88</v>
      </c>
      <c r="BK374" s="220">
        <f>ROUND(I374*H374,2)</f>
        <v>0</v>
      </c>
      <c r="BL374" s="20" t="s">
        <v>138</v>
      </c>
      <c r="BM374" s="219" t="s">
        <v>614</v>
      </c>
    </row>
    <row r="375" s="2" customFormat="1">
      <c r="A375" s="42"/>
      <c r="B375" s="43"/>
      <c r="C375" s="44"/>
      <c r="D375" s="226" t="s">
        <v>156</v>
      </c>
      <c r="E375" s="44"/>
      <c r="F375" s="227" t="s">
        <v>615</v>
      </c>
      <c r="G375" s="44"/>
      <c r="H375" s="44"/>
      <c r="I375" s="223"/>
      <c r="J375" s="44"/>
      <c r="K375" s="44"/>
      <c r="L375" s="48"/>
      <c r="M375" s="224"/>
      <c r="N375" s="225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156</v>
      </c>
      <c r="AU375" s="20" t="s">
        <v>90</v>
      </c>
    </row>
    <row r="376" s="2" customFormat="1">
      <c r="A376" s="42"/>
      <c r="B376" s="43"/>
      <c r="C376" s="44"/>
      <c r="D376" s="221" t="s">
        <v>140</v>
      </c>
      <c r="E376" s="44"/>
      <c r="F376" s="222" t="s">
        <v>616</v>
      </c>
      <c r="G376" s="44"/>
      <c r="H376" s="44"/>
      <c r="I376" s="223"/>
      <c r="J376" s="44"/>
      <c r="K376" s="44"/>
      <c r="L376" s="48"/>
      <c r="M376" s="224"/>
      <c r="N376" s="225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140</v>
      </c>
      <c r="AU376" s="20" t="s">
        <v>90</v>
      </c>
    </row>
    <row r="377" s="14" customFormat="1">
      <c r="A377" s="14"/>
      <c r="B377" s="238"/>
      <c r="C377" s="239"/>
      <c r="D377" s="221" t="s">
        <v>167</v>
      </c>
      <c r="E377" s="240" t="s">
        <v>32</v>
      </c>
      <c r="F377" s="241" t="s">
        <v>617</v>
      </c>
      <c r="G377" s="239"/>
      <c r="H377" s="242">
        <v>7400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167</v>
      </c>
      <c r="AU377" s="248" t="s">
        <v>90</v>
      </c>
      <c r="AV377" s="14" t="s">
        <v>90</v>
      </c>
      <c r="AW377" s="14" t="s">
        <v>41</v>
      </c>
      <c r="AX377" s="14" t="s">
        <v>80</v>
      </c>
      <c r="AY377" s="248" t="s">
        <v>132</v>
      </c>
    </row>
    <row r="378" s="14" customFormat="1">
      <c r="A378" s="14"/>
      <c r="B378" s="238"/>
      <c r="C378" s="239"/>
      <c r="D378" s="221" t="s">
        <v>167</v>
      </c>
      <c r="E378" s="240" t="s">
        <v>32</v>
      </c>
      <c r="F378" s="241" t="s">
        <v>564</v>
      </c>
      <c r="G378" s="239"/>
      <c r="H378" s="242">
        <v>3400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167</v>
      </c>
      <c r="AU378" s="248" t="s">
        <v>90</v>
      </c>
      <c r="AV378" s="14" t="s">
        <v>90</v>
      </c>
      <c r="AW378" s="14" t="s">
        <v>41</v>
      </c>
      <c r="AX378" s="14" t="s">
        <v>80</v>
      </c>
      <c r="AY378" s="248" t="s">
        <v>132</v>
      </c>
    </row>
    <row r="379" s="14" customFormat="1">
      <c r="A379" s="14"/>
      <c r="B379" s="238"/>
      <c r="C379" s="239"/>
      <c r="D379" s="221" t="s">
        <v>167</v>
      </c>
      <c r="E379" s="240" t="s">
        <v>32</v>
      </c>
      <c r="F379" s="241" t="s">
        <v>296</v>
      </c>
      <c r="G379" s="239"/>
      <c r="H379" s="242">
        <v>220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167</v>
      </c>
      <c r="AU379" s="248" t="s">
        <v>90</v>
      </c>
      <c r="AV379" s="14" t="s">
        <v>90</v>
      </c>
      <c r="AW379" s="14" t="s">
        <v>41</v>
      </c>
      <c r="AX379" s="14" t="s">
        <v>80</v>
      </c>
      <c r="AY379" s="248" t="s">
        <v>132</v>
      </c>
    </row>
    <row r="380" s="15" customFormat="1">
      <c r="A380" s="15"/>
      <c r="B380" s="249"/>
      <c r="C380" s="250"/>
      <c r="D380" s="221" t="s">
        <v>167</v>
      </c>
      <c r="E380" s="251" t="s">
        <v>32</v>
      </c>
      <c r="F380" s="252" t="s">
        <v>176</v>
      </c>
      <c r="G380" s="250"/>
      <c r="H380" s="253">
        <v>11020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9" t="s">
        <v>167</v>
      </c>
      <c r="AU380" s="259" t="s">
        <v>90</v>
      </c>
      <c r="AV380" s="15" t="s">
        <v>138</v>
      </c>
      <c r="AW380" s="15" t="s">
        <v>41</v>
      </c>
      <c r="AX380" s="15" t="s">
        <v>88</v>
      </c>
      <c r="AY380" s="259" t="s">
        <v>132</v>
      </c>
    </row>
    <row r="381" s="2" customFormat="1" ht="24.15" customHeight="1">
      <c r="A381" s="42"/>
      <c r="B381" s="43"/>
      <c r="C381" s="208" t="s">
        <v>618</v>
      </c>
      <c r="D381" s="208" t="s">
        <v>134</v>
      </c>
      <c r="E381" s="209" t="s">
        <v>619</v>
      </c>
      <c r="F381" s="210" t="s">
        <v>620</v>
      </c>
      <c r="G381" s="211" t="s">
        <v>137</v>
      </c>
      <c r="H381" s="212">
        <v>5460</v>
      </c>
      <c r="I381" s="213"/>
      <c r="J381" s="214">
        <f>ROUND(I381*H381,2)</f>
        <v>0</v>
      </c>
      <c r="K381" s="210" t="s">
        <v>154</v>
      </c>
      <c r="L381" s="48"/>
      <c r="M381" s="215" t="s">
        <v>32</v>
      </c>
      <c r="N381" s="216" t="s">
        <v>51</v>
      </c>
      <c r="O381" s="88"/>
      <c r="P381" s="217">
        <f>O381*H381</f>
        <v>0</v>
      </c>
      <c r="Q381" s="217">
        <v>0</v>
      </c>
      <c r="R381" s="217">
        <f>Q381*H381</f>
        <v>0</v>
      </c>
      <c r="S381" s="217">
        <v>0</v>
      </c>
      <c r="T381" s="218">
        <f>S381*H381</f>
        <v>0</v>
      </c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R381" s="219" t="s">
        <v>138</v>
      </c>
      <c r="AT381" s="219" t="s">
        <v>134</v>
      </c>
      <c r="AU381" s="219" t="s">
        <v>90</v>
      </c>
      <c r="AY381" s="20" t="s">
        <v>132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88</v>
      </c>
      <c r="BK381" s="220">
        <f>ROUND(I381*H381,2)</f>
        <v>0</v>
      </c>
      <c r="BL381" s="20" t="s">
        <v>138</v>
      </c>
      <c r="BM381" s="219" t="s">
        <v>621</v>
      </c>
    </row>
    <row r="382" s="2" customFormat="1">
      <c r="A382" s="42"/>
      <c r="B382" s="43"/>
      <c r="C382" s="44"/>
      <c r="D382" s="226" t="s">
        <v>156</v>
      </c>
      <c r="E382" s="44"/>
      <c r="F382" s="227" t="s">
        <v>622</v>
      </c>
      <c r="G382" s="44"/>
      <c r="H382" s="44"/>
      <c r="I382" s="223"/>
      <c r="J382" s="44"/>
      <c r="K382" s="44"/>
      <c r="L382" s="48"/>
      <c r="M382" s="224"/>
      <c r="N382" s="225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156</v>
      </c>
      <c r="AU382" s="20" t="s">
        <v>90</v>
      </c>
    </row>
    <row r="383" s="13" customFormat="1">
      <c r="A383" s="13"/>
      <c r="B383" s="228"/>
      <c r="C383" s="229"/>
      <c r="D383" s="221" t="s">
        <v>167</v>
      </c>
      <c r="E383" s="230" t="s">
        <v>32</v>
      </c>
      <c r="F383" s="231" t="s">
        <v>623</v>
      </c>
      <c r="G383" s="229"/>
      <c r="H383" s="230" t="s">
        <v>32</v>
      </c>
      <c r="I383" s="232"/>
      <c r="J383" s="229"/>
      <c r="K383" s="229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167</v>
      </c>
      <c r="AU383" s="237" t="s">
        <v>90</v>
      </c>
      <c r="AV383" s="13" t="s">
        <v>88</v>
      </c>
      <c r="AW383" s="13" t="s">
        <v>41</v>
      </c>
      <c r="AX383" s="13" t="s">
        <v>80</v>
      </c>
      <c r="AY383" s="237" t="s">
        <v>132</v>
      </c>
    </row>
    <row r="384" s="14" customFormat="1">
      <c r="A384" s="14"/>
      <c r="B384" s="238"/>
      <c r="C384" s="239"/>
      <c r="D384" s="221" t="s">
        <v>167</v>
      </c>
      <c r="E384" s="240" t="s">
        <v>32</v>
      </c>
      <c r="F384" s="241" t="s">
        <v>624</v>
      </c>
      <c r="G384" s="239"/>
      <c r="H384" s="242">
        <v>3220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8" t="s">
        <v>167</v>
      </c>
      <c r="AU384" s="248" t="s">
        <v>90</v>
      </c>
      <c r="AV384" s="14" t="s">
        <v>90</v>
      </c>
      <c r="AW384" s="14" t="s">
        <v>41</v>
      </c>
      <c r="AX384" s="14" t="s">
        <v>80</v>
      </c>
      <c r="AY384" s="248" t="s">
        <v>132</v>
      </c>
    </row>
    <row r="385" s="13" customFormat="1">
      <c r="A385" s="13"/>
      <c r="B385" s="228"/>
      <c r="C385" s="229"/>
      <c r="D385" s="221" t="s">
        <v>167</v>
      </c>
      <c r="E385" s="230" t="s">
        <v>32</v>
      </c>
      <c r="F385" s="231" t="s">
        <v>625</v>
      </c>
      <c r="G385" s="229"/>
      <c r="H385" s="230" t="s">
        <v>32</v>
      </c>
      <c r="I385" s="232"/>
      <c r="J385" s="229"/>
      <c r="K385" s="229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167</v>
      </c>
      <c r="AU385" s="237" t="s">
        <v>90</v>
      </c>
      <c r="AV385" s="13" t="s">
        <v>88</v>
      </c>
      <c r="AW385" s="13" t="s">
        <v>41</v>
      </c>
      <c r="AX385" s="13" t="s">
        <v>80</v>
      </c>
      <c r="AY385" s="237" t="s">
        <v>132</v>
      </c>
    </row>
    <row r="386" s="14" customFormat="1">
      <c r="A386" s="14"/>
      <c r="B386" s="238"/>
      <c r="C386" s="239"/>
      <c r="D386" s="221" t="s">
        <v>167</v>
      </c>
      <c r="E386" s="240" t="s">
        <v>32</v>
      </c>
      <c r="F386" s="241" t="s">
        <v>626</v>
      </c>
      <c r="G386" s="239"/>
      <c r="H386" s="242">
        <v>320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167</v>
      </c>
      <c r="AU386" s="248" t="s">
        <v>90</v>
      </c>
      <c r="AV386" s="14" t="s">
        <v>90</v>
      </c>
      <c r="AW386" s="14" t="s">
        <v>41</v>
      </c>
      <c r="AX386" s="14" t="s">
        <v>80</v>
      </c>
      <c r="AY386" s="248" t="s">
        <v>132</v>
      </c>
    </row>
    <row r="387" s="13" customFormat="1">
      <c r="A387" s="13"/>
      <c r="B387" s="228"/>
      <c r="C387" s="229"/>
      <c r="D387" s="221" t="s">
        <v>167</v>
      </c>
      <c r="E387" s="230" t="s">
        <v>32</v>
      </c>
      <c r="F387" s="231" t="s">
        <v>627</v>
      </c>
      <c r="G387" s="229"/>
      <c r="H387" s="230" t="s">
        <v>32</v>
      </c>
      <c r="I387" s="232"/>
      <c r="J387" s="229"/>
      <c r="K387" s="229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167</v>
      </c>
      <c r="AU387" s="237" t="s">
        <v>90</v>
      </c>
      <c r="AV387" s="13" t="s">
        <v>88</v>
      </c>
      <c r="AW387" s="13" t="s">
        <v>41</v>
      </c>
      <c r="AX387" s="13" t="s">
        <v>80</v>
      </c>
      <c r="AY387" s="237" t="s">
        <v>132</v>
      </c>
    </row>
    <row r="388" s="14" customFormat="1">
      <c r="A388" s="14"/>
      <c r="B388" s="238"/>
      <c r="C388" s="239"/>
      <c r="D388" s="221" t="s">
        <v>167</v>
      </c>
      <c r="E388" s="240" t="s">
        <v>32</v>
      </c>
      <c r="F388" s="241" t="s">
        <v>628</v>
      </c>
      <c r="G388" s="239"/>
      <c r="H388" s="242">
        <v>1325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8" t="s">
        <v>167</v>
      </c>
      <c r="AU388" s="248" t="s">
        <v>90</v>
      </c>
      <c r="AV388" s="14" t="s">
        <v>90</v>
      </c>
      <c r="AW388" s="14" t="s">
        <v>41</v>
      </c>
      <c r="AX388" s="14" t="s">
        <v>80</v>
      </c>
      <c r="AY388" s="248" t="s">
        <v>132</v>
      </c>
    </row>
    <row r="389" s="13" customFormat="1">
      <c r="A389" s="13"/>
      <c r="B389" s="228"/>
      <c r="C389" s="229"/>
      <c r="D389" s="221" t="s">
        <v>167</v>
      </c>
      <c r="E389" s="230" t="s">
        <v>32</v>
      </c>
      <c r="F389" s="231" t="s">
        <v>629</v>
      </c>
      <c r="G389" s="229"/>
      <c r="H389" s="230" t="s">
        <v>32</v>
      </c>
      <c r="I389" s="232"/>
      <c r="J389" s="229"/>
      <c r="K389" s="229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167</v>
      </c>
      <c r="AU389" s="237" t="s">
        <v>90</v>
      </c>
      <c r="AV389" s="13" t="s">
        <v>88</v>
      </c>
      <c r="AW389" s="13" t="s">
        <v>41</v>
      </c>
      <c r="AX389" s="13" t="s">
        <v>80</v>
      </c>
      <c r="AY389" s="237" t="s">
        <v>132</v>
      </c>
    </row>
    <row r="390" s="14" customFormat="1">
      <c r="A390" s="14"/>
      <c r="B390" s="238"/>
      <c r="C390" s="239"/>
      <c r="D390" s="221" t="s">
        <v>167</v>
      </c>
      <c r="E390" s="240" t="s">
        <v>32</v>
      </c>
      <c r="F390" s="241" t="s">
        <v>630</v>
      </c>
      <c r="G390" s="239"/>
      <c r="H390" s="242">
        <v>375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167</v>
      </c>
      <c r="AU390" s="248" t="s">
        <v>90</v>
      </c>
      <c r="AV390" s="14" t="s">
        <v>90</v>
      </c>
      <c r="AW390" s="14" t="s">
        <v>41</v>
      </c>
      <c r="AX390" s="14" t="s">
        <v>80</v>
      </c>
      <c r="AY390" s="248" t="s">
        <v>132</v>
      </c>
    </row>
    <row r="391" s="14" customFormat="1">
      <c r="A391" s="14"/>
      <c r="B391" s="238"/>
      <c r="C391" s="239"/>
      <c r="D391" s="221" t="s">
        <v>167</v>
      </c>
      <c r="E391" s="240" t="s">
        <v>32</v>
      </c>
      <c r="F391" s="241" t="s">
        <v>296</v>
      </c>
      <c r="G391" s="239"/>
      <c r="H391" s="242">
        <v>220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167</v>
      </c>
      <c r="AU391" s="248" t="s">
        <v>90</v>
      </c>
      <c r="AV391" s="14" t="s">
        <v>90</v>
      </c>
      <c r="AW391" s="14" t="s">
        <v>41</v>
      </c>
      <c r="AX391" s="14" t="s">
        <v>80</v>
      </c>
      <c r="AY391" s="248" t="s">
        <v>132</v>
      </c>
    </row>
    <row r="392" s="15" customFormat="1">
      <c r="A392" s="15"/>
      <c r="B392" s="249"/>
      <c r="C392" s="250"/>
      <c r="D392" s="221" t="s">
        <v>167</v>
      </c>
      <c r="E392" s="251" t="s">
        <v>32</v>
      </c>
      <c r="F392" s="252" t="s">
        <v>176</v>
      </c>
      <c r="G392" s="250"/>
      <c r="H392" s="253">
        <v>5460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9" t="s">
        <v>167</v>
      </c>
      <c r="AU392" s="259" t="s">
        <v>90</v>
      </c>
      <c r="AV392" s="15" t="s">
        <v>138</v>
      </c>
      <c r="AW392" s="15" t="s">
        <v>41</v>
      </c>
      <c r="AX392" s="15" t="s">
        <v>88</v>
      </c>
      <c r="AY392" s="259" t="s">
        <v>132</v>
      </c>
    </row>
    <row r="393" s="2" customFormat="1" ht="24.15" customHeight="1">
      <c r="A393" s="42"/>
      <c r="B393" s="43"/>
      <c r="C393" s="208" t="s">
        <v>631</v>
      </c>
      <c r="D393" s="208" t="s">
        <v>134</v>
      </c>
      <c r="E393" s="209" t="s">
        <v>632</v>
      </c>
      <c r="F393" s="210" t="s">
        <v>633</v>
      </c>
      <c r="G393" s="211" t="s">
        <v>137</v>
      </c>
      <c r="H393" s="212">
        <v>160</v>
      </c>
      <c r="I393" s="213"/>
      <c r="J393" s="214">
        <f>ROUND(I393*H393,2)</f>
        <v>0</v>
      </c>
      <c r="K393" s="210" t="s">
        <v>154</v>
      </c>
      <c r="L393" s="48"/>
      <c r="M393" s="215" t="s">
        <v>32</v>
      </c>
      <c r="N393" s="216" t="s">
        <v>51</v>
      </c>
      <c r="O393" s="88"/>
      <c r="P393" s="217">
        <f>O393*H393</f>
        <v>0</v>
      </c>
      <c r="Q393" s="217">
        <v>0</v>
      </c>
      <c r="R393" s="217">
        <f>Q393*H393</f>
        <v>0</v>
      </c>
      <c r="S393" s="217">
        <v>0</v>
      </c>
      <c r="T393" s="218">
        <f>S393*H393</f>
        <v>0</v>
      </c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R393" s="219" t="s">
        <v>138</v>
      </c>
      <c r="AT393" s="219" t="s">
        <v>134</v>
      </c>
      <c r="AU393" s="219" t="s">
        <v>90</v>
      </c>
      <c r="AY393" s="20" t="s">
        <v>132</v>
      </c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20" t="s">
        <v>88</v>
      </c>
      <c r="BK393" s="220">
        <f>ROUND(I393*H393,2)</f>
        <v>0</v>
      </c>
      <c r="BL393" s="20" t="s">
        <v>138</v>
      </c>
      <c r="BM393" s="219" t="s">
        <v>634</v>
      </c>
    </row>
    <row r="394" s="2" customFormat="1">
      <c r="A394" s="42"/>
      <c r="B394" s="43"/>
      <c r="C394" s="44"/>
      <c r="D394" s="226" t="s">
        <v>156</v>
      </c>
      <c r="E394" s="44"/>
      <c r="F394" s="227" t="s">
        <v>635</v>
      </c>
      <c r="G394" s="44"/>
      <c r="H394" s="44"/>
      <c r="I394" s="223"/>
      <c r="J394" s="44"/>
      <c r="K394" s="44"/>
      <c r="L394" s="48"/>
      <c r="M394" s="224"/>
      <c r="N394" s="225"/>
      <c r="O394" s="88"/>
      <c r="P394" s="88"/>
      <c r="Q394" s="88"/>
      <c r="R394" s="88"/>
      <c r="S394" s="88"/>
      <c r="T394" s="89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T394" s="20" t="s">
        <v>156</v>
      </c>
      <c r="AU394" s="20" t="s">
        <v>90</v>
      </c>
    </row>
    <row r="395" s="13" customFormat="1">
      <c r="A395" s="13"/>
      <c r="B395" s="228"/>
      <c r="C395" s="229"/>
      <c r="D395" s="221" t="s">
        <v>167</v>
      </c>
      <c r="E395" s="230" t="s">
        <v>32</v>
      </c>
      <c r="F395" s="231" t="s">
        <v>636</v>
      </c>
      <c r="G395" s="229"/>
      <c r="H395" s="230" t="s">
        <v>32</v>
      </c>
      <c r="I395" s="232"/>
      <c r="J395" s="229"/>
      <c r="K395" s="229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167</v>
      </c>
      <c r="AU395" s="237" t="s">
        <v>90</v>
      </c>
      <c r="AV395" s="13" t="s">
        <v>88</v>
      </c>
      <c r="AW395" s="13" t="s">
        <v>41</v>
      </c>
      <c r="AX395" s="13" t="s">
        <v>80</v>
      </c>
      <c r="AY395" s="237" t="s">
        <v>132</v>
      </c>
    </row>
    <row r="396" s="14" customFormat="1">
      <c r="A396" s="14"/>
      <c r="B396" s="238"/>
      <c r="C396" s="239"/>
      <c r="D396" s="221" t="s">
        <v>167</v>
      </c>
      <c r="E396" s="240" t="s">
        <v>32</v>
      </c>
      <c r="F396" s="241" t="s">
        <v>637</v>
      </c>
      <c r="G396" s="239"/>
      <c r="H396" s="242">
        <v>160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167</v>
      </c>
      <c r="AU396" s="248" t="s">
        <v>90</v>
      </c>
      <c r="AV396" s="14" t="s">
        <v>90</v>
      </c>
      <c r="AW396" s="14" t="s">
        <v>41</v>
      </c>
      <c r="AX396" s="14" t="s">
        <v>80</v>
      </c>
      <c r="AY396" s="248" t="s">
        <v>132</v>
      </c>
    </row>
    <row r="397" s="15" customFormat="1">
      <c r="A397" s="15"/>
      <c r="B397" s="249"/>
      <c r="C397" s="250"/>
      <c r="D397" s="221" t="s">
        <v>167</v>
      </c>
      <c r="E397" s="251" t="s">
        <v>32</v>
      </c>
      <c r="F397" s="252" t="s">
        <v>176</v>
      </c>
      <c r="G397" s="250"/>
      <c r="H397" s="253">
        <v>160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9" t="s">
        <v>167</v>
      </c>
      <c r="AU397" s="259" t="s">
        <v>90</v>
      </c>
      <c r="AV397" s="15" t="s">
        <v>138</v>
      </c>
      <c r="AW397" s="15" t="s">
        <v>41</v>
      </c>
      <c r="AX397" s="15" t="s">
        <v>88</v>
      </c>
      <c r="AY397" s="259" t="s">
        <v>132</v>
      </c>
    </row>
    <row r="398" s="2" customFormat="1" ht="24.15" customHeight="1">
      <c r="A398" s="42"/>
      <c r="B398" s="43"/>
      <c r="C398" s="208" t="s">
        <v>638</v>
      </c>
      <c r="D398" s="208" t="s">
        <v>134</v>
      </c>
      <c r="E398" s="209" t="s">
        <v>639</v>
      </c>
      <c r="F398" s="210" t="s">
        <v>640</v>
      </c>
      <c r="G398" s="211" t="s">
        <v>137</v>
      </c>
      <c r="H398" s="212">
        <v>5150</v>
      </c>
      <c r="I398" s="213"/>
      <c r="J398" s="214">
        <f>ROUND(I398*H398,2)</f>
        <v>0</v>
      </c>
      <c r="K398" s="210" t="s">
        <v>154</v>
      </c>
      <c r="L398" s="48"/>
      <c r="M398" s="215" t="s">
        <v>32</v>
      </c>
      <c r="N398" s="216" t="s">
        <v>51</v>
      </c>
      <c r="O398" s="88"/>
      <c r="P398" s="217">
        <f>O398*H398</f>
        <v>0</v>
      </c>
      <c r="Q398" s="217">
        <v>0</v>
      </c>
      <c r="R398" s="217">
        <f>Q398*H398</f>
        <v>0</v>
      </c>
      <c r="S398" s="217">
        <v>0</v>
      </c>
      <c r="T398" s="218">
        <f>S398*H398</f>
        <v>0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19" t="s">
        <v>138</v>
      </c>
      <c r="AT398" s="219" t="s">
        <v>134</v>
      </c>
      <c r="AU398" s="219" t="s">
        <v>90</v>
      </c>
      <c r="AY398" s="20" t="s">
        <v>132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0" t="s">
        <v>88</v>
      </c>
      <c r="BK398" s="220">
        <f>ROUND(I398*H398,2)</f>
        <v>0</v>
      </c>
      <c r="BL398" s="20" t="s">
        <v>138</v>
      </c>
      <c r="BM398" s="219" t="s">
        <v>641</v>
      </c>
    </row>
    <row r="399" s="2" customFormat="1">
      <c r="A399" s="42"/>
      <c r="B399" s="43"/>
      <c r="C399" s="44"/>
      <c r="D399" s="226" t="s">
        <v>156</v>
      </c>
      <c r="E399" s="44"/>
      <c r="F399" s="227" t="s">
        <v>642</v>
      </c>
      <c r="G399" s="44"/>
      <c r="H399" s="44"/>
      <c r="I399" s="223"/>
      <c r="J399" s="44"/>
      <c r="K399" s="44"/>
      <c r="L399" s="48"/>
      <c r="M399" s="224"/>
      <c r="N399" s="225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156</v>
      </c>
      <c r="AU399" s="20" t="s">
        <v>90</v>
      </c>
    </row>
    <row r="400" s="14" customFormat="1">
      <c r="A400" s="14"/>
      <c r="B400" s="238"/>
      <c r="C400" s="239"/>
      <c r="D400" s="221" t="s">
        <v>167</v>
      </c>
      <c r="E400" s="240" t="s">
        <v>32</v>
      </c>
      <c r="F400" s="241" t="s">
        <v>287</v>
      </c>
      <c r="G400" s="239"/>
      <c r="H400" s="242">
        <v>5150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8" t="s">
        <v>167</v>
      </c>
      <c r="AU400" s="248" t="s">
        <v>90</v>
      </c>
      <c r="AV400" s="14" t="s">
        <v>90</v>
      </c>
      <c r="AW400" s="14" t="s">
        <v>41</v>
      </c>
      <c r="AX400" s="14" t="s">
        <v>88</v>
      </c>
      <c r="AY400" s="248" t="s">
        <v>132</v>
      </c>
    </row>
    <row r="401" s="2" customFormat="1" ht="24.15" customHeight="1">
      <c r="A401" s="42"/>
      <c r="B401" s="43"/>
      <c r="C401" s="208" t="s">
        <v>643</v>
      </c>
      <c r="D401" s="208" t="s">
        <v>134</v>
      </c>
      <c r="E401" s="209" t="s">
        <v>644</v>
      </c>
      <c r="F401" s="210" t="s">
        <v>645</v>
      </c>
      <c r="G401" s="211" t="s">
        <v>137</v>
      </c>
      <c r="H401" s="212">
        <v>220</v>
      </c>
      <c r="I401" s="213"/>
      <c r="J401" s="214">
        <f>ROUND(I401*H401,2)</f>
        <v>0</v>
      </c>
      <c r="K401" s="210" t="s">
        <v>154</v>
      </c>
      <c r="L401" s="48"/>
      <c r="M401" s="215" t="s">
        <v>32</v>
      </c>
      <c r="N401" s="216" t="s">
        <v>51</v>
      </c>
      <c r="O401" s="88"/>
      <c r="P401" s="217">
        <f>O401*H401</f>
        <v>0</v>
      </c>
      <c r="Q401" s="217">
        <v>0</v>
      </c>
      <c r="R401" s="217">
        <f>Q401*H401</f>
        <v>0</v>
      </c>
      <c r="S401" s="217">
        <v>0</v>
      </c>
      <c r="T401" s="218">
        <f>S401*H401</f>
        <v>0</v>
      </c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R401" s="219" t="s">
        <v>138</v>
      </c>
      <c r="AT401" s="219" t="s">
        <v>134</v>
      </c>
      <c r="AU401" s="219" t="s">
        <v>90</v>
      </c>
      <c r="AY401" s="20" t="s">
        <v>132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20" t="s">
        <v>88</v>
      </c>
      <c r="BK401" s="220">
        <f>ROUND(I401*H401,2)</f>
        <v>0</v>
      </c>
      <c r="BL401" s="20" t="s">
        <v>138</v>
      </c>
      <c r="BM401" s="219" t="s">
        <v>646</v>
      </c>
    </row>
    <row r="402" s="2" customFormat="1">
      <c r="A402" s="42"/>
      <c r="B402" s="43"/>
      <c r="C402" s="44"/>
      <c r="D402" s="226" t="s">
        <v>156</v>
      </c>
      <c r="E402" s="44"/>
      <c r="F402" s="227" t="s">
        <v>647</v>
      </c>
      <c r="G402" s="44"/>
      <c r="H402" s="44"/>
      <c r="I402" s="223"/>
      <c r="J402" s="44"/>
      <c r="K402" s="44"/>
      <c r="L402" s="48"/>
      <c r="M402" s="224"/>
      <c r="N402" s="225"/>
      <c r="O402" s="88"/>
      <c r="P402" s="88"/>
      <c r="Q402" s="88"/>
      <c r="R402" s="88"/>
      <c r="S402" s="88"/>
      <c r="T402" s="89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T402" s="20" t="s">
        <v>156</v>
      </c>
      <c r="AU402" s="20" t="s">
        <v>90</v>
      </c>
    </row>
    <row r="403" s="13" customFormat="1">
      <c r="A403" s="13"/>
      <c r="B403" s="228"/>
      <c r="C403" s="229"/>
      <c r="D403" s="221" t="s">
        <v>167</v>
      </c>
      <c r="E403" s="230" t="s">
        <v>32</v>
      </c>
      <c r="F403" s="231" t="s">
        <v>648</v>
      </c>
      <c r="G403" s="229"/>
      <c r="H403" s="230" t="s">
        <v>32</v>
      </c>
      <c r="I403" s="232"/>
      <c r="J403" s="229"/>
      <c r="K403" s="229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167</v>
      </c>
      <c r="AU403" s="237" t="s">
        <v>90</v>
      </c>
      <c r="AV403" s="13" t="s">
        <v>88</v>
      </c>
      <c r="AW403" s="13" t="s">
        <v>41</v>
      </c>
      <c r="AX403" s="13" t="s">
        <v>80</v>
      </c>
      <c r="AY403" s="237" t="s">
        <v>132</v>
      </c>
    </row>
    <row r="404" s="14" customFormat="1">
      <c r="A404" s="14"/>
      <c r="B404" s="238"/>
      <c r="C404" s="239"/>
      <c r="D404" s="221" t="s">
        <v>167</v>
      </c>
      <c r="E404" s="240" t="s">
        <v>32</v>
      </c>
      <c r="F404" s="241" t="s">
        <v>296</v>
      </c>
      <c r="G404" s="239"/>
      <c r="H404" s="242">
        <v>220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167</v>
      </c>
      <c r="AU404" s="248" t="s">
        <v>90</v>
      </c>
      <c r="AV404" s="14" t="s">
        <v>90</v>
      </c>
      <c r="AW404" s="14" t="s">
        <v>41</v>
      </c>
      <c r="AX404" s="14" t="s">
        <v>80</v>
      </c>
      <c r="AY404" s="248" t="s">
        <v>132</v>
      </c>
    </row>
    <row r="405" s="15" customFormat="1">
      <c r="A405" s="15"/>
      <c r="B405" s="249"/>
      <c r="C405" s="250"/>
      <c r="D405" s="221" t="s">
        <v>167</v>
      </c>
      <c r="E405" s="251" t="s">
        <v>32</v>
      </c>
      <c r="F405" s="252" t="s">
        <v>176</v>
      </c>
      <c r="G405" s="250"/>
      <c r="H405" s="253">
        <v>220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9" t="s">
        <v>167</v>
      </c>
      <c r="AU405" s="259" t="s">
        <v>90</v>
      </c>
      <c r="AV405" s="15" t="s">
        <v>138</v>
      </c>
      <c r="AW405" s="15" t="s">
        <v>41</v>
      </c>
      <c r="AX405" s="15" t="s">
        <v>88</v>
      </c>
      <c r="AY405" s="259" t="s">
        <v>132</v>
      </c>
    </row>
    <row r="406" s="2" customFormat="1" ht="24.15" customHeight="1">
      <c r="A406" s="42"/>
      <c r="B406" s="43"/>
      <c r="C406" s="208" t="s">
        <v>649</v>
      </c>
      <c r="D406" s="208" t="s">
        <v>134</v>
      </c>
      <c r="E406" s="209" t="s">
        <v>650</v>
      </c>
      <c r="F406" s="210" t="s">
        <v>651</v>
      </c>
      <c r="G406" s="211" t="s">
        <v>137</v>
      </c>
      <c r="H406" s="212">
        <v>5400</v>
      </c>
      <c r="I406" s="213"/>
      <c r="J406" s="214">
        <f>ROUND(I406*H406,2)</f>
        <v>0</v>
      </c>
      <c r="K406" s="210" t="s">
        <v>154</v>
      </c>
      <c r="L406" s="48"/>
      <c r="M406" s="215" t="s">
        <v>32</v>
      </c>
      <c r="N406" s="216" t="s">
        <v>51</v>
      </c>
      <c r="O406" s="88"/>
      <c r="P406" s="217">
        <f>O406*H406</f>
        <v>0</v>
      </c>
      <c r="Q406" s="217">
        <v>0</v>
      </c>
      <c r="R406" s="217">
        <f>Q406*H406</f>
        <v>0</v>
      </c>
      <c r="S406" s="217">
        <v>0</v>
      </c>
      <c r="T406" s="218">
        <f>S406*H406</f>
        <v>0</v>
      </c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R406" s="219" t="s">
        <v>138</v>
      </c>
      <c r="AT406" s="219" t="s">
        <v>134</v>
      </c>
      <c r="AU406" s="219" t="s">
        <v>90</v>
      </c>
      <c r="AY406" s="20" t="s">
        <v>132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20" t="s">
        <v>88</v>
      </c>
      <c r="BK406" s="220">
        <f>ROUND(I406*H406,2)</f>
        <v>0</v>
      </c>
      <c r="BL406" s="20" t="s">
        <v>138</v>
      </c>
      <c r="BM406" s="219" t="s">
        <v>652</v>
      </c>
    </row>
    <row r="407" s="2" customFormat="1">
      <c r="A407" s="42"/>
      <c r="B407" s="43"/>
      <c r="C407" s="44"/>
      <c r="D407" s="226" t="s">
        <v>156</v>
      </c>
      <c r="E407" s="44"/>
      <c r="F407" s="227" t="s">
        <v>653</v>
      </c>
      <c r="G407" s="44"/>
      <c r="H407" s="44"/>
      <c r="I407" s="223"/>
      <c r="J407" s="44"/>
      <c r="K407" s="44"/>
      <c r="L407" s="48"/>
      <c r="M407" s="224"/>
      <c r="N407" s="225"/>
      <c r="O407" s="88"/>
      <c r="P407" s="88"/>
      <c r="Q407" s="88"/>
      <c r="R407" s="88"/>
      <c r="S407" s="88"/>
      <c r="T407" s="89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T407" s="20" t="s">
        <v>156</v>
      </c>
      <c r="AU407" s="20" t="s">
        <v>90</v>
      </c>
    </row>
    <row r="408" s="13" customFormat="1">
      <c r="A408" s="13"/>
      <c r="B408" s="228"/>
      <c r="C408" s="229"/>
      <c r="D408" s="221" t="s">
        <v>167</v>
      </c>
      <c r="E408" s="230" t="s">
        <v>32</v>
      </c>
      <c r="F408" s="231" t="s">
        <v>654</v>
      </c>
      <c r="G408" s="229"/>
      <c r="H408" s="230" t="s">
        <v>32</v>
      </c>
      <c r="I408" s="232"/>
      <c r="J408" s="229"/>
      <c r="K408" s="229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167</v>
      </c>
      <c r="AU408" s="237" t="s">
        <v>90</v>
      </c>
      <c r="AV408" s="13" t="s">
        <v>88</v>
      </c>
      <c r="AW408" s="13" t="s">
        <v>41</v>
      </c>
      <c r="AX408" s="13" t="s">
        <v>80</v>
      </c>
      <c r="AY408" s="237" t="s">
        <v>132</v>
      </c>
    </row>
    <row r="409" s="14" customFormat="1">
      <c r="A409" s="14"/>
      <c r="B409" s="238"/>
      <c r="C409" s="239"/>
      <c r="D409" s="221" t="s">
        <v>167</v>
      </c>
      <c r="E409" s="240" t="s">
        <v>32</v>
      </c>
      <c r="F409" s="241" t="s">
        <v>290</v>
      </c>
      <c r="G409" s="239"/>
      <c r="H409" s="242">
        <v>3700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8" t="s">
        <v>167</v>
      </c>
      <c r="AU409" s="248" t="s">
        <v>90</v>
      </c>
      <c r="AV409" s="14" t="s">
        <v>90</v>
      </c>
      <c r="AW409" s="14" t="s">
        <v>41</v>
      </c>
      <c r="AX409" s="14" t="s">
        <v>80</v>
      </c>
      <c r="AY409" s="248" t="s">
        <v>132</v>
      </c>
    </row>
    <row r="410" s="14" customFormat="1">
      <c r="A410" s="14"/>
      <c r="B410" s="238"/>
      <c r="C410" s="239"/>
      <c r="D410" s="221" t="s">
        <v>167</v>
      </c>
      <c r="E410" s="240" t="s">
        <v>32</v>
      </c>
      <c r="F410" s="241" t="s">
        <v>293</v>
      </c>
      <c r="G410" s="239"/>
      <c r="H410" s="242">
        <v>1700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167</v>
      </c>
      <c r="AU410" s="248" t="s">
        <v>90</v>
      </c>
      <c r="AV410" s="14" t="s">
        <v>90</v>
      </c>
      <c r="AW410" s="14" t="s">
        <v>41</v>
      </c>
      <c r="AX410" s="14" t="s">
        <v>80</v>
      </c>
      <c r="AY410" s="248" t="s">
        <v>132</v>
      </c>
    </row>
    <row r="411" s="15" customFormat="1">
      <c r="A411" s="15"/>
      <c r="B411" s="249"/>
      <c r="C411" s="250"/>
      <c r="D411" s="221" t="s">
        <v>167</v>
      </c>
      <c r="E411" s="251" t="s">
        <v>32</v>
      </c>
      <c r="F411" s="252" t="s">
        <v>176</v>
      </c>
      <c r="G411" s="250"/>
      <c r="H411" s="253">
        <v>5400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9" t="s">
        <v>167</v>
      </c>
      <c r="AU411" s="259" t="s">
        <v>90</v>
      </c>
      <c r="AV411" s="15" t="s">
        <v>138</v>
      </c>
      <c r="AW411" s="15" t="s">
        <v>41</v>
      </c>
      <c r="AX411" s="15" t="s">
        <v>88</v>
      </c>
      <c r="AY411" s="259" t="s">
        <v>132</v>
      </c>
    </row>
    <row r="412" s="2" customFormat="1" ht="33" customHeight="1">
      <c r="A412" s="42"/>
      <c r="B412" s="43"/>
      <c r="C412" s="208" t="s">
        <v>655</v>
      </c>
      <c r="D412" s="208" t="s">
        <v>134</v>
      </c>
      <c r="E412" s="209" t="s">
        <v>656</v>
      </c>
      <c r="F412" s="210" t="s">
        <v>657</v>
      </c>
      <c r="G412" s="211" t="s">
        <v>137</v>
      </c>
      <c r="H412" s="212">
        <v>20</v>
      </c>
      <c r="I412" s="213"/>
      <c r="J412" s="214">
        <f>ROUND(I412*H412,2)</f>
        <v>0</v>
      </c>
      <c r="K412" s="210" t="s">
        <v>154</v>
      </c>
      <c r="L412" s="48"/>
      <c r="M412" s="215" t="s">
        <v>32</v>
      </c>
      <c r="N412" s="216" t="s">
        <v>51</v>
      </c>
      <c r="O412" s="88"/>
      <c r="P412" s="217">
        <f>O412*H412</f>
        <v>0</v>
      </c>
      <c r="Q412" s="217">
        <v>0.19536000000000001</v>
      </c>
      <c r="R412" s="217">
        <f>Q412*H412</f>
        <v>3.9072</v>
      </c>
      <c r="S412" s="217">
        <v>0</v>
      </c>
      <c r="T412" s="218">
        <f>S412*H412</f>
        <v>0</v>
      </c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R412" s="219" t="s">
        <v>138</v>
      </c>
      <c r="AT412" s="219" t="s">
        <v>134</v>
      </c>
      <c r="AU412" s="219" t="s">
        <v>90</v>
      </c>
      <c r="AY412" s="20" t="s">
        <v>132</v>
      </c>
      <c r="BE412" s="220">
        <f>IF(N412="základní",J412,0)</f>
        <v>0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20" t="s">
        <v>88</v>
      </c>
      <c r="BK412" s="220">
        <f>ROUND(I412*H412,2)</f>
        <v>0</v>
      </c>
      <c r="BL412" s="20" t="s">
        <v>138</v>
      </c>
      <c r="BM412" s="219" t="s">
        <v>658</v>
      </c>
    </row>
    <row r="413" s="2" customFormat="1">
      <c r="A413" s="42"/>
      <c r="B413" s="43"/>
      <c r="C413" s="44"/>
      <c r="D413" s="226" t="s">
        <v>156</v>
      </c>
      <c r="E413" s="44"/>
      <c r="F413" s="227" t="s">
        <v>659</v>
      </c>
      <c r="G413" s="44"/>
      <c r="H413" s="44"/>
      <c r="I413" s="223"/>
      <c r="J413" s="44"/>
      <c r="K413" s="44"/>
      <c r="L413" s="48"/>
      <c r="M413" s="224"/>
      <c r="N413" s="225"/>
      <c r="O413" s="88"/>
      <c r="P413" s="88"/>
      <c r="Q413" s="88"/>
      <c r="R413" s="88"/>
      <c r="S413" s="88"/>
      <c r="T413" s="89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T413" s="20" t="s">
        <v>156</v>
      </c>
      <c r="AU413" s="20" t="s">
        <v>90</v>
      </c>
    </row>
    <row r="414" s="14" customFormat="1">
      <c r="A414" s="14"/>
      <c r="B414" s="238"/>
      <c r="C414" s="239"/>
      <c r="D414" s="221" t="s">
        <v>167</v>
      </c>
      <c r="E414" s="240" t="s">
        <v>32</v>
      </c>
      <c r="F414" s="241" t="s">
        <v>305</v>
      </c>
      <c r="G414" s="239"/>
      <c r="H414" s="242">
        <v>20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167</v>
      </c>
      <c r="AU414" s="248" t="s">
        <v>90</v>
      </c>
      <c r="AV414" s="14" t="s">
        <v>90</v>
      </c>
      <c r="AW414" s="14" t="s">
        <v>41</v>
      </c>
      <c r="AX414" s="14" t="s">
        <v>88</v>
      </c>
      <c r="AY414" s="248" t="s">
        <v>132</v>
      </c>
    </row>
    <row r="415" s="2" customFormat="1" ht="16.5" customHeight="1">
      <c r="A415" s="42"/>
      <c r="B415" s="43"/>
      <c r="C415" s="276" t="s">
        <v>660</v>
      </c>
      <c r="D415" s="276" t="s">
        <v>505</v>
      </c>
      <c r="E415" s="277" t="s">
        <v>661</v>
      </c>
      <c r="F415" s="278" t="s">
        <v>662</v>
      </c>
      <c r="G415" s="279" t="s">
        <v>137</v>
      </c>
      <c r="H415" s="280">
        <v>20.199999999999999</v>
      </c>
      <c r="I415" s="281"/>
      <c r="J415" s="282">
        <f>ROUND(I415*H415,2)</f>
        <v>0</v>
      </c>
      <c r="K415" s="278" t="s">
        <v>154</v>
      </c>
      <c r="L415" s="283"/>
      <c r="M415" s="284" t="s">
        <v>32</v>
      </c>
      <c r="N415" s="285" t="s">
        <v>51</v>
      </c>
      <c r="O415" s="88"/>
      <c r="P415" s="217">
        <f>O415*H415</f>
        <v>0</v>
      </c>
      <c r="Q415" s="217">
        <v>0.41699999999999998</v>
      </c>
      <c r="R415" s="217">
        <f>Q415*H415</f>
        <v>8.4233999999999991</v>
      </c>
      <c r="S415" s="217">
        <v>0</v>
      </c>
      <c r="T415" s="218">
        <f>S415*H415</f>
        <v>0</v>
      </c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R415" s="219" t="s">
        <v>195</v>
      </c>
      <c r="AT415" s="219" t="s">
        <v>505</v>
      </c>
      <c r="AU415" s="219" t="s">
        <v>90</v>
      </c>
      <c r="AY415" s="20" t="s">
        <v>132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20" t="s">
        <v>88</v>
      </c>
      <c r="BK415" s="220">
        <f>ROUND(I415*H415,2)</f>
        <v>0</v>
      </c>
      <c r="BL415" s="20" t="s">
        <v>138</v>
      </c>
      <c r="BM415" s="219" t="s">
        <v>663</v>
      </c>
    </row>
    <row r="416" s="14" customFormat="1">
      <c r="A416" s="14"/>
      <c r="B416" s="238"/>
      <c r="C416" s="239"/>
      <c r="D416" s="221" t="s">
        <v>167</v>
      </c>
      <c r="E416" s="239"/>
      <c r="F416" s="241" t="s">
        <v>664</v>
      </c>
      <c r="G416" s="239"/>
      <c r="H416" s="242">
        <v>20.199999999999999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167</v>
      </c>
      <c r="AU416" s="248" t="s">
        <v>90</v>
      </c>
      <c r="AV416" s="14" t="s">
        <v>90</v>
      </c>
      <c r="AW416" s="14" t="s">
        <v>4</v>
      </c>
      <c r="AX416" s="14" t="s">
        <v>88</v>
      </c>
      <c r="AY416" s="248" t="s">
        <v>132</v>
      </c>
    </row>
    <row r="417" s="2" customFormat="1" ht="37.8" customHeight="1">
      <c r="A417" s="42"/>
      <c r="B417" s="43"/>
      <c r="C417" s="208" t="s">
        <v>665</v>
      </c>
      <c r="D417" s="208" t="s">
        <v>134</v>
      </c>
      <c r="E417" s="209" t="s">
        <v>666</v>
      </c>
      <c r="F417" s="210" t="s">
        <v>667</v>
      </c>
      <c r="G417" s="211" t="s">
        <v>137</v>
      </c>
      <c r="H417" s="212">
        <v>470</v>
      </c>
      <c r="I417" s="213"/>
      <c r="J417" s="214">
        <f>ROUND(I417*H417,2)</f>
        <v>0</v>
      </c>
      <c r="K417" s="210" t="s">
        <v>154</v>
      </c>
      <c r="L417" s="48"/>
      <c r="M417" s="215" t="s">
        <v>32</v>
      </c>
      <c r="N417" s="216" t="s">
        <v>51</v>
      </c>
      <c r="O417" s="88"/>
      <c r="P417" s="217">
        <f>O417*H417</f>
        <v>0</v>
      </c>
      <c r="Q417" s="217">
        <v>0.089219999999999994</v>
      </c>
      <c r="R417" s="217">
        <f>Q417*H417</f>
        <v>41.933399999999999</v>
      </c>
      <c r="S417" s="217">
        <v>0</v>
      </c>
      <c r="T417" s="218">
        <f>S417*H417</f>
        <v>0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19" t="s">
        <v>138</v>
      </c>
      <c r="AT417" s="219" t="s">
        <v>134</v>
      </c>
      <c r="AU417" s="219" t="s">
        <v>90</v>
      </c>
      <c r="AY417" s="20" t="s">
        <v>132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20" t="s">
        <v>88</v>
      </c>
      <c r="BK417" s="220">
        <f>ROUND(I417*H417,2)</f>
        <v>0</v>
      </c>
      <c r="BL417" s="20" t="s">
        <v>138</v>
      </c>
      <c r="BM417" s="219" t="s">
        <v>668</v>
      </c>
    </row>
    <row r="418" s="2" customFormat="1">
      <c r="A418" s="42"/>
      <c r="B418" s="43"/>
      <c r="C418" s="44"/>
      <c r="D418" s="226" t="s">
        <v>156</v>
      </c>
      <c r="E418" s="44"/>
      <c r="F418" s="227" t="s">
        <v>669</v>
      </c>
      <c r="G418" s="44"/>
      <c r="H418" s="44"/>
      <c r="I418" s="223"/>
      <c r="J418" s="44"/>
      <c r="K418" s="44"/>
      <c r="L418" s="48"/>
      <c r="M418" s="224"/>
      <c r="N418" s="225"/>
      <c r="O418" s="88"/>
      <c r="P418" s="88"/>
      <c r="Q418" s="88"/>
      <c r="R418" s="88"/>
      <c r="S418" s="88"/>
      <c r="T418" s="89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T418" s="20" t="s">
        <v>156</v>
      </c>
      <c r="AU418" s="20" t="s">
        <v>90</v>
      </c>
    </row>
    <row r="419" s="13" customFormat="1">
      <c r="A419" s="13"/>
      <c r="B419" s="228"/>
      <c r="C419" s="229"/>
      <c r="D419" s="221" t="s">
        <v>167</v>
      </c>
      <c r="E419" s="230" t="s">
        <v>32</v>
      </c>
      <c r="F419" s="231" t="s">
        <v>670</v>
      </c>
      <c r="G419" s="229"/>
      <c r="H419" s="230" t="s">
        <v>32</v>
      </c>
      <c r="I419" s="232"/>
      <c r="J419" s="229"/>
      <c r="K419" s="229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167</v>
      </c>
      <c r="AU419" s="237" t="s">
        <v>90</v>
      </c>
      <c r="AV419" s="13" t="s">
        <v>88</v>
      </c>
      <c r="AW419" s="13" t="s">
        <v>41</v>
      </c>
      <c r="AX419" s="13" t="s">
        <v>80</v>
      </c>
      <c r="AY419" s="237" t="s">
        <v>132</v>
      </c>
    </row>
    <row r="420" s="14" customFormat="1">
      <c r="A420" s="14"/>
      <c r="B420" s="238"/>
      <c r="C420" s="239"/>
      <c r="D420" s="221" t="s">
        <v>167</v>
      </c>
      <c r="E420" s="240" t="s">
        <v>32</v>
      </c>
      <c r="F420" s="241" t="s">
        <v>671</v>
      </c>
      <c r="G420" s="239"/>
      <c r="H420" s="242">
        <v>140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167</v>
      </c>
      <c r="AU420" s="248" t="s">
        <v>90</v>
      </c>
      <c r="AV420" s="14" t="s">
        <v>90</v>
      </c>
      <c r="AW420" s="14" t="s">
        <v>41</v>
      </c>
      <c r="AX420" s="14" t="s">
        <v>80</v>
      </c>
      <c r="AY420" s="248" t="s">
        <v>132</v>
      </c>
    </row>
    <row r="421" s="13" customFormat="1">
      <c r="A421" s="13"/>
      <c r="B421" s="228"/>
      <c r="C421" s="229"/>
      <c r="D421" s="221" t="s">
        <v>167</v>
      </c>
      <c r="E421" s="230" t="s">
        <v>32</v>
      </c>
      <c r="F421" s="231" t="s">
        <v>672</v>
      </c>
      <c r="G421" s="229"/>
      <c r="H421" s="230" t="s">
        <v>32</v>
      </c>
      <c r="I421" s="232"/>
      <c r="J421" s="229"/>
      <c r="K421" s="229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167</v>
      </c>
      <c r="AU421" s="237" t="s">
        <v>90</v>
      </c>
      <c r="AV421" s="13" t="s">
        <v>88</v>
      </c>
      <c r="AW421" s="13" t="s">
        <v>41</v>
      </c>
      <c r="AX421" s="13" t="s">
        <v>80</v>
      </c>
      <c r="AY421" s="237" t="s">
        <v>132</v>
      </c>
    </row>
    <row r="422" s="14" customFormat="1">
      <c r="A422" s="14"/>
      <c r="B422" s="238"/>
      <c r="C422" s="239"/>
      <c r="D422" s="221" t="s">
        <v>167</v>
      </c>
      <c r="E422" s="240" t="s">
        <v>32</v>
      </c>
      <c r="F422" s="241" t="s">
        <v>673</v>
      </c>
      <c r="G422" s="239"/>
      <c r="H422" s="242">
        <v>330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8" t="s">
        <v>167</v>
      </c>
      <c r="AU422" s="248" t="s">
        <v>90</v>
      </c>
      <c r="AV422" s="14" t="s">
        <v>90</v>
      </c>
      <c r="AW422" s="14" t="s">
        <v>41</v>
      </c>
      <c r="AX422" s="14" t="s">
        <v>80</v>
      </c>
      <c r="AY422" s="248" t="s">
        <v>132</v>
      </c>
    </row>
    <row r="423" s="15" customFormat="1">
      <c r="A423" s="15"/>
      <c r="B423" s="249"/>
      <c r="C423" s="250"/>
      <c r="D423" s="221" t="s">
        <v>167</v>
      </c>
      <c r="E423" s="251" t="s">
        <v>32</v>
      </c>
      <c r="F423" s="252" t="s">
        <v>176</v>
      </c>
      <c r="G423" s="250"/>
      <c r="H423" s="253">
        <v>470</v>
      </c>
      <c r="I423" s="254"/>
      <c r="J423" s="250"/>
      <c r="K423" s="250"/>
      <c r="L423" s="255"/>
      <c r="M423" s="256"/>
      <c r="N423" s="257"/>
      <c r="O423" s="257"/>
      <c r="P423" s="257"/>
      <c r="Q423" s="257"/>
      <c r="R423" s="257"/>
      <c r="S423" s="257"/>
      <c r="T423" s="25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9" t="s">
        <v>167</v>
      </c>
      <c r="AU423" s="259" t="s">
        <v>90</v>
      </c>
      <c r="AV423" s="15" t="s">
        <v>138</v>
      </c>
      <c r="AW423" s="15" t="s">
        <v>41</v>
      </c>
      <c r="AX423" s="15" t="s">
        <v>88</v>
      </c>
      <c r="AY423" s="259" t="s">
        <v>132</v>
      </c>
    </row>
    <row r="424" s="2" customFormat="1" ht="16.5" customHeight="1">
      <c r="A424" s="42"/>
      <c r="B424" s="43"/>
      <c r="C424" s="276" t="s">
        <v>674</v>
      </c>
      <c r="D424" s="276" t="s">
        <v>505</v>
      </c>
      <c r="E424" s="277" t="s">
        <v>675</v>
      </c>
      <c r="F424" s="278" t="s">
        <v>676</v>
      </c>
      <c r="G424" s="279" t="s">
        <v>137</v>
      </c>
      <c r="H424" s="280">
        <v>339.89999999999998</v>
      </c>
      <c r="I424" s="281"/>
      <c r="J424" s="282">
        <f>ROUND(I424*H424,2)</f>
        <v>0</v>
      </c>
      <c r="K424" s="278" t="s">
        <v>154</v>
      </c>
      <c r="L424" s="283"/>
      <c r="M424" s="284" t="s">
        <v>32</v>
      </c>
      <c r="N424" s="285" t="s">
        <v>51</v>
      </c>
      <c r="O424" s="88"/>
      <c r="P424" s="217">
        <f>O424*H424</f>
        <v>0</v>
      </c>
      <c r="Q424" s="217">
        <v>0.13100000000000001</v>
      </c>
      <c r="R424" s="217">
        <f>Q424*H424</f>
        <v>44.526899999999998</v>
      </c>
      <c r="S424" s="217">
        <v>0</v>
      </c>
      <c r="T424" s="218">
        <f>S424*H424</f>
        <v>0</v>
      </c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R424" s="219" t="s">
        <v>195</v>
      </c>
      <c r="AT424" s="219" t="s">
        <v>505</v>
      </c>
      <c r="AU424" s="219" t="s">
        <v>90</v>
      </c>
      <c r="AY424" s="20" t="s">
        <v>132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20" t="s">
        <v>88</v>
      </c>
      <c r="BK424" s="220">
        <f>ROUND(I424*H424,2)</f>
        <v>0</v>
      </c>
      <c r="BL424" s="20" t="s">
        <v>138</v>
      </c>
      <c r="BM424" s="219" t="s">
        <v>677</v>
      </c>
    </row>
    <row r="425" s="14" customFormat="1">
      <c r="A425" s="14"/>
      <c r="B425" s="238"/>
      <c r="C425" s="239"/>
      <c r="D425" s="221" t="s">
        <v>167</v>
      </c>
      <c r="E425" s="240" t="s">
        <v>32</v>
      </c>
      <c r="F425" s="241" t="s">
        <v>673</v>
      </c>
      <c r="G425" s="239"/>
      <c r="H425" s="242">
        <v>330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167</v>
      </c>
      <c r="AU425" s="248" t="s">
        <v>90</v>
      </c>
      <c r="AV425" s="14" t="s">
        <v>90</v>
      </c>
      <c r="AW425" s="14" t="s">
        <v>41</v>
      </c>
      <c r="AX425" s="14" t="s">
        <v>88</v>
      </c>
      <c r="AY425" s="248" t="s">
        <v>132</v>
      </c>
    </row>
    <row r="426" s="14" customFormat="1">
      <c r="A426" s="14"/>
      <c r="B426" s="238"/>
      <c r="C426" s="239"/>
      <c r="D426" s="221" t="s">
        <v>167</v>
      </c>
      <c r="E426" s="239"/>
      <c r="F426" s="241" t="s">
        <v>678</v>
      </c>
      <c r="G426" s="239"/>
      <c r="H426" s="242">
        <v>339.89999999999998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8" t="s">
        <v>167</v>
      </c>
      <c r="AU426" s="248" t="s">
        <v>90</v>
      </c>
      <c r="AV426" s="14" t="s">
        <v>90</v>
      </c>
      <c r="AW426" s="14" t="s">
        <v>4</v>
      </c>
      <c r="AX426" s="14" t="s">
        <v>88</v>
      </c>
      <c r="AY426" s="248" t="s">
        <v>132</v>
      </c>
    </row>
    <row r="427" s="2" customFormat="1" ht="16.5" customHeight="1">
      <c r="A427" s="42"/>
      <c r="B427" s="43"/>
      <c r="C427" s="276" t="s">
        <v>679</v>
      </c>
      <c r="D427" s="276" t="s">
        <v>505</v>
      </c>
      <c r="E427" s="277" t="s">
        <v>680</v>
      </c>
      <c r="F427" s="278" t="s">
        <v>681</v>
      </c>
      <c r="G427" s="279" t="s">
        <v>137</v>
      </c>
      <c r="H427" s="280">
        <v>144.19999999999999</v>
      </c>
      <c r="I427" s="281"/>
      <c r="J427" s="282">
        <f>ROUND(I427*H427,2)</f>
        <v>0</v>
      </c>
      <c r="K427" s="278" t="s">
        <v>154</v>
      </c>
      <c r="L427" s="283"/>
      <c r="M427" s="284" t="s">
        <v>32</v>
      </c>
      <c r="N427" s="285" t="s">
        <v>51</v>
      </c>
      <c r="O427" s="88"/>
      <c r="P427" s="217">
        <f>O427*H427</f>
        <v>0</v>
      </c>
      <c r="Q427" s="217">
        <v>0.17000000000000001</v>
      </c>
      <c r="R427" s="217">
        <f>Q427*H427</f>
        <v>24.513999999999999</v>
      </c>
      <c r="S427" s="217">
        <v>0</v>
      </c>
      <c r="T427" s="218">
        <f>S427*H427</f>
        <v>0</v>
      </c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R427" s="219" t="s">
        <v>195</v>
      </c>
      <c r="AT427" s="219" t="s">
        <v>505</v>
      </c>
      <c r="AU427" s="219" t="s">
        <v>90</v>
      </c>
      <c r="AY427" s="20" t="s">
        <v>132</v>
      </c>
      <c r="BE427" s="220">
        <f>IF(N427="základní",J427,0)</f>
        <v>0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20" t="s">
        <v>88</v>
      </c>
      <c r="BK427" s="220">
        <f>ROUND(I427*H427,2)</f>
        <v>0</v>
      </c>
      <c r="BL427" s="20" t="s">
        <v>138</v>
      </c>
      <c r="BM427" s="219" t="s">
        <v>682</v>
      </c>
    </row>
    <row r="428" s="14" customFormat="1">
      <c r="A428" s="14"/>
      <c r="B428" s="238"/>
      <c r="C428" s="239"/>
      <c r="D428" s="221" t="s">
        <v>167</v>
      </c>
      <c r="E428" s="239"/>
      <c r="F428" s="241" t="s">
        <v>683</v>
      </c>
      <c r="G428" s="239"/>
      <c r="H428" s="242">
        <v>144.19999999999999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167</v>
      </c>
      <c r="AU428" s="248" t="s">
        <v>90</v>
      </c>
      <c r="AV428" s="14" t="s">
        <v>90</v>
      </c>
      <c r="AW428" s="14" t="s">
        <v>4</v>
      </c>
      <c r="AX428" s="14" t="s">
        <v>88</v>
      </c>
      <c r="AY428" s="248" t="s">
        <v>132</v>
      </c>
    </row>
    <row r="429" s="2" customFormat="1" ht="44.25" customHeight="1">
      <c r="A429" s="42"/>
      <c r="B429" s="43"/>
      <c r="C429" s="208" t="s">
        <v>684</v>
      </c>
      <c r="D429" s="208" t="s">
        <v>134</v>
      </c>
      <c r="E429" s="209" t="s">
        <v>685</v>
      </c>
      <c r="F429" s="210" t="s">
        <v>686</v>
      </c>
      <c r="G429" s="211" t="s">
        <v>137</v>
      </c>
      <c r="H429" s="212">
        <v>470</v>
      </c>
      <c r="I429" s="213"/>
      <c r="J429" s="214">
        <f>ROUND(I429*H429,2)</f>
        <v>0</v>
      </c>
      <c r="K429" s="210" t="s">
        <v>154</v>
      </c>
      <c r="L429" s="48"/>
      <c r="M429" s="215" t="s">
        <v>32</v>
      </c>
      <c r="N429" s="216" t="s">
        <v>51</v>
      </c>
      <c r="O429" s="88"/>
      <c r="P429" s="217">
        <f>O429*H429</f>
        <v>0</v>
      </c>
      <c r="Q429" s="217">
        <v>0</v>
      </c>
      <c r="R429" s="217">
        <f>Q429*H429</f>
        <v>0</v>
      </c>
      <c r="S429" s="217">
        <v>0</v>
      </c>
      <c r="T429" s="218">
        <f>S429*H429</f>
        <v>0</v>
      </c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R429" s="219" t="s">
        <v>138</v>
      </c>
      <c r="AT429" s="219" t="s">
        <v>134</v>
      </c>
      <c r="AU429" s="219" t="s">
        <v>90</v>
      </c>
      <c r="AY429" s="20" t="s">
        <v>132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20" t="s">
        <v>88</v>
      </c>
      <c r="BK429" s="220">
        <f>ROUND(I429*H429,2)</f>
        <v>0</v>
      </c>
      <c r="BL429" s="20" t="s">
        <v>138</v>
      </c>
      <c r="BM429" s="219" t="s">
        <v>687</v>
      </c>
    </row>
    <row r="430" s="2" customFormat="1">
      <c r="A430" s="42"/>
      <c r="B430" s="43"/>
      <c r="C430" s="44"/>
      <c r="D430" s="226" t="s">
        <v>156</v>
      </c>
      <c r="E430" s="44"/>
      <c r="F430" s="227" t="s">
        <v>688</v>
      </c>
      <c r="G430" s="44"/>
      <c r="H430" s="44"/>
      <c r="I430" s="223"/>
      <c r="J430" s="44"/>
      <c r="K430" s="44"/>
      <c r="L430" s="48"/>
      <c r="M430" s="224"/>
      <c r="N430" s="225"/>
      <c r="O430" s="88"/>
      <c r="P430" s="88"/>
      <c r="Q430" s="88"/>
      <c r="R430" s="88"/>
      <c r="S430" s="88"/>
      <c r="T430" s="89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T430" s="20" t="s">
        <v>156</v>
      </c>
      <c r="AU430" s="20" t="s">
        <v>90</v>
      </c>
    </row>
    <row r="431" s="14" customFormat="1">
      <c r="A431" s="14"/>
      <c r="B431" s="238"/>
      <c r="C431" s="239"/>
      <c r="D431" s="221" t="s">
        <v>167</v>
      </c>
      <c r="E431" s="240" t="s">
        <v>32</v>
      </c>
      <c r="F431" s="241" t="s">
        <v>689</v>
      </c>
      <c r="G431" s="239"/>
      <c r="H431" s="242">
        <v>470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167</v>
      </c>
      <c r="AU431" s="248" t="s">
        <v>90</v>
      </c>
      <c r="AV431" s="14" t="s">
        <v>90</v>
      </c>
      <c r="AW431" s="14" t="s">
        <v>41</v>
      </c>
      <c r="AX431" s="14" t="s">
        <v>88</v>
      </c>
      <c r="AY431" s="248" t="s">
        <v>132</v>
      </c>
    </row>
    <row r="432" s="2" customFormat="1" ht="37.8" customHeight="1">
      <c r="A432" s="42"/>
      <c r="B432" s="43"/>
      <c r="C432" s="208" t="s">
        <v>690</v>
      </c>
      <c r="D432" s="208" t="s">
        <v>134</v>
      </c>
      <c r="E432" s="209" t="s">
        <v>691</v>
      </c>
      <c r="F432" s="210" t="s">
        <v>692</v>
      </c>
      <c r="G432" s="211" t="s">
        <v>137</v>
      </c>
      <c r="H432" s="212">
        <v>35</v>
      </c>
      <c r="I432" s="213"/>
      <c r="J432" s="214">
        <f>ROUND(I432*H432,2)</f>
        <v>0</v>
      </c>
      <c r="K432" s="210" t="s">
        <v>154</v>
      </c>
      <c r="L432" s="48"/>
      <c r="M432" s="215" t="s">
        <v>32</v>
      </c>
      <c r="N432" s="216" t="s">
        <v>51</v>
      </c>
      <c r="O432" s="88"/>
      <c r="P432" s="217">
        <f>O432*H432</f>
        <v>0</v>
      </c>
      <c r="Q432" s="217">
        <v>0.11162</v>
      </c>
      <c r="R432" s="217">
        <f>Q432*H432</f>
        <v>3.9066999999999998</v>
      </c>
      <c r="S432" s="217">
        <v>0</v>
      </c>
      <c r="T432" s="218">
        <f>S432*H432</f>
        <v>0</v>
      </c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R432" s="219" t="s">
        <v>138</v>
      </c>
      <c r="AT432" s="219" t="s">
        <v>134</v>
      </c>
      <c r="AU432" s="219" t="s">
        <v>90</v>
      </c>
      <c r="AY432" s="20" t="s">
        <v>132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0" t="s">
        <v>88</v>
      </c>
      <c r="BK432" s="220">
        <f>ROUND(I432*H432,2)</f>
        <v>0</v>
      </c>
      <c r="BL432" s="20" t="s">
        <v>138</v>
      </c>
      <c r="BM432" s="219" t="s">
        <v>693</v>
      </c>
    </row>
    <row r="433" s="2" customFormat="1">
      <c r="A433" s="42"/>
      <c r="B433" s="43"/>
      <c r="C433" s="44"/>
      <c r="D433" s="226" t="s">
        <v>156</v>
      </c>
      <c r="E433" s="44"/>
      <c r="F433" s="227" t="s">
        <v>694</v>
      </c>
      <c r="G433" s="44"/>
      <c r="H433" s="44"/>
      <c r="I433" s="223"/>
      <c r="J433" s="44"/>
      <c r="K433" s="44"/>
      <c r="L433" s="48"/>
      <c r="M433" s="224"/>
      <c r="N433" s="225"/>
      <c r="O433" s="88"/>
      <c r="P433" s="88"/>
      <c r="Q433" s="88"/>
      <c r="R433" s="88"/>
      <c r="S433" s="88"/>
      <c r="T433" s="89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T433" s="20" t="s">
        <v>156</v>
      </c>
      <c r="AU433" s="20" t="s">
        <v>90</v>
      </c>
    </row>
    <row r="434" s="13" customFormat="1">
      <c r="A434" s="13"/>
      <c r="B434" s="228"/>
      <c r="C434" s="229"/>
      <c r="D434" s="221" t="s">
        <v>167</v>
      </c>
      <c r="E434" s="230" t="s">
        <v>32</v>
      </c>
      <c r="F434" s="231" t="s">
        <v>695</v>
      </c>
      <c r="G434" s="229"/>
      <c r="H434" s="230" t="s">
        <v>32</v>
      </c>
      <c r="I434" s="232"/>
      <c r="J434" s="229"/>
      <c r="K434" s="229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167</v>
      </c>
      <c r="AU434" s="237" t="s">
        <v>90</v>
      </c>
      <c r="AV434" s="13" t="s">
        <v>88</v>
      </c>
      <c r="AW434" s="13" t="s">
        <v>41</v>
      </c>
      <c r="AX434" s="13" t="s">
        <v>80</v>
      </c>
      <c r="AY434" s="237" t="s">
        <v>132</v>
      </c>
    </row>
    <row r="435" s="14" customFormat="1">
      <c r="A435" s="14"/>
      <c r="B435" s="238"/>
      <c r="C435" s="239"/>
      <c r="D435" s="221" t="s">
        <v>167</v>
      </c>
      <c r="E435" s="240" t="s">
        <v>32</v>
      </c>
      <c r="F435" s="241" t="s">
        <v>696</v>
      </c>
      <c r="G435" s="239"/>
      <c r="H435" s="242">
        <v>35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8" t="s">
        <v>167</v>
      </c>
      <c r="AU435" s="248" t="s">
        <v>90</v>
      </c>
      <c r="AV435" s="14" t="s">
        <v>90</v>
      </c>
      <c r="AW435" s="14" t="s">
        <v>41</v>
      </c>
      <c r="AX435" s="14" t="s">
        <v>80</v>
      </c>
      <c r="AY435" s="248" t="s">
        <v>132</v>
      </c>
    </row>
    <row r="436" s="15" customFormat="1">
      <c r="A436" s="15"/>
      <c r="B436" s="249"/>
      <c r="C436" s="250"/>
      <c r="D436" s="221" t="s">
        <v>167</v>
      </c>
      <c r="E436" s="251" t="s">
        <v>32</v>
      </c>
      <c r="F436" s="252" t="s">
        <v>176</v>
      </c>
      <c r="G436" s="250"/>
      <c r="H436" s="253">
        <v>35</v>
      </c>
      <c r="I436" s="254"/>
      <c r="J436" s="250"/>
      <c r="K436" s="250"/>
      <c r="L436" s="255"/>
      <c r="M436" s="256"/>
      <c r="N436" s="257"/>
      <c r="O436" s="257"/>
      <c r="P436" s="257"/>
      <c r="Q436" s="257"/>
      <c r="R436" s="257"/>
      <c r="S436" s="257"/>
      <c r="T436" s="25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9" t="s">
        <v>167</v>
      </c>
      <c r="AU436" s="259" t="s">
        <v>90</v>
      </c>
      <c r="AV436" s="15" t="s">
        <v>138</v>
      </c>
      <c r="AW436" s="15" t="s">
        <v>41</v>
      </c>
      <c r="AX436" s="15" t="s">
        <v>88</v>
      </c>
      <c r="AY436" s="259" t="s">
        <v>132</v>
      </c>
    </row>
    <row r="437" s="2" customFormat="1" ht="16.5" customHeight="1">
      <c r="A437" s="42"/>
      <c r="B437" s="43"/>
      <c r="C437" s="276" t="s">
        <v>697</v>
      </c>
      <c r="D437" s="276" t="s">
        <v>505</v>
      </c>
      <c r="E437" s="277" t="s">
        <v>698</v>
      </c>
      <c r="F437" s="278" t="s">
        <v>699</v>
      </c>
      <c r="G437" s="279" t="s">
        <v>137</v>
      </c>
      <c r="H437" s="280">
        <v>36.049999999999997</v>
      </c>
      <c r="I437" s="281"/>
      <c r="J437" s="282">
        <f>ROUND(I437*H437,2)</f>
        <v>0</v>
      </c>
      <c r="K437" s="278" t="s">
        <v>154</v>
      </c>
      <c r="L437" s="283"/>
      <c r="M437" s="284" t="s">
        <v>32</v>
      </c>
      <c r="N437" s="285" t="s">
        <v>51</v>
      </c>
      <c r="O437" s="88"/>
      <c r="P437" s="217">
        <f>O437*H437</f>
        <v>0</v>
      </c>
      <c r="Q437" s="217">
        <v>0.17499999999999999</v>
      </c>
      <c r="R437" s="217">
        <f>Q437*H437</f>
        <v>6.308749999999999</v>
      </c>
      <c r="S437" s="217">
        <v>0</v>
      </c>
      <c r="T437" s="218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19" t="s">
        <v>195</v>
      </c>
      <c r="AT437" s="219" t="s">
        <v>505</v>
      </c>
      <c r="AU437" s="219" t="s">
        <v>90</v>
      </c>
      <c r="AY437" s="20" t="s">
        <v>132</v>
      </c>
      <c r="BE437" s="220">
        <f>IF(N437="základní",J437,0)</f>
        <v>0</v>
      </c>
      <c r="BF437" s="220">
        <f>IF(N437="snížená",J437,0)</f>
        <v>0</v>
      </c>
      <c r="BG437" s="220">
        <f>IF(N437="zákl. přenesená",J437,0)</f>
        <v>0</v>
      </c>
      <c r="BH437" s="220">
        <f>IF(N437="sníž. přenesená",J437,0)</f>
        <v>0</v>
      </c>
      <c r="BI437" s="220">
        <f>IF(N437="nulová",J437,0)</f>
        <v>0</v>
      </c>
      <c r="BJ437" s="20" t="s">
        <v>88</v>
      </c>
      <c r="BK437" s="220">
        <f>ROUND(I437*H437,2)</f>
        <v>0</v>
      </c>
      <c r="BL437" s="20" t="s">
        <v>138</v>
      </c>
      <c r="BM437" s="219" t="s">
        <v>700</v>
      </c>
    </row>
    <row r="438" s="14" customFormat="1">
      <c r="A438" s="14"/>
      <c r="B438" s="238"/>
      <c r="C438" s="239"/>
      <c r="D438" s="221" t="s">
        <v>167</v>
      </c>
      <c r="E438" s="239"/>
      <c r="F438" s="241" t="s">
        <v>701</v>
      </c>
      <c r="G438" s="239"/>
      <c r="H438" s="242">
        <v>36.049999999999997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167</v>
      </c>
      <c r="AU438" s="248" t="s">
        <v>90</v>
      </c>
      <c r="AV438" s="14" t="s">
        <v>90</v>
      </c>
      <c r="AW438" s="14" t="s">
        <v>4</v>
      </c>
      <c r="AX438" s="14" t="s">
        <v>88</v>
      </c>
      <c r="AY438" s="248" t="s">
        <v>132</v>
      </c>
    </row>
    <row r="439" s="2" customFormat="1" ht="37.8" customHeight="1">
      <c r="A439" s="42"/>
      <c r="B439" s="43"/>
      <c r="C439" s="208" t="s">
        <v>702</v>
      </c>
      <c r="D439" s="208" t="s">
        <v>134</v>
      </c>
      <c r="E439" s="209" t="s">
        <v>703</v>
      </c>
      <c r="F439" s="210" t="s">
        <v>704</v>
      </c>
      <c r="G439" s="211" t="s">
        <v>137</v>
      </c>
      <c r="H439" s="212">
        <v>2400</v>
      </c>
      <c r="I439" s="213"/>
      <c r="J439" s="214">
        <f>ROUND(I439*H439,2)</f>
        <v>0</v>
      </c>
      <c r="K439" s="210" t="s">
        <v>154</v>
      </c>
      <c r="L439" s="48"/>
      <c r="M439" s="215" t="s">
        <v>32</v>
      </c>
      <c r="N439" s="216" t="s">
        <v>51</v>
      </c>
      <c r="O439" s="88"/>
      <c r="P439" s="217">
        <f>O439*H439</f>
        <v>0</v>
      </c>
      <c r="Q439" s="217">
        <v>0.11162</v>
      </c>
      <c r="R439" s="217">
        <f>Q439*H439</f>
        <v>267.88799999999998</v>
      </c>
      <c r="S439" s="217">
        <v>0</v>
      </c>
      <c r="T439" s="218">
        <f>S439*H439</f>
        <v>0</v>
      </c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R439" s="219" t="s">
        <v>138</v>
      </c>
      <c r="AT439" s="219" t="s">
        <v>134</v>
      </c>
      <c r="AU439" s="219" t="s">
        <v>90</v>
      </c>
      <c r="AY439" s="20" t="s">
        <v>132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20" t="s">
        <v>88</v>
      </c>
      <c r="BK439" s="220">
        <f>ROUND(I439*H439,2)</f>
        <v>0</v>
      </c>
      <c r="BL439" s="20" t="s">
        <v>138</v>
      </c>
      <c r="BM439" s="219" t="s">
        <v>705</v>
      </c>
    </row>
    <row r="440" s="2" customFormat="1">
      <c r="A440" s="42"/>
      <c r="B440" s="43"/>
      <c r="C440" s="44"/>
      <c r="D440" s="226" t="s">
        <v>156</v>
      </c>
      <c r="E440" s="44"/>
      <c r="F440" s="227" t="s">
        <v>706</v>
      </c>
      <c r="G440" s="44"/>
      <c r="H440" s="44"/>
      <c r="I440" s="223"/>
      <c r="J440" s="44"/>
      <c r="K440" s="44"/>
      <c r="L440" s="48"/>
      <c r="M440" s="224"/>
      <c r="N440" s="225"/>
      <c r="O440" s="88"/>
      <c r="P440" s="88"/>
      <c r="Q440" s="88"/>
      <c r="R440" s="88"/>
      <c r="S440" s="88"/>
      <c r="T440" s="89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T440" s="20" t="s">
        <v>156</v>
      </c>
      <c r="AU440" s="20" t="s">
        <v>90</v>
      </c>
    </row>
    <row r="441" s="14" customFormat="1">
      <c r="A441" s="14"/>
      <c r="B441" s="238"/>
      <c r="C441" s="239"/>
      <c r="D441" s="221" t="s">
        <v>167</v>
      </c>
      <c r="E441" s="240" t="s">
        <v>32</v>
      </c>
      <c r="F441" s="241" t="s">
        <v>299</v>
      </c>
      <c r="G441" s="239"/>
      <c r="H441" s="242">
        <v>2400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8" t="s">
        <v>167</v>
      </c>
      <c r="AU441" s="248" t="s">
        <v>90</v>
      </c>
      <c r="AV441" s="14" t="s">
        <v>90</v>
      </c>
      <c r="AW441" s="14" t="s">
        <v>41</v>
      </c>
      <c r="AX441" s="14" t="s">
        <v>88</v>
      </c>
      <c r="AY441" s="248" t="s">
        <v>132</v>
      </c>
    </row>
    <row r="442" s="2" customFormat="1" ht="16.5" customHeight="1">
      <c r="A442" s="42"/>
      <c r="B442" s="43"/>
      <c r="C442" s="276" t="s">
        <v>707</v>
      </c>
      <c r="D442" s="276" t="s">
        <v>505</v>
      </c>
      <c r="E442" s="277" t="s">
        <v>708</v>
      </c>
      <c r="F442" s="278" t="s">
        <v>709</v>
      </c>
      <c r="G442" s="279" t="s">
        <v>137</v>
      </c>
      <c r="H442" s="280">
        <v>2424</v>
      </c>
      <c r="I442" s="281"/>
      <c r="J442" s="282">
        <f>ROUND(I442*H442,2)</f>
        <v>0</v>
      </c>
      <c r="K442" s="278" t="s">
        <v>154</v>
      </c>
      <c r="L442" s="283"/>
      <c r="M442" s="284" t="s">
        <v>32</v>
      </c>
      <c r="N442" s="285" t="s">
        <v>51</v>
      </c>
      <c r="O442" s="88"/>
      <c r="P442" s="217">
        <f>O442*H442</f>
        <v>0</v>
      </c>
      <c r="Q442" s="217">
        <v>0.14999999999999999</v>
      </c>
      <c r="R442" s="217">
        <f>Q442*H442</f>
        <v>363.59999999999997</v>
      </c>
      <c r="S442" s="217">
        <v>0</v>
      </c>
      <c r="T442" s="218">
        <f>S442*H442</f>
        <v>0</v>
      </c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R442" s="219" t="s">
        <v>195</v>
      </c>
      <c r="AT442" s="219" t="s">
        <v>505</v>
      </c>
      <c r="AU442" s="219" t="s">
        <v>90</v>
      </c>
      <c r="AY442" s="20" t="s">
        <v>132</v>
      </c>
      <c r="BE442" s="220">
        <f>IF(N442="základní",J442,0)</f>
        <v>0</v>
      </c>
      <c r="BF442" s="220">
        <f>IF(N442="snížená",J442,0)</f>
        <v>0</v>
      </c>
      <c r="BG442" s="220">
        <f>IF(N442="zákl. přenesená",J442,0)</f>
        <v>0</v>
      </c>
      <c r="BH442" s="220">
        <f>IF(N442="sníž. přenesená",J442,0)</f>
        <v>0</v>
      </c>
      <c r="BI442" s="220">
        <f>IF(N442="nulová",J442,0)</f>
        <v>0</v>
      </c>
      <c r="BJ442" s="20" t="s">
        <v>88</v>
      </c>
      <c r="BK442" s="220">
        <f>ROUND(I442*H442,2)</f>
        <v>0</v>
      </c>
      <c r="BL442" s="20" t="s">
        <v>138</v>
      </c>
      <c r="BM442" s="219" t="s">
        <v>710</v>
      </c>
    </row>
    <row r="443" s="14" customFormat="1">
      <c r="A443" s="14"/>
      <c r="B443" s="238"/>
      <c r="C443" s="239"/>
      <c r="D443" s="221" t="s">
        <v>167</v>
      </c>
      <c r="E443" s="239"/>
      <c r="F443" s="241" t="s">
        <v>711</v>
      </c>
      <c r="G443" s="239"/>
      <c r="H443" s="242">
        <v>2424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167</v>
      </c>
      <c r="AU443" s="248" t="s">
        <v>90</v>
      </c>
      <c r="AV443" s="14" t="s">
        <v>90</v>
      </c>
      <c r="AW443" s="14" t="s">
        <v>4</v>
      </c>
      <c r="AX443" s="14" t="s">
        <v>88</v>
      </c>
      <c r="AY443" s="248" t="s">
        <v>132</v>
      </c>
    </row>
    <row r="444" s="2" customFormat="1" ht="44.25" customHeight="1">
      <c r="A444" s="42"/>
      <c r="B444" s="43"/>
      <c r="C444" s="208" t="s">
        <v>712</v>
      </c>
      <c r="D444" s="208" t="s">
        <v>134</v>
      </c>
      <c r="E444" s="209" t="s">
        <v>713</v>
      </c>
      <c r="F444" s="210" t="s">
        <v>714</v>
      </c>
      <c r="G444" s="211" t="s">
        <v>137</v>
      </c>
      <c r="H444" s="212">
        <v>35</v>
      </c>
      <c r="I444" s="213"/>
      <c r="J444" s="214">
        <f>ROUND(I444*H444,2)</f>
        <v>0</v>
      </c>
      <c r="K444" s="210" t="s">
        <v>154</v>
      </c>
      <c r="L444" s="48"/>
      <c r="M444" s="215" t="s">
        <v>32</v>
      </c>
      <c r="N444" s="216" t="s">
        <v>51</v>
      </c>
      <c r="O444" s="88"/>
      <c r="P444" s="217">
        <f>O444*H444</f>
        <v>0</v>
      </c>
      <c r="Q444" s="217">
        <v>0</v>
      </c>
      <c r="R444" s="217">
        <f>Q444*H444</f>
        <v>0</v>
      </c>
      <c r="S444" s="217">
        <v>0</v>
      </c>
      <c r="T444" s="218">
        <f>S444*H444</f>
        <v>0</v>
      </c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R444" s="219" t="s">
        <v>138</v>
      </c>
      <c r="AT444" s="219" t="s">
        <v>134</v>
      </c>
      <c r="AU444" s="219" t="s">
        <v>90</v>
      </c>
      <c r="AY444" s="20" t="s">
        <v>132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20" t="s">
        <v>88</v>
      </c>
      <c r="BK444" s="220">
        <f>ROUND(I444*H444,2)</f>
        <v>0</v>
      </c>
      <c r="BL444" s="20" t="s">
        <v>138</v>
      </c>
      <c r="BM444" s="219" t="s">
        <v>715</v>
      </c>
    </row>
    <row r="445" s="2" customFormat="1">
      <c r="A445" s="42"/>
      <c r="B445" s="43"/>
      <c r="C445" s="44"/>
      <c r="D445" s="226" t="s">
        <v>156</v>
      </c>
      <c r="E445" s="44"/>
      <c r="F445" s="227" t="s">
        <v>716</v>
      </c>
      <c r="G445" s="44"/>
      <c r="H445" s="44"/>
      <c r="I445" s="223"/>
      <c r="J445" s="44"/>
      <c r="K445" s="44"/>
      <c r="L445" s="48"/>
      <c r="M445" s="224"/>
      <c r="N445" s="225"/>
      <c r="O445" s="88"/>
      <c r="P445" s="88"/>
      <c r="Q445" s="88"/>
      <c r="R445" s="88"/>
      <c r="S445" s="88"/>
      <c r="T445" s="89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T445" s="20" t="s">
        <v>156</v>
      </c>
      <c r="AU445" s="20" t="s">
        <v>90</v>
      </c>
    </row>
    <row r="446" s="14" customFormat="1">
      <c r="A446" s="14"/>
      <c r="B446" s="238"/>
      <c r="C446" s="239"/>
      <c r="D446" s="221" t="s">
        <v>167</v>
      </c>
      <c r="E446" s="240" t="s">
        <v>32</v>
      </c>
      <c r="F446" s="241" t="s">
        <v>717</v>
      </c>
      <c r="G446" s="239"/>
      <c r="H446" s="242">
        <v>35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167</v>
      </c>
      <c r="AU446" s="248" t="s">
        <v>90</v>
      </c>
      <c r="AV446" s="14" t="s">
        <v>90</v>
      </c>
      <c r="AW446" s="14" t="s">
        <v>41</v>
      </c>
      <c r="AX446" s="14" t="s">
        <v>88</v>
      </c>
      <c r="AY446" s="248" t="s">
        <v>132</v>
      </c>
    </row>
    <row r="447" s="2" customFormat="1" ht="16.5" customHeight="1">
      <c r="A447" s="42"/>
      <c r="B447" s="43"/>
      <c r="C447" s="208" t="s">
        <v>718</v>
      </c>
      <c r="D447" s="208" t="s">
        <v>134</v>
      </c>
      <c r="E447" s="209" t="s">
        <v>719</v>
      </c>
      <c r="F447" s="210" t="s">
        <v>720</v>
      </c>
      <c r="G447" s="211" t="s">
        <v>137</v>
      </c>
      <c r="H447" s="212">
        <v>20</v>
      </c>
      <c r="I447" s="213"/>
      <c r="J447" s="214">
        <f>ROUND(I447*H447,2)</f>
        <v>0</v>
      </c>
      <c r="K447" s="210" t="s">
        <v>154</v>
      </c>
      <c r="L447" s="48"/>
      <c r="M447" s="215" t="s">
        <v>32</v>
      </c>
      <c r="N447" s="216" t="s">
        <v>51</v>
      </c>
      <c r="O447" s="88"/>
      <c r="P447" s="217">
        <f>O447*H447</f>
        <v>0</v>
      </c>
      <c r="Q447" s="217">
        <v>0.012</v>
      </c>
      <c r="R447" s="217">
        <f>Q447*H447</f>
        <v>0.23999999999999999</v>
      </c>
      <c r="S447" s="217">
        <v>0</v>
      </c>
      <c r="T447" s="218">
        <f>S447*H447</f>
        <v>0</v>
      </c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R447" s="219" t="s">
        <v>138</v>
      </c>
      <c r="AT447" s="219" t="s">
        <v>134</v>
      </c>
      <c r="AU447" s="219" t="s">
        <v>90</v>
      </c>
      <c r="AY447" s="20" t="s">
        <v>132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20" t="s">
        <v>88</v>
      </c>
      <c r="BK447" s="220">
        <f>ROUND(I447*H447,2)</f>
        <v>0</v>
      </c>
      <c r="BL447" s="20" t="s">
        <v>138</v>
      </c>
      <c r="BM447" s="219" t="s">
        <v>721</v>
      </c>
    </row>
    <row r="448" s="2" customFormat="1">
      <c r="A448" s="42"/>
      <c r="B448" s="43"/>
      <c r="C448" s="44"/>
      <c r="D448" s="226" t="s">
        <v>156</v>
      </c>
      <c r="E448" s="44"/>
      <c r="F448" s="227" t="s">
        <v>722</v>
      </c>
      <c r="G448" s="44"/>
      <c r="H448" s="44"/>
      <c r="I448" s="223"/>
      <c r="J448" s="44"/>
      <c r="K448" s="44"/>
      <c r="L448" s="48"/>
      <c r="M448" s="224"/>
      <c r="N448" s="225"/>
      <c r="O448" s="88"/>
      <c r="P448" s="88"/>
      <c r="Q448" s="88"/>
      <c r="R448" s="88"/>
      <c r="S448" s="88"/>
      <c r="T448" s="89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T448" s="20" t="s">
        <v>156</v>
      </c>
      <c r="AU448" s="20" t="s">
        <v>90</v>
      </c>
    </row>
    <row r="449" s="14" customFormat="1">
      <c r="A449" s="14"/>
      <c r="B449" s="238"/>
      <c r="C449" s="239"/>
      <c r="D449" s="221" t="s">
        <v>167</v>
      </c>
      <c r="E449" s="240" t="s">
        <v>32</v>
      </c>
      <c r="F449" s="241" t="s">
        <v>305</v>
      </c>
      <c r="G449" s="239"/>
      <c r="H449" s="242">
        <v>20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167</v>
      </c>
      <c r="AU449" s="248" t="s">
        <v>90</v>
      </c>
      <c r="AV449" s="14" t="s">
        <v>90</v>
      </c>
      <c r="AW449" s="14" t="s">
        <v>41</v>
      </c>
      <c r="AX449" s="14" t="s">
        <v>88</v>
      </c>
      <c r="AY449" s="248" t="s">
        <v>132</v>
      </c>
    </row>
    <row r="450" s="12" customFormat="1" ht="22.8" customHeight="1">
      <c r="A450" s="12"/>
      <c r="B450" s="192"/>
      <c r="C450" s="193"/>
      <c r="D450" s="194" t="s">
        <v>79</v>
      </c>
      <c r="E450" s="206" t="s">
        <v>177</v>
      </c>
      <c r="F450" s="206" t="s">
        <v>723</v>
      </c>
      <c r="G450" s="193"/>
      <c r="H450" s="193"/>
      <c r="I450" s="196"/>
      <c r="J450" s="207">
        <f>BK450</f>
        <v>0</v>
      </c>
      <c r="K450" s="193"/>
      <c r="L450" s="198"/>
      <c r="M450" s="199"/>
      <c r="N450" s="200"/>
      <c r="O450" s="200"/>
      <c r="P450" s="201">
        <f>SUM(P451:P457)</f>
        <v>0</v>
      </c>
      <c r="Q450" s="200"/>
      <c r="R450" s="201">
        <f>SUM(R451:R457)</f>
        <v>7.9438499999999994</v>
      </c>
      <c r="S450" s="200"/>
      <c r="T450" s="202">
        <f>SUM(T451:T457)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3" t="s">
        <v>88</v>
      </c>
      <c r="AT450" s="204" t="s">
        <v>79</v>
      </c>
      <c r="AU450" s="204" t="s">
        <v>88</v>
      </c>
      <c r="AY450" s="203" t="s">
        <v>132</v>
      </c>
      <c r="BK450" s="205">
        <f>SUM(BK451:BK457)</f>
        <v>0</v>
      </c>
    </row>
    <row r="451" s="2" customFormat="1" ht="16.5" customHeight="1">
      <c r="A451" s="42"/>
      <c r="B451" s="43"/>
      <c r="C451" s="208" t="s">
        <v>724</v>
      </c>
      <c r="D451" s="208" t="s">
        <v>134</v>
      </c>
      <c r="E451" s="209" t="s">
        <v>725</v>
      </c>
      <c r="F451" s="210" t="s">
        <v>726</v>
      </c>
      <c r="G451" s="211" t="s">
        <v>137</v>
      </c>
      <c r="H451" s="212">
        <v>695</v>
      </c>
      <c r="I451" s="213"/>
      <c r="J451" s="214">
        <f>ROUND(I451*H451,2)</f>
        <v>0</v>
      </c>
      <c r="K451" s="210" t="s">
        <v>154</v>
      </c>
      <c r="L451" s="48"/>
      <c r="M451" s="215" t="s">
        <v>32</v>
      </c>
      <c r="N451" s="216" t="s">
        <v>51</v>
      </c>
      <c r="O451" s="88"/>
      <c r="P451" s="217">
        <f>O451*H451</f>
        <v>0</v>
      </c>
      <c r="Q451" s="217">
        <v>0.011429999999999999</v>
      </c>
      <c r="R451" s="217">
        <f>Q451*H451</f>
        <v>7.9438499999999994</v>
      </c>
      <c r="S451" s="217">
        <v>0</v>
      </c>
      <c r="T451" s="218">
        <f>S451*H451</f>
        <v>0</v>
      </c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R451" s="219" t="s">
        <v>138</v>
      </c>
      <c r="AT451" s="219" t="s">
        <v>134</v>
      </c>
      <c r="AU451" s="219" t="s">
        <v>90</v>
      </c>
      <c r="AY451" s="20" t="s">
        <v>132</v>
      </c>
      <c r="BE451" s="220">
        <f>IF(N451="základní",J451,0)</f>
        <v>0</v>
      </c>
      <c r="BF451" s="220">
        <f>IF(N451="snížená",J451,0)</f>
        <v>0</v>
      </c>
      <c r="BG451" s="220">
        <f>IF(N451="zákl. přenesená",J451,0)</f>
        <v>0</v>
      </c>
      <c r="BH451" s="220">
        <f>IF(N451="sníž. přenesená",J451,0)</f>
        <v>0</v>
      </c>
      <c r="BI451" s="220">
        <f>IF(N451="nulová",J451,0)</f>
        <v>0</v>
      </c>
      <c r="BJ451" s="20" t="s">
        <v>88</v>
      </c>
      <c r="BK451" s="220">
        <f>ROUND(I451*H451,2)</f>
        <v>0</v>
      </c>
      <c r="BL451" s="20" t="s">
        <v>138</v>
      </c>
      <c r="BM451" s="219" t="s">
        <v>727</v>
      </c>
    </row>
    <row r="452" s="2" customFormat="1">
      <c r="A452" s="42"/>
      <c r="B452" s="43"/>
      <c r="C452" s="44"/>
      <c r="D452" s="226" t="s">
        <v>156</v>
      </c>
      <c r="E452" s="44"/>
      <c r="F452" s="227" t="s">
        <v>728</v>
      </c>
      <c r="G452" s="44"/>
      <c r="H452" s="44"/>
      <c r="I452" s="223"/>
      <c r="J452" s="44"/>
      <c r="K452" s="44"/>
      <c r="L452" s="48"/>
      <c r="M452" s="224"/>
      <c r="N452" s="225"/>
      <c r="O452" s="88"/>
      <c r="P452" s="88"/>
      <c r="Q452" s="88"/>
      <c r="R452" s="88"/>
      <c r="S452" s="88"/>
      <c r="T452" s="89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T452" s="20" t="s">
        <v>156</v>
      </c>
      <c r="AU452" s="20" t="s">
        <v>90</v>
      </c>
    </row>
    <row r="453" s="13" customFormat="1">
      <c r="A453" s="13"/>
      <c r="B453" s="228"/>
      <c r="C453" s="229"/>
      <c r="D453" s="221" t="s">
        <v>167</v>
      </c>
      <c r="E453" s="230" t="s">
        <v>32</v>
      </c>
      <c r="F453" s="231" t="s">
        <v>625</v>
      </c>
      <c r="G453" s="229"/>
      <c r="H453" s="230" t="s">
        <v>32</v>
      </c>
      <c r="I453" s="232"/>
      <c r="J453" s="229"/>
      <c r="K453" s="229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167</v>
      </c>
      <c r="AU453" s="237" t="s">
        <v>90</v>
      </c>
      <c r="AV453" s="13" t="s">
        <v>88</v>
      </c>
      <c r="AW453" s="13" t="s">
        <v>41</v>
      </c>
      <c r="AX453" s="13" t="s">
        <v>80</v>
      </c>
      <c r="AY453" s="237" t="s">
        <v>132</v>
      </c>
    </row>
    <row r="454" s="14" customFormat="1">
      <c r="A454" s="14"/>
      <c r="B454" s="238"/>
      <c r="C454" s="239"/>
      <c r="D454" s="221" t="s">
        <v>167</v>
      </c>
      <c r="E454" s="240" t="s">
        <v>32</v>
      </c>
      <c r="F454" s="241" t="s">
        <v>626</v>
      </c>
      <c r="G454" s="239"/>
      <c r="H454" s="242">
        <v>320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167</v>
      </c>
      <c r="AU454" s="248" t="s">
        <v>90</v>
      </c>
      <c r="AV454" s="14" t="s">
        <v>90</v>
      </c>
      <c r="AW454" s="14" t="s">
        <v>41</v>
      </c>
      <c r="AX454" s="14" t="s">
        <v>80</v>
      </c>
      <c r="AY454" s="248" t="s">
        <v>132</v>
      </c>
    </row>
    <row r="455" s="13" customFormat="1">
      <c r="A455" s="13"/>
      <c r="B455" s="228"/>
      <c r="C455" s="229"/>
      <c r="D455" s="221" t="s">
        <v>167</v>
      </c>
      <c r="E455" s="230" t="s">
        <v>32</v>
      </c>
      <c r="F455" s="231" t="s">
        <v>629</v>
      </c>
      <c r="G455" s="229"/>
      <c r="H455" s="230" t="s">
        <v>32</v>
      </c>
      <c r="I455" s="232"/>
      <c r="J455" s="229"/>
      <c r="K455" s="229"/>
      <c r="L455" s="233"/>
      <c r="M455" s="234"/>
      <c r="N455" s="235"/>
      <c r="O455" s="235"/>
      <c r="P455" s="235"/>
      <c r="Q455" s="235"/>
      <c r="R455" s="235"/>
      <c r="S455" s="235"/>
      <c r="T455" s="23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7" t="s">
        <v>167</v>
      </c>
      <c r="AU455" s="237" t="s">
        <v>90</v>
      </c>
      <c r="AV455" s="13" t="s">
        <v>88</v>
      </c>
      <c r="AW455" s="13" t="s">
        <v>41</v>
      </c>
      <c r="AX455" s="13" t="s">
        <v>80</v>
      </c>
      <c r="AY455" s="237" t="s">
        <v>132</v>
      </c>
    </row>
    <row r="456" s="14" customFormat="1">
      <c r="A456" s="14"/>
      <c r="B456" s="238"/>
      <c r="C456" s="239"/>
      <c r="D456" s="221" t="s">
        <v>167</v>
      </c>
      <c r="E456" s="240" t="s">
        <v>32</v>
      </c>
      <c r="F456" s="241" t="s">
        <v>630</v>
      </c>
      <c r="G456" s="239"/>
      <c r="H456" s="242">
        <v>375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8" t="s">
        <v>167</v>
      </c>
      <c r="AU456" s="248" t="s">
        <v>90</v>
      </c>
      <c r="AV456" s="14" t="s">
        <v>90</v>
      </c>
      <c r="AW456" s="14" t="s">
        <v>41</v>
      </c>
      <c r="AX456" s="14" t="s">
        <v>80</v>
      </c>
      <c r="AY456" s="248" t="s">
        <v>132</v>
      </c>
    </row>
    <row r="457" s="15" customFormat="1">
      <c r="A457" s="15"/>
      <c r="B457" s="249"/>
      <c r="C457" s="250"/>
      <c r="D457" s="221" t="s">
        <v>167</v>
      </c>
      <c r="E457" s="251" t="s">
        <v>32</v>
      </c>
      <c r="F457" s="252" t="s">
        <v>176</v>
      </c>
      <c r="G457" s="250"/>
      <c r="H457" s="253">
        <v>695</v>
      </c>
      <c r="I457" s="254"/>
      <c r="J457" s="250"/>
      <c r="K457" s="250"/>
      <c r="L457" s="255"/>
      <c r="M457" s="256"/>
      <c r="N457" s="257"/>
      <c r="O457" s="257"/>
      <c r="P457" s="257"/>
      <c r="Q457" s="257"/>
      <c r="R457" s="257"/>
      <c r="S457" s="257"/>
      <c r="T457" s="258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9" t="s">
        <v>167</v>
      </c>
      <c r="AU457" s="259" t="s">
        <v>90</v>
      </c>
      <c r="AV457" s="15" t="s">
        <v>138</v>
      </c>
      <c r="AW457" s="15" t="s">
        <v>41</v>
      </c>
      <c r="AX457" s="15" t="s">
        <v>88</v>
      </c>
      <c r="AY457" s="259" t="s">
        <v>132</v>
      </c>
    </row>
    <row r="458" s="12" customFormat="1" ht="22.8" customHeight="1">
      <c r="A458" s="12"/>
      <c r="B458" s="192"/>
      <c r="C458" s="193"/>
      <c r="D458" s="194" t="s">
        <v>79</v>
      </c>
      <c r="E458" s="206" t="s">
        <v>195</v>
      </c>
      <c r="F458" s="206" t="s">
        <v>729</v>
      </c>
      <c r="G458" s="193"/>
      <c r="H458" s="193"/>
      <c r="I458" s="196"/>
      <c r="J458" s="207">
        <f>BK458</f>
        <v>0</v>
      </c>
      <c r="K458" s="193"/>
      <c r="L458" s="198"/>
      <c r="M458" s="199"/>
      <c r="N458" s="200"/>
      <c r="O458" s="200"/>
      <c r="P458" s="201">
        <f>SUM(P459:P477)</f>
        <v>0</v>
      </c>
      <c r="Q458" s="200"/>
      <c r="R458" s="201">
        <f>SUM(R459:R477)</f>
        <v>7.93736</v>
      </c>
      <c r="S458" s="200"/>
      <c r="T458" s="202">
        <f>SUM(T459:T477)</f>
        <v>7.0500000000000007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3" t="s">
        <v>88</v>
      </c>
      <c r="AT458" s="204" t="s">
        <v>79</v>
      </c>
      <c r="AU458" s="204" t="s">
        <v>88</v>
      </c>
      <c r="AY458" s="203" t="s">
        <v>132</v>
      </c>
      <c r="BK458" s="205">
        <f>SUM(BK459:BK477)</f>
        <v>0</v>
      </c>
    </row>
    <row r="459" s="2" customFormat="1" ht="24.15" customHeight="1">
      <c r="A459" s="42"/>
      <c r="B459" s="43"/>
      <c r="C459" s="208" t="s">
        <v>730</v>
      </c>
      <c r="D459" s="208" t="s">
        <v>134</v>
      </c>
      <c r="E459" s="209" t="s">
        <v>731</v>
      </c>
      <c r="F459" s="210" t="s">
        <v>732</v>
      </c>
      <c r="G459" s="211" t="s">
        <v>164</v>
      </c>
      <c r="H459" s="212">
        <v>10</v>
      </c>
      <c r="I459" s="213"/>
      <c r="J459" s="214">
        <f>ROUND(I459*H459,2)</f>
        <v>0</v>
      </c>
      <c r="K459" s="210" t="s">
        <v>154</v>
      </c>
      <c r="L459" s="48"/>
      <c r="M459" s="215" t="s">
        <v>32</v>
      </c>
      <c r="N459" s="216" t="s">
        <v>51</v>
      </c>
      <c r="O459" s="88"/>
      <c r="P459" s="217">
        <f>O459*H459</f>
        <v>0</v>
      </c>
      <c r="Q459" s="217">
        <v>0.62248000000000003</v>
      </c>
      <c r="R459" s="217">
        <f>Q459*H459</f>
        <v>6.2248000000000001</v>
      </c>
      <c r="S459" s="217">
        <v>0.62</v>
      </c>
      <c r="T459" s="218">
        <f>S459*H459</f>
        <v>6.2000000000000002</v>
      </c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R459" s="219" t="s">
        <v>138</v>
      </c>
      <c r="AT459" s="219" t="s">
        <v>134</v>
      </c>
      <c r="AU459" s="219" t="s">
        <v>90</v>
      </c>
      <c r="AY459" s="20" t="s">
        <v>132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20" t="s">
        <v>88</v>
      </c>
      <c r="BK459" s="220">
        <f>ROUND(I459*H459,2)</f>
        <v>0</v>
      </c>
      <c r="BL459" s="20" t="s">
        <v>138</v>
      </c>
      <c r="BM459" s="219" t="s">
        <v>733</v>
      </c>
    </row>
    <row r="460" s="2" customFormat="1">
      <c r="A460" s="42"/>
      <c r="B460" s="43"/>
      <c r="C460" s="44"/>
      <c r="D460" s="226" t="s">
        <v>156</v>
      </c>
      <c r="E460" s="44"/>
      <c r="F460" s="227" t="s">
        <v>734</v>
      </c>
      <c r="G460" s="44"/>
      <c r="H460" s="44"/>
      <c r="I460" s="223"/>
      <c r="J460" s="44"/>
      <c r="K460" s="44"/>
      <c r="L460" s="48"/>
      <c r="M460" s="224"/>
      <c r="N460" s="225"/>
      <c r="O460" s="88"/>
      <c r="P460" s="88"/>
      <c r="Q460" s="88"/>
      <c r="R460" s="88"/>
      <c r="S460" s="88"/>
      <c r="T460" s="89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T460" s="20" t="s">
        <v>156</v>
      </c>
      <c r="AU460" s="20" t="s">
        <v>90</v>
      </c>
    </row>
    <row r="461" s="13" customFormat="1">
      <c r="A461" s="13"/>
      <c r="B461" s="228"/>
      <c r="C461" s="229"/>
      <c r="D461" s="221" t="s">
        <v>167</v>
      </c>
      <c r="E461" s="230" t="s">
        <v>32</v>
      </c>
      <c r="F461" s="231" t="s">
        <v>735</v>
      </c>
      <c r="G461" s="229"/>
      <c r="H461" s="230" t="s">
        <v>32</v>
      </c>
      <c r="I461" s="232"/>
      <c r="J461" s="229"/>
      <c r="K461" s="229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167</v>
      </c>
      <c r="AU461" s="237" t="s">
        <v>90</v>
      </c>
      <c r="AV461" s="13" t="s">
        <v>88</v>
      </c>
      <c r="AW461" s="13" t="s">
        <v>41</v>
      </c>
      <c r="AX461" s="13" t="s">
        <v>80</v>
      </c>
      <c r="AY461" s="237" t="s">
        <v>132</v>
      </c>
    </row>
    <row r="462" s="14" customFormat="1">
      <c r="A462" s="14"/>
      <c r="B462" s="238"/>
      <c r="C462" s="239"/>
      <c r="D462" s="221" t="s">
        <v>167</v>
      </c>
      <c r="E462" s="240" t="s">
        <v>32</v>
      </c>
      <c r="F462" s="241" t="s">
        <v>212</v>
      </c>
      <c r="G462" s="239"/>
      <c r="H462" s="242">
        <v>10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167</v>
      </c>
      <c r="AU462" s="248" t="s">
        <v>90</v>
      </c>
      <c r="AV462" s="14" t="s">
        <v>90</v>
      </c>
      <c r="AW462" s="14" t="s">
        <v>41</v>
      </c>
      <c r="AX462" s="14" t="s">
        <v>88</v>
      </c>
      <c r="AY462" s="248" t="s">
        <v>132</v>
      </c>
    </row>
    <row r="463" s="2" customFormat="1" ht="21.75" customHeight="1">
      <c r="A463" s="42"/>
      <c r="B463" s="43"/>
      <c r="C463" s="276" t="s">
        <v>736</v>
      </c>
      <c r="D463" s="276" t="s">
        <v>505</v>
      </c>
      <c r="E463" s="277" t="s">
        <v>737</v>
      </c>
      <c r="F463" s="278" t="s">
        <v>738</v>
      </c>
      <c r="G463" s="279" t="s">
        <v>164</v>
      </c>
      <c r="H463" s="280">
        <v>10</v>
      </c>
      <c r="I463" s="281"/>
      <c r="J463" s="282">
        <f>ROUND(I463*H463,2)</f>
        <v>0</v>
      </c>
      <c r="K463" s="278" t="s">
        <v>154</v>
      </c>
      <c r="L463" s="283"/>
      <c r="M463" s="284" t="s">
        <v>32</v>
      </c>
      <c r="N463" s="285" t="s">
        <v>51</v>
      </c>
      <c r="O463" s="88"/>
      <c r="P463" s="217">
        <f>O463*H463</f>
        <v>0</v>
      </c>
      <c r="Q463" s="217">
        <v>0.069000000000000006</v>
      </c>
      <c r="R463" s="217">
        <f>Q463*H463</f>
        <v>0.69000000000000006</v>
      </c>
      <c r="S463" s="217">
        <v>0</v>
      </c>
      <c r="T463" s="218">
        <f>S463*H463</f>
        <v>0</v>
      </c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R463" s="219" t="s">
        <v>195</v>
      </c>
      <c r="AT463" s="219" t="s">
        <v>505</v>
      </c>
      <c r="AU463" s="219" t="s">
        <v>90</v>
      </c>
      <c r="AY463" s="20" t="s">
        <v>132</v>
      </c>
      <c r="BE463" s="220">
        <f>IF(N463="základní",J463,0)</f>
        <v>0</v>
      </c>
      <c r="BF463" s="220">
        <f>IF(N463="snížená",J463,0)</f>
        <v>0</v>
      </c>
      <c r="BG463" s="220">
        <f>IF(N463="zákl. přenesená",J463,0)</f>
        <v>0</v>
      </c>
      <c r="BH463" s="220">
        <f>IF(N463="sníž. přenesená",J463,0)</f>
        <v>0</v>
      </c>
      <c r="BI463" s="220">
        <f>IF(N463="nulová",J463,0)</f>
        <v>0</v>
      </c>
      <c r="BJ463" s="20" t="s">
        <v>88</v>
      </c>
      <c r="BK463" s="220">
        <f>ROUND(I463*H463,2)</f>
        <v>0</v>
      </c>
      <c r="BL463" s="20" t="s">
        <v>138</v>
      </c>
      <c r="BM463" s="219" t="s">
        <v>739</v>
      </c>
    </row>
    <row r="464" s="2" customFormat="1" ht="16.5" customHeight="1">
      <c r="A464" s="42"/>
      <c r="B464" s="43"/>
      <c r="C464" s="208" t="s">
        <v>740</v>
      </c>
      <c r="D464" s="208" t="s">
        <v>134</v>
      </c>
      <c r="E464" s="209" t="s">
        <v>741</v>
      </c>
      <c r="F464" s="210" t="s">
        <v>742</v>
      </c>
      <c r="G464" s="211" t="s">
        <v>164</v>
      </c>
      <c r="H464" s="212">
        <v>2</v>
      </c>
      <c r="I464" s="213"/>
      <c r="J464" s="214">
        <f>ROUND(I464*H464,2)</f>
        <v>0</v>
      </c>
      <c r="K464" s="210" t="s">
        <v>32</v>
      </c>
      <c r="L464" s="48"/>
      <c r="M464" s="215" t="s">
        <v>32</v>
      </c>
      <c r="N464" s="216" t="s">
        <v>51</v>
      </c>
      <c r="O464" s="88"/>
      <c r="P464" s="217">
        <f>O464*H464</f>
        <v>0</v>
      </c>
      <c r="Q464" s="217">
        <v>0.10037</v>
      </c>
      <c r="R464" s="217">
        <f>Q464*H464</f>
        <v>0.20074</v>
      </c>
      <c r="S464" s="217">
        <v>0.10000000000000001</v>
      </c>
      <c r="T464" s="218">
        <f>S464*H464</f>
        <v>0.20000000000000001</v>
      </c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R464" s="219" t="s">
        <v>138</v>
      </c>
      <c r="AT464" s="219" t="s">
        <v>134</v>
      </c>
      <c r="AU464" s="219" t="s">
        <v>90</v>
      </c>
      <c r="AY464" s="20" t="s">
        <v>132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20" t="s">
        <v>88</v>
      </c>
      <c r="BK464" s="220">
        <f>ROUND(I464*H464,2)</f>
        <v>0</v>
      </c>
      <c r="BL464" s="20" t="s">
        <v>138</v>
      </c>
      <c r="BM464" s="219" t="s">
        <v>743</v>
      </c>
    </row>
    <row r="465" s="13" customFormat="1">
      <c r="A465" s="13"/>
      <c r="B465" s="228"/>
      <c r="C465" s="229"/>
      <c r="D465" s="221" t="s">
        <v>167</v>
      </c>
      <c r="E465" s="230" t="s">
        <v>32</v>
      </c>
      <c r="F465" s="231" t="s">
        <v>744</v>
      </c>
      <c r="G465" s="229"/>
      <c r="H465" s="230" t="s">
        <v>32</v>
      </c>
      <c r="I465" s="232"/>
      <c r="J465" s="229"/>
      <c r="K465" s="229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167</v>
      </c>
      <c r="AU465" s="237" t="s">
        <v>90</v>
      </c>
      <c r="AV465" s="13" t="s">
        <v>88</v>
      </c>
      <c r="AW465" s="13" t="s">
        <v>41</v>
      </c>
      <c r="AX465" s="13" t="s">
        <v>80</v>
      </c>
      <c r="AY465" s="237" t="s">
        <v>132</v>
      </c>
    </row>
    <row r="466" s="14" customFormat="1">
      <c r="A466" s="14"/>
      <c r="B466" s="238"/>
      <c r="C466" s="239"/>
      <c r="D466" s="221" t="s">
        <v>167</v>
      </c>
      <c r="E466" s="240" t="s">
        <v>32</v>
      </c>
      <c r="F466" s="241" t="s">
        <v>90</v>
      </c>
      <c r="G466" s="239"/>
      <c r="H466" s="242">
        <v>2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167</v>
      </c>
      <c r="AU466" s="248" t="s">
        <v>90</v>
      </c>
      <c r="AV466" s="14" t="s">
        <v>90</v>
      </c>
      <c r="AW466" s="14" t="s">
        <v>41</v>
      </c>
      <c r="AX466" s="14" t="s">
        <v>88</v>
      </c>
      <c r="AY466" s="248" t="s">
        <v>132</v>
      </c>
    </row>
    <row r="467" s="2" customFormat="1" ht="16.5" customHeight="1">
      <c r="A467" s="42"/>
      <c r="B467" s="43"/>
      <c r="C467" s="276" t="s">
        <v>745</v>
      </c>
      <c r="D467" s="276" t="s">
        <v>505</v>
      </c>
      <c r="E467" s="277" t="s">
        <v>746</v>
      </c>
      <c r="F467" s="278" t="s">
        <v>747</v>
      </c>
      <c r="G467" s="279" t="s">
        <v>164</v>
      </c>
      <c r="H467" s="280">
        <v>2</v>
      </c>
      <c r="I467" s="281"/>
      <c r="J467" s="282">
        <f>ROUND(I467*H467,2)</f>
        <v>0</v>
      </c>
      <c r="K467" s="278" t="s">
        <v>154</v>
      </c>
      <c r="L467" s="283"/>
      <c r="M467" s="284" t="s">
        <v>32</v>
      </c>
      <c r="N467" s="285" t="s">
        <v>51</v>
      </c>
      <c r="O467" s="88"/>
      <c r="P467" s="217">
        <f>O467*H467</f>
        <v>0</v>
      </c>
      <c r="Q467" s="217">
        <v>0.037900000000000003</v>
      </c>
      <c r="R467" s="217">
        <f>Q467*H467</f>
        <v>0.075800000000000006</v>
      </c>
      <c r="S467" s="217">
        <v>0</v>
      </c>
      <c r="T467" s="218">
        <f>S467*H467</f>
        <v>0</v>
      </c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R467" s="219" t="s">
        <v>195</v>
      </c>
      <c r="AT467" s="219" t="s">
        <v>505</v>
      </c>
      <c r="AU467" s="219" t="s">
        <v>90</v>
      </c>
      <c r="AY467" s="20" t="s">
        <v>132</v>
      </c>
      <c r="BE467" s="220">
        <f>IF(N467="základní",J467,0)</f>
        <v>0</v>
      </c>
      <c r="BF467" s="220">
        <f>IF(N467="snížená",J467,0)</f>
        <v>0</v>
      </c>
      <c r="BG467" s="220">
        <f>IF(N467="zákl. přenesená",J467,0)</f>
        <v>0</v>
      </c>
      <c r="BH467" s="220">
        <f>IF(N467="sníž. přenesená",J467,0)</f>
        <v>0</v>
      </c>
      <c r="BI467" s="220">
        <f>IF(N467="nulová",J467,0)</f>
        <v>0</v>
      </c>
      <c r="BJ467" s="20" t="s">
        <v>88</v>
      </c>
      <c r="BK467" s="220">
        <f>ROUND(I467*H467,2)</f>
        <v>0</v>
      </c>
      <c r="BL467" s="20" t="s">
        <v>138</v>
      </c>
      <c r="BM467" s="219" t="s">
        <v>748</v>
      </c>
    </row>
    <row r="468" s="2" customFormat="1" ht="16.5" customHeight="1">
      <c r="A468" s="42"/>
      <c r="B468" s="43"/>
      <c r="C468" s="208" t="s">
        <v>749</v>
      </c>
      <c r="D468" s="208" t="s">
        <v>134</v>
      </c>
      <c r="E468" s="209" t="s">
        <v>750</v>
      </c>
      <c r="F468" s="210" t="s">
        <v>751</v>
      </c>
      <c r="G468" s="211" t="s">
        <v>164</v>
      </c>
      <c r="H468" s="212">
        <v>2</v>
      </c>
      <c r="I468" s="213"/>
      <c r="J468" s="214">
        <f>ROUND(I468*H468,2)</f>
        <v>0</v>
      </c>
      <c r="K468" s="210" t="s">
        <v>154</v>
      </c>
      <c r="L468" s="48"/>
      <c r="M468" s="215" t="s">
        <v>32</v>
      </c>
      <c r="N468" s="216" t="s">
        <v>51</v>
      </c>
      <c r="O468" s="88"/>
      <c r="P468" s="217">
        <f>O468*H468</f>
        <v>0</v>
      </c>
      <c r="Q468" s="217">
        <v>0.10037</v>
      </c>
      <c r="R468" s="217">
        <f>Q468*H468</f>
        <v>0.20074</v>
      </c>
      <c r="S468" s="217">
        <v>0.10000000000000001</v>
      </c>
      <c r="T468" s="218">
        <f>S468*H468</f>
        <v>0.20000000000000001</v>
      </c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R468" s="219" t="s">
        <v>138</v>
      </c>
      <c r="AT468" s="219" t="s">
        <v>134</v>
      </c>
      <c r="AU468" s="219" t="s">
        <v>90</v>
      </c>
      <c r="AY468" s="20" t="s">
        <v>132</v>
      </c>
      <c r="BE468" s="220">
        <f>IF(N468="základní",J468,0)</f>
        <v>0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20" t="s">
        <v>88</v>
      </c>
      <c r="BK468" s="220">
        <f>ROUND(I468*H468,2)</f>
        <v>0</v>
      </c>
      <c r="BL468" s="20" t="s">
        <v>138</v>
      </c>
      <c r="BM468" s="219" t="s">
        <v>752</v>
      </c>
    </row>
    <row r="469" s="2" customFormat="1">
      <c r="A469" s="42"/>
      <c r="B469" s="43"/>
      <c r="C469" s="44"/>
      <c r="D469" s="226" t="s">
        <v>156</v>
      </c>
      <c r="E469" s="44"/>
      <c r="F469" s="227" t="s">
        <v>753</v>
      </c>
      <c r="G469" s="44"/>
      <c r="H469" s="44"/>
      <c r="I469" s="223"/>
      <c r="J469" s="44"/>
      <c r="K469" s="44"/>
      <c r="L469" s="48"/>
      <c r="M469" s="224"/>
      <c r="N469" s="225"/>
      <c r="O469" s="88"/>
      <c r="P469" s="88"/>
      <c r="Q469" s="88"/>
      <c r="R469" s="88"/>
      <c r="S469" s="88"/>
      <c r="T469" s="89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T469" s="20" t="s">
        <v>156</v>
      </c>
      <c r="AU469" s="20" t="s">
        <v>90</v>
      </c>
    </row>
    <row r="470" s="13" customFormat="1">
      <c r="A470" s="13"/>
      <c r="B470" s="228"/>
      <c r="C470" s="229"/>
      <c r="D470" s="221" t="s">
        <v>167</v>
      </c>
      <c r="E470" s="230" t="s">
        <v>32</v>
      </c>
      <c r="F470" s="231" t="s">
        <v>754</v>
      </c>
      <c r="G470" s="229"/>
      <c r="H470" s="230" t="s">
        <v>32</v>
      </c>
      <c r="I470" s="232"/>
      <c r="J470" s="229"/>
      <c r="K470" s="229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167</v>
      </c>
      <c r="AU470" s="237" t="s">
        <v>90</v>
      </c>
      <c r="AV470" s="13" t="s">
        <v>88</v>
      </c>
      <c r="AW470" s="13" t="s">
        <v>41</v>
      </c>
      <c r="AX470" s="13" t="s">
        <v>80</v>
      </c>
      <c r="AY470" s="237" t="s">
        <v>132</v>
      </c>
    </row>
    <row r="471" s="14" customFormat="1">
      <c r="A471" s="14"/>
      <c r="B471" s="238"/>
      <c r="C471" s="239"/>
      <c r="D471" s="221" t="s">
        <v>167</v>
      </c>
      <c r="E471" s="240" t="s">
        <v>32</v>
      </c>
      <c r="F471" s="241" t="s">
        <v>755</v>
      </c>
      <c r="G471" s="239"/>
      <c r="H471" s="242">
        <v>2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8" t="s">
        <v>167</v>
      </c>
      <c r="AU471" s="248" t="s">
        <v>90</v>
      </c>
      <c r="AV471" s="14" t="s">
        <v>90</v>
      </c>
      <c r="AW471" s="14" t="s">
        <v>41</v>
      </c>
      <c r="AX471" s="14" t="s">
        <v>88</v>
      </c>
      <c r="AY471" s="248" t="s">
        <v>132</v>
      </c>
    </row>
    <row r="472" s="2" customFormat="1" ht="16.5" customHeight="1">
      <c r="A472" s="42"/>
      <c r="B472" s="43"/>
      <c r="C472" s="276" t="s">
        <v>756</v>
      </c>
      <c r="D472" s="276" t="s">
        <v>505</v>
      </c>
      <c r="E472" s="277" t="s">
        <v>757</v>
      </c>
      <c r="F472" s="278" t="s">
        <v>758</v>
      </c>
      <c r="G472" s="279" t="s">
        <v>164</v>
      </c>
      <c r="H472" s="280">
        <v>2</v>
      </c>
      <c r="I472" s="281"/>
      <c r="J472" s="282">
        <f>ROUND(I472*H472,2)</f>
        <v>0</v>
      </c>
      <c r="K472" s="278" t="s">
        <v>154</v>
      </c>
      <c r="L472" s="283"/>
      <c r="M472" s="284" t="s">
        <v>32</v>
      </c>
      <c r="N472" s="285" t="s">
        <v>51</v>
      </c>
      <c r="O472" s="88"/>
      <c r="P472" s="217">
        <f>O472*H472</f>
        <v>0</v>
      </c>
      <c r="Q472" s="217">
        <v>0.011100000000000001</v>
      </c>
      <c r="R472" s="217">
        <f>Q472*H472</f>
        <v>0.022200000000000001</v>
      </c>
      <c r="S472" s="217">
        <v>0</v>
      </c>
      <c r="T472" s="218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19" t="s">
        <v>195</v>
      </c>
      <c r="AT472" s="219" t="s">
        <v>505</v>
      </c>
      <c r="AU472" s="219" t="s">
        <v>90</v>
      </c>
      <c r="AY472" s="20" t="s">
        <v>132</v>
      </c>
      <c r="BE472" s="220">
        <f>IF(N472="základní",J472,0)</f>
        <v>0</v>
      </c>
      <c r="BF472" s="220">
        <f>IF(N472="snížená",J472,0)</f>
        <v>0</v>
      </c>
      <c r="BG472" s="220">
        <f>IF(N472="zákl. přenesená",J472,0)</f>
        <v>0</v>
      </c>
      <c r="BH472" s="220">
        <f>IF(N472="sníž. přenesená",J472,0)</f>
        <v>0</v>
      </c>
      <c r="BI472" s="220">
        <f>IF(N472="nulová",J472,0)</f>
        <v>0</v>
      </c>
      <c r="BJ472" s="20" t="s">
        <v>88</v>
      </c>
      <c r="BK472" s="220">
        <f>ROUND(I472*H472,2)</f>
        <v>0</v>
      </c>
      <c r="BL472" s="20" t="s">
        <v>138</v>
      </c>
      <c r="BM472" s="219" t="s">
        <v>759</v>
      </c>
    </row>
    <row r="473" s="2" customFormat="1" ht="16.5" customHeight="1">
      <c r="A473" s="42"/>
      <c r="B473" s="43"/>
      <c r="C473" s="208" t="s">
        <v>760</v>
      </c>
      <c r="D473" s="208" t="s">
        <v>134</v>
      </c>
      <c r="E473" s="209" t="s">
        <v>761</v>
      </c>
      <c r="F473" s="210" t="s">
        <v>762</v>
      </c>
      <c r="G473" s="211" t="s">
        <v>164</v>
      </c>
      <c r="H473" s="212">
        <v>3</v>
      </c>
      <c r="I473" s="213"/>
      <c r="J473" s="214">
        <f>ROUND(I473*H473,2)</f>
        <v>0</v>
      </c>
      <c r="K473" s="210" t="s">
        <v>154</v>
      </c>
      <c r="L473" s="48"/>
      <c r="M473" s="215" t="s">
        <v>32</v>
      </c>
      <c r="N473" s="216" t="s">
        <v>51</v>
      </c>
      <c r="O473" s="88"/>
      <c r="P473" s="217">
        <f>O473*H473</f>
        <v>0</v>
      </c>
      <c r="Q473" s="217">
        <v>0.15056</v>
      </c>
      <c r="R473" s="217">
        <f>Q473*H473</f>
        <v>0.45167999999999997</v>
      </c>
      <c r="S473" s="217">
        <v>0.14999999999999999</v>
      </c>
      <c r="T473" s="218">
        <f>S473*H473</f>
        <v>0.44999999999999996</v>
      </c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R473" s="219" t="s">
        <v>138</v>
      </c>
      <c r="AT473" s="219" t="s">
        <v>134</v>
      </c>
      <c r="AU473" s="219" t="s">
        <v>90</v>
      </c>
      <c r="AY473" s="20" t="s">
        <v>132</v>
      </c>
      <c r="BE473" s="220">
        <f>IF(N473="základní",J473,0)</f>
        <v>0</v>
      </c>
      <c r="BF473" s="220">
        <f>IF(N473="snížená",J473,0)</f>
        <v>0</v>
      </c>
      <c r="BG473" s="220">
        <f>IF(N473="zákl. přenesená",J473,0)</f>
        <v>0</v>
      </c>
      <c r="BH473" s="220">
        <f>IF(N473="sníž. přenesená",J473,0)</f>
        <v>0</v>
      </c>
      <c r="BI473" s="220">
        <f>IF(N473="nulová",J473,0)</f>
        <v>0</v>
      </c>
      <c r="BJ473" s="20" t="s">
        <v>88</v>
      </c>
      <c r="BK473" s="220">
        <f>ROUND(I473*H473,2)</f>
        <v>0</v>
      </c>
      <c r="BL473" s="20" t="s">
        <v>138</v>
      </c>
      <c r="BM473" s="219" t="s">
        <v>763</v>
      </c>
    </row>
    <row r="474" s="2" customFormat="1">
      <c r="A474" s="42"/>
      <c r="B474" s="43"/>
      <c r="C474" s="44"/>
      <c r="D474" s="226" t="s">
        <v>156</v>
      </c>
      <c r="E474" s="44"/>
      <c r="F474" s="227" t="s">
        <v>764</v>
      </c>
      <c r="G474" s="44"/>
      <c r="H474" s="44"/>
      <c r="I474" s="223"/>
      <c r="J474" s="44"/>
      <c r="K474" s="44"/>
      <c r="L474" s="48"/>
      <c r="M474" s="224"/>
      <c r="N474" s="225"/>
      <c r="O474" s="88"/>
      <c r="P474" s="88"/>
      <c r="Q474" s="88"/>
      <c r="R474" s="88"/>
      <c r="S474" s="88"/>
      <c r="T474" s="89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T474" s="20" t="s">
        <v>156</v>
      </c>
      <c r="AU474" s="20" t="s">
        <v>90</v>
      </c>
    </row>
    <row r="475" s="13" customFormat="1">
      <c r="A475" s="13"/>
      <c r="B475" s="228"/>
      <c r="C475" s="229"/>
      <c r="D475" s="221" t="s">
        <v>167</v>
      </c>
      <c r="E475" s="230" t="s">
        <v>32</v>
      </c>
      <c r="F475" s="231" t="s">
        <v>754</v>
      </c>
      <c r="G475" s="229"/>
      <c r="H475" s="230" t="s">
        <v>32</v>
      </c>
      <c r="I475" s="232"/>
      <c r="J475" s="229"/>
      <c r="K475" s="229"/>
      <c r="L475" s="233"/>
      <c r="M475" s="234"/>
      <c r="N475" s="235"/>
      <c r="O475" s="235"/>
      <c r="P475" s="235"/>
      <c r="Q475" s="235"/>
      <c r="R475" s="235"/>
      <c r="S475" s="235"/>
      <c r="T475" s="23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7" t="s">
        <v>167</v>
      </c>
      <c r="AU475" s="237" t="s">
        <v>90</v>
      </c>
      <c r="AV475" s="13" t="s">
        <v>88</v>
      </c>
      <c r="AW475" s="13" t="s">
        <v>41</v>
      </c>
      <c r="AX475" s="13" t="s">
        <v>80</v>
      </c>
      <c r="AY475" s="237" t="s">
        <v>132</v>
      </c>
    </row>
    <row r="476" s="14" customFormat="1">
      <c r="A476" s="14"/>
      <c r="B476" s="238"/>
      <c r="C476" s="239"/>
      <c r="D476" s="221" t="s">
        <v>167</v>
      </c>
      <c r="E476" s="240" t="s">
        <v>32</v>
      </c>
      <c r="F476" s="241" t="s">
        <v>765</v>
      </c>
      <c r="G476" s="239"/>
      <c r="H476" s="242">
        <v>3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8" t="s">
        <v>167</v>
      </c>
      <c r="AU476" s="248" t="s">
        <v>90</v>
      </c>
      <c r="AV476" s="14" t="s">
        <v>90</v>
      </c>
      <c r="AW476" s="14" t="s">
        <v>41</v>
      </c>
      <c r="AX476" s="14" t="s">
        <v>88</v>
      </c>
      <c r="AY476" s="248" t="s">
        <v>132</v>
      </c>
    </row>
    <row r="477" s="2" customFormat="1" ht="16.5" customHeight="1">
      <c r="A477" s="42"/>
      <c r="B477" s="43"/>
      <c r="C477" s="276" t="s">
        <v>766</v>
      </c>
      <c r="D477" s="276" t="s">
        <v>505</v>
      </c>
      <c r="E477" s="277" t="s">
        <v>767</v>
      </c>
      <c r="F477" s="278" t="s">
        <v>768</v>
      </c>
      <c r="G477" s="279" t="s">
        <v>164</v>
      </c>
      <c r="H477" s="280">
        <v>3</v>
      </c>
      <c r="I477" s="281"/>
      <c r="J477" s="282">
        <f>ROUND(I477*H477,2)</f>
        <v>0</v>
      </c>
      <c r="K477" s="278" t="s">
        <v>154</v>
      </c>
      <c r="L477" s="283"/>
      <c r="M477" s="284" t="s">
        <v>32</v>
      </c>
      <c r="N477" s="285" t="s">
        <v>51</v>
      </c>
      <c r="O477" s="88"/>
      <c r="P477" s="217">
        <f>O477*H477</f>
        <v>0</v>
      </c>
      <c r="Q477" s="217">
        <v>0.023800000000000002</v>
      </c>
      <c r="R477" s="217">
        <f>Q477*H477</f>
        <v>0.071400000000000005</v>
      </c>
      <c r="S477" s="217">
        <v>0</v>
      </c>
      <c r="T477" s="218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19" t="s">
        <v>195</v>
      </c>
      <c r="AT477" s="219" t="s">
        <v>505</v>
      </c>
      <c r="AU477" s="219" t="s">
        <v>90</v>
      </c>
      <c r="AY477" s="20" t="s">
        <v>132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20" t="s">
        <v>88</v>
      </c>
      <c r="BK477" s="220">
        <f>ROUND(I477*H477,2)</f>
        <v>0</v>
      </c>
      <c r="BL477" s="20" t="s">
        <v>138</v>
      </c>
      <c r="BM477" s="219" t="s">
        <v>769</v>
      </c>
    </row>
    <row r="478" s="12" customFormat="1" ht="22.8" customHeight="1">
      <c r="A478" s="12"/>
      <c r="B478" s="192"/>
      <c r="C478" s="193"/>
      <c r="D478" s="194" t="s">
        <v>79</v>
      </c>
      <c r="E478" s="206" t="s">
        <v>148</v>
      </c>
      <c r="F478" s="206" t="s">
        <v>149</v>
      </c>
      <c r="G478" s="193"/>
      <c r="H478" s="193"/>
      <c r="I478" s="196"/>
      <c r="J478" s="207">
        <f>BK478</f>
        <v>0</v>
      </c>
      <c r="K478" s="193"/>
      <c r="L478" s="198"/>
      <c r="M478" s="199"/>
      <c r="N478" s="200"/>
      <c r="O478" s="200"/>
      <c r="P478" s="201">
        <f>SUM(P479:P674)</f>
        <v>0</v>
      </c>
      <c r="Q478" s="200"/>
      <c r="R478" s="201">
        <f>SUM(R479:R674)</f>
        <v>1277.5835735799999</v>
      </c>
      <c r="S478" s="200"/>
      <c r="T478" s="202">
        <f>SUM(T479:T674)</f>
        <v>8.8710000000000004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03" t="s">
        <v>88</v>
      </c>
      <c r="AT478" s="204" t="s">
        <v>79</v>
      </c>
      <c r="AU478" s="204" t="s">
        <v>88</v>
      </c>
      <c r="AY478" s="203" t="s">
        <v>132</v>
      </c>
      <c r="BK478" s="205">
        <f>SUM(BK479:BK674)</f>
        <v>0</v>
      </c>
    </row>
    <row r="479" s="2" customFormat="1" ht="16.5" customHeight="1">
      <c r="A479" s="42"/>
      <c r="B479" s="43"/>
      <c r="C479" s="208" t="s">
        <v>770</v>
      </c>
      <c r="D479" s="208" t="s">
        <v>134</v>
      </c>
      <c r="E479" s="209" t="s">
        <v>771</v>
      </c>
      <c r="F479" s="210" t="s">
        <v>772</v>
      </c>
      <c r="G479" s="211" t="s">
        <v>153</v>
      </c>
      <c r="H479" s="212">
        <v>20</v>
      </c>
      <c r="I479" s="213"/>
      <c r="J479" s="214">
        <f>ROUND(I479*H479,2)</f>
        <v>0</v>
      </c>
      <c r="K479" s="210" t="s">
        <v>154</v>
      </c>
      <c r="L479" s="48"/>
      <c r="M479" s="215" t="s">
        <v>32</v>
      </c>
      <c r="N479" s="216" t="s">
        <v>51</v>
      </c>
      <c r="O479" s="88"/>
      <c r="P479" s="217">
        <f>O479*H479</f>
        <v>0</v>
      </c>
      <c r="Q479" s="217">
        <v>0.040079999999999998</v>
      </c>
      <c r="R479" s="217">
        <f>Q479*H479</f>
        <v>0.80159999999999998</v>
      </c>
      <c r="S479" s="217">
        <v>0</v>
      </c>
      <c r="T479" s="218">
        <f>S479*H479</f>
        <v>0</v>
      </c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R479" s="219" t="s">
        <v>138</v>
      </c>
      <c r="AT479" s="219" t="s">
        <v>134</v>
      </c>
      <c r="AU479" s="219" t="s">
        <v>90</v>
      </c>
      <c r="AY479" s="20" t="s">
        <v>132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20" t="s">
        <v>88</v>
      </c>
      <c r="BK479" s="220">
        <f>ROUND(I479*H479,2)</f>
        <v>0</v>
      </c>
      <c r="BL479" s="20" t="s">
        <v>138</v>
      </c>
      <c r="BM479" s="219" t="s">
        <v>773</v>
      </c>
    </row>
    <row r="480" s="2" customFormat="1">
      <c r="A480" s="42"/>
      <c r="B480" s="43"/>
      <c r="C480" s="44"/>
      <c r="D480" s="226" t="s">
        <v>156</v>
      </c>
      <c r="E480" s="44"/>
      <c r="F480" s="227" t="s">
        <v>774</v>
      </c>
      <c r="G480" s="44"/>
      <c r="H480" s="44"/>
      <c r="I480" s="223"/>
      <c r="J480" s="44"/>
      <c r="K480" s="44"/>
      <c r="L480" s="48"/>
      <c r="M480" s="224"/>
      <c r="N480" s="225"/>
      <c r="O480" s="88"/>
      <c r="P480" s="88"/>
      <c r="Q480" s="88"/>
      <c r="R480" s="88"/>
      <c r="S480" s="88"/>
      <c r="T480" s="89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T480" s="20" t="s">
        <v>156</v>
      </c>
      <c r="AU480" s="20" t="s">
        <v>90</v>
      </c>
    </row>
    <row r="481" s="2" customFormat="1" ht="16.5" customHeight="1">
      <c r="A481" s="42"/>
      <c r="B481" s="43"/>
      <c r="C481" s="276" t="s">
        <v>775</v>
      </c>
      <c r="D481" s="276" t="s">
        <v>505</v>
      </c>
      <c r="E481" s="277" t="s">
        <v>776</v>
      </c>
      <c r="F481" s="278" t="s">
        <v>777</v>
      </c>
      <c r="G481" s="279" t="s">
        <v>164</v>
      </c>
      <c r="H481" s="280">
        <v>20</v>
      </c>
      <c r="I481" s="281"/>
      <c r="J481" s="282">
        <f>ROUND(I481*H481,2)</f>
        <v>0</v>
      </c>
      <c r="K481" s="278" t="s">
        <v>154</v>
      </c>
      <c r="L481" s="283"/>
      <c r="M481" s="284" t="s">
        <v>32</v>
      </c>
      <c r="N481" s="285" t="s">
        <v>51</v>
      </c>
      <c r="O481" s="88"/>
      <c r="P481" s="217">
        <f>O481*H481</f>
        <v>0</v>
      </c>
      <c r="Q481" s="217">
        <v>0.021999999999999999</v>
      </c>
      <c r="R481" s="217">
        <f>Q481*H481</f>
        <v>0.43999999999999995</v>
      </c>
      <c r="S481" s="217">
        <v>0</v>
      </c>
      <c r="T481" s="218">
        <f>S481*H481</f>
        <v>0</v>
      </c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R481" s="219" t="s">
        <v>195</v>
      </c>
      <c r="AT481" s="219" t="s">
        <v>505</v>
      </c>
      <c r="AU481" s="219" t="s">
        <v>90</v>
      </c>
      <c r="AY481" s="20" t="s">
        <v>132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20" t="s">
        <v>88</v>
      </c>
      <c r="BK481" s="220">
        <f>ROUND(I481*H481,2)</f>
        <v>0</v>
      </c>
      <c r="BL481" s="20" t="s">
        <v>138</v>
      </c>
      <c r="BM481" s="219" t="s">
        <v>778</v>
      </c>
    </row>
    <row r="482" s="2" customFormat="1" ht="16.5" customHeight="1">
      <c r="A482" s="42"/>
      <c r="B482" s="43"/>
      <c r="C482" s="208" t="s">
        <v>779</v>
      </c>
      <c r="D482" s="208" t="s">
        <v>134</v>
      </c>
      <c r="E482" s="209" t="s">
        <v>780</v>
      </c>
      <c r="F482" s="210" t="s">
        <v>781</v>
      </c>
      <c r="G482" s="211" t="s">
        <v>164</v>
      </c>
      <c r="H482" s="212">
        <v>81</v>
      </c>
      <c r="I482" s="213"/>
      <c r="J482" s="214">
        <f>ROUND(I482*H482,2)</f>
        <v>0</v>
      </c>
      <c r="K482" s="210" t="s">
        <v>32</v>
      </c>
      <c r="L482" s="48"/>
      <c r="M482" s="215" t="s">
        <v>32</v>
      </c>
      <c r="N482" s="216" t="s">
        <v>51</v>
      </c>
      <c r="O482" s="88"/>
      <c r="P482" s="217">
        <f>O482*H482</f>
        <v>0</v>
      </c>
      <c r="Q482" s="217">
        <v>0.11171</v>
      </c>
      <c r="R482" s="217">
        <f>Q482*H482</f>
        <v>9.0485100000000003</v>
      </c>
      <c r="S482" s="217">
        <v>0</v>
      </c>
      <c r="T482" s="218">
        <f>S482*H482</f>
        <v>0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19" t="s">
        <v>138</v>
      </c>
      <c r="AT482" s="219" t="s">
        <v>134</v>
      </c>
      <c r="AU482" s="219" t="s">
        <v>90</v>
      </c>
      <c r="AY482" s="20" t="s">
        <v>132</v>
      </c>
      <c r="BE482" s="220">
        <f>IF(N482="základní",J482,0)</f>
        <v>0</v>
      </c>
      <c r="BF482" s="220">
        <f>IF(N482="snížená",J482,0)</f>
        <v>0</v>
      </c>
      <c r="BG482" s="220">
        <f>IF(N482="zákl. přenesená",J482,0)</f>
        <v>0</v>
      </c>
      <c r="BH482" s="220">
        <f>IF(N482="sníž. přenesená",J482,0)</f>
        <v>0</v>
      </c>
      <c r="BI482" s="220">
        <f>IF(N482="nulová",J482,0)</f>
        <v>0</v>
      </c>
      <c r="BJ482" s="20" t="s">
        <v>88</v>
      </c>
      <c r="BK482" s="220">
        <f>ROUND(I482*H482,2)</f>
        <v>0</v>
      </c>
      <c r="BL482" s="20" t="s">
        <v>138</v>
      </c>
      <c r="BM482" s="219" t="s">
        <v>782</v>
      </c>
    </row>
    <row r="483" s="2" customFormat="1" ht="16.5" customHeight="1">
      <c r="A483" s="42"/>
      <c r="B483" s="43"/>
      <c r="C483" s="276" t="s">
        <v>783</v>
      </c>
      <c r="D483" s="276" t="s">
        <v>505</v>
      </c>
      <c r="E483" s="277" t="s">
        <v>784</v>
      </c>
      <c r="F483" s="278" t="s">
        <v>785</v>
      </c>
      <c r="G483" s="279" t="s">
        <v>164</v>
      </c>
      <c r="H483" s="280">
        <v>81</v>
      </c>
      <c r="I483" s="281"/>
      <c r="J483" s="282">
        <f>ROUND(I483*H483,2)</f>
        <v>0</v>
      </c>
      <c r="K483" s="278" t="s">
        <v>32</v>
      </c>
      <c r="L483" s="283"/>
      <c r="M483" s="284" t="s">
        <v>32</v>
      </c>
      <c r="N483" s="285" t="s">
        <v>51</v>
      </c>
      <c r="O483" s="88"/>
      <c r="P483" s="217">
        <f>O483*H483</f>
        <v>0</v>
      </c>
      <c r="Q483" s="217">
        <v>0.02</v>
      </c>
      <c r="R483" s="217">
        <f>Q483*H483</f>
        <v>1.6200000000000001</v>
      </c>
      <c r="S483" s="217">
        <v>0</v>
      </c>
      <c r="T483" s="218">
        <f>S483*H483</f>
        <v>0</v>
      </c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R483" s="219" t="s">
        <v>195</v>
      </c>
      <c r="AT483" s="219" t="s">
        <v>505</v>
      </c>
      <c r="AU483" s="219" t="s">
        <v>90</v>
      </c>
      <c r="AY483" s="20" t="s">
        <v>132</v>
      </c>
      <c r="BE483" s="220">
        <f>IF(N483="základní",J483,0)</f>
        <v>0</v>
      </c>
      <c r="BF483" s="220">
        <f>IF(N483="snížená",J483,0)</f>
        <v>0</v>
      </c>
      <c r="BG483" s="220">
        <f>IF(N483="zákl. přenesená",J483,0)</f>
        <v>0</v>
      </c>
      <c r="BH483" s="220">
        <f>IF(N483="sníž. přenesená",J483,0)</f>
        <v>0</v>
      </c>
      <c r="BI483" s="220">
        <f>IF(N483="nulová",J483,0)</f>
        <v>0</v>
      </c>
      <c r="BJ483" s="20" t="s">
        <v>88</v>
      </c>
      <c r="BK483" s="220">
        <f>ROUND(I483*H483,2)</f>
        <v>0</v>
      </c>
      <c r="BL483" s="20" t="s">
        <v>138</v>
      </c>
      <c r="BM483" s="219" t="s">
        <v>786</v>
      </c>
    </row>
    <row r="484" s="2" customFormat="1" ht="16.5" customHeight="1">
      <c r="A484" s="42"/>
      <c r="B484" s="43"/>
      <c r="C484" s="208" t="s">
        <v>787</v>
      </c>
      <c r="D484" s="208" t="s">
        <v>134</v>
      </c>
      <c r="E484" s="209" t="s">
        <v>788</v>
      </c>
      <c r="F484" s="210" t="s">
        <v>789</v>
      </c>
      <c r="G484" s="211" t="s">
        <v>164</v>
      </c>
      <c r="H484" s="212">
        <v>85</v>
      </c>
      <c r="I484" s="213"/>
      <c r="J484" s="214">
        <f>ROUND(I484*H484,2)</f>
        <v>0</v>
      </c>
      <c r="K484" s="210" t="s">
        <v>154</v>
      </c>
      <c r="L484" s="48"/>
      <c r="M484" s="215" t="s">
        <v>32</v>
      </c>
      <c r="N484" s="216" t="s">
        <v>51</v>
      </c>
      <c r="O484" s="88"/>
      <c r="P484" s="217">
        <f>O484*H484</f>
        <v>0</v>
      </c>
      <c r="Q484" s="217">
        <v>0.00069999999999999999</v>
      </c>
      <c r="R484" s="217">
        <f>Q484*H484</f>
        <v>0.059499999999999997</v>
      </c>
      <c r="S484" s="217">
        <v>0</v>
      </c>
      <c r="T484" s="218">
        <f>S484*H484</f>
        <v>0</v>
      </c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R484" s="219" t="s">
        <v>138</v>
      </c>
      <c r="AT484" s="219" t="s">
        <v>134</v>
      </c>
      <c r="AU484" s="219" t="s">
        <v>90</v>
      </c>
      <c r="AY484" s="20" t="s">
        <v>132</v>
      </c>
      <c r="BE484" s="220">
        <f>IF(N484="základní",J484,0)</f>
        <v>0</v>
      </c>
      <c r="BF484" s="220">
        <f>IF(N484="snížená",J484,0)</f>
        <v>0</v>
      </c>
      <c r="BG484" s="220">
        <f>IF(N484="zákl. přenesená",J484,0)</f>
        <v>0</v>
      </c>
      <c r="BH484" s="220">
        <f>IF(N484="sníž. přenesená",J484,0)</f>
        <v>0</v>
      </c>
      <c r="BI484" s="220">
        <f>IF(N484="nulová",J484,0)</f>
        <v>0</v>
      </c>
      <c r="BJ484" s="20" t="s">
        <v>88</v>
      </c>
      <c r="BK484" s="220">
        <f>ROUND(I484*H484,2)</f>
        <v>0</v>
      </c>
      <c r="BL484" s="20" t="s">
        <v>138</v>
      </c>
      <c r="BM484" s="219" t="s">
        <v>790</v>
      </c>
    </row>
    <row r="485" s="2" customFormat="1">
      <c r="A485" s="42"/>
      <c r="B485" s="43"/>
      <c r="C485" s="44"/>
      <c r="D485" s="226" t="s">
        <v>156</v>
      </c>
      <c r="E485" s="44"/>
      <c r="F485" s="227" t="s">
        <v>791</v>
      </c>
      <c r="G485" s="44"/>
      <c r="H485" s="44"/>
      <c r="I485" s="223"/>
      <c r="J485" s="44"/>
      <c r="K485" s="44"/>
      <c r="L485" s="48"/>
      <c r="M485" s="224"/>
      <c r="N485" s="225"/>
      <c r="O485" s="88"/>
      <c r="P485" s="88"/>
      <c r="Q485" s="88"/>
      <c r="R485" s="88"/>
      <c r="S485" s="88"/>
      <c r="T485" s="89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T485" s="20" t="s">
        <v>156</v>
      </c>
      <c r="AU485" s="20" t="s">
        <v>90</v>
      </c>
    </row>
    <row r="486" s="14" customFormat="1">
      <c r="A486" s="14"/>
      <c r="B486" s="238"/>
      <c r="C486" s="239"/>
      <c r="D486" s="221" t="s">
        <v>167</v>
      </c>
      <c r="E486" s="240" t="s">
        <v>32</v>
      </c>
      <c r="F486" s="241" t="s">
        <v>792</v>
      </c>
      <c r="G486" s="239"/>
      <c r="H486" s="242">
        <v>73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8" t="s">
        <v>167</v>
      </c>
      <c r="AU486" s="248" t="s">
        <v>90</v>
      </c>
      <c r="AV486" s="14" t="s">
        <v>90</v>
      </c>
      <c r="AW486" s="14" t="s">
        <v>41</v>
      </c>
      <c r="AX486" s="14" t="s">
        <v>80</v>
      </c>
      <c r="AY486" s="248" t="s">
        <v>132</v>
      </c>
    </row>
    <row r="487" s="14" customFormat="1">
      <c r="A487" s="14"/>
      <c r="B487" s="238"/>
      <c r="C487" s="239"/>
      <c r="D487" s="221" t="s">
        <v>167</v>
      </c>
      <c r="E487" s="240" t="s">
        <v>32</v>
      </c>
      <c r="F487" s="241" t="s">
        <v>793</v>
      </c>
      <c r="G487" s="239"/>
      <c r="H487" s="242">
        <v>12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8" t="s">
        <v>167</v>
      </c>
      <c r="AU487" s="248" t="s">
        <v>90</v>
      </c>
      <c r="AV487" s="14" t="s">
        <v>90</v>
      </c>
      <c r="AW487" s="14" t="s">
        <v>41</v>
      </c>
      <c r="AX487" s="14" t="s">
        <v>80</v>
      </c>
      <c r="AY487" s="248" t="s">
        <v>132</v>
      </c>
    </row>
    <row r="488" s="15" customFormat="1">
      <c r="A488" s="15"/>
      <c r="B488" s="249"/>
      <c r="C488" s="250"/>
      <c r="D488" s="221" t="s">
        <v>167</v>
      </c>
      <c r="E488" s="251" t="s">
        <v>32</v>
      </c>
      <c r="F488" s="252" t="s">
        <v>176</v>
      </c>
      <c r="G488" s="250"/>
      <c r="H488" s="253">
        <v>85</v>
      </c>
      <c r="I488" s="254"/>
      <c r="J488" s="250"/>
      <c r="K488" s="250"/>
      <c r="L488" s="255"/>
      <c r="M488" s="256"/>
      <c r="N488" s="257"/>
      <c r="O488" s="257"/>
      <c r="P488" s="257"/>
      <c r="Q488" s="257"/>
      <c r="R488" s="257"/>
      <c r="S488" s="257"/>
      <c r="T488" s="25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9" t="s">
        <v>167</v>
      </c>
      <c r="AU488" s="259" t="s">
        <v>90</v>
      </c>
      <c r="AV488" s="15" t="s">
        <v>138</v>
      </c>
      <c r="AW488" s="15" t="s">
        <v>41</v>
      </c>
      <c r="AX488" s="15" t="s">
        <v>88</v>
      </c>
      <c r="AY488" s="259" t="s">
        <v>132</v>
      </c>
    </row>
    <row r="489" s="2" customFormat="1" ht="16.5" customHeight="1">
      <c r="A489" s="42"/>
      <c r="B489" s="43"/>
      <c r="C489" s="276" t="s">
        <v>794</v>
      </c>
      <c r="D489" s="276" t="s">
        <v>505</v>
      </c>
      <c r="E489" s="277" t="s">
        <v>795</v>
      </c>
      <c r="F489" s="278" t="s">
        <v>796</v>
      </c>
      <c r="G489" s="279" t="s">
        <v>164</v>
      </c>
      <c r="H489" s="280">
        <v>10</v>
      </c>
      <c r="I489" s="281"/>
      <c r="J489" s="282">
        <f>ROUND(I489*H489,2)</f>
        <v>0</v>
      </c>
      <c r="K489" s="278" t="s">
        <v>32</v>
      </c>
      <c r="L489" s="283"/>
      <c r="M489" s="284" t="s">
        <v>32</v>
      </c>
      <c r="N489" s="285" t="s">
        <v>51</v>
      </c>
      <c r="O489" s="88"/>
      <c r="P489" s="217">
        <f>O489*H489</f>
        <v>0</v>
      </c>
      <c r="Q489" s="217">
        <v>0.0050000000000000001</v>
      </c>
      <c r="R489" s="217">
        <f>Q489*H489</f>
        <v>0.050000000000000003</v>
      </c>
      <c r="S489" s="217">
        <v>0</v>
      </c>
      <c r="T489" s="218">
        <f>S489*H489</f>
        <v>0</v>
      </c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R489" s="219" t="s">
        <v>195</v>
      </c>
      <c r="AT489" s="219" t="s">
        <v>505</v>
      </c>
      <c r="AU489" s="219" t="s">
        <v>90</v>
      </c>
      <c r="AY489" s="20" t="s">
        <v>132</v>
      </c>
      <c r="BE489" s="220">
        <f>IF(N489="základní",J489,0)</f>
        <v>0</v>
      </c>
      <c r="BF489" s="220">
        <f>IF(N489="snížená",J489,0)</f>
        <v>0</v>
      </c>
      <c r="BG489" s="220">
        <f>IF(N489="zákl. přenesená",J489,0)</f>
        <v>0</v>
      </c>
      <c r="BH489" s="220">
        <f>IF(N489="sníž. přenesená",J489,0)</f>
        <v>0</v>
      </c>
      <c r="BI489" s="220">
        <f>IF(N489="nulová",J489,0)</f>
        <v>0</v>
      </c>
      <c r="BJ489" s="20" t="s">
        <v>88</v>
      </c>
      <c r="BK489" s="220">
        <f>ROUND(I489*H489,2)</f>
        <v>0</v>
      </c>
      <c r="BL489" s="20" t="s">
        <v>138</v>
      </c>
      <c r="BM489" s="219" t="s">
        <v>797</v>
      </c>
    </row>
    <row r="490" s="2" customFormat="1" ht="16.5" customHeight="1">
      <c r="A490" s="42"/>
      <c r="B490" s="43"/>
      <c r="C490" s="276" t="s">
        <v>798</v>
      </c>
      <c r="D490" s="276" t="s">
        <v>505</v>
      </c>
      <c r="E490" s="277" t="s">
        <v>799</v>
      </c>
      <c r="F490" s="278" t="s">
        <v>800</v>
      </c>
      <c r="G490" s="279" t="s">
        <v>164</v>
      </c>
      <c r="H490" s="280">
        <v>2</v>
      </c>
      <c r="I490" s="281"/>
      <c r="J490" s="282">
        <f>ROUND(I490*H490,2)</f>
        <v>0</v>
      </c>
      <c r="K490" s="278" t="s">
        <v>32</v>
      </c>
      <c r="L490" s="283"/>
      <c r="M490" s="284" t="s">
        <v>32</v>
      </c>
      <c r="N490" s="285" t="s">
        <v>51</v>
      </c>
      <c r="O490" s="88"/>
      <c r="P490" s="217">
        <f>O490*H490</f>
        <v>0</v>
      </c>
      <c r="Q490" s="217">
        <v>0.0050000000000000001</v>
      </c>
      <c r="R490" s="217">
        <f>Q490*H490</f>
        <v>0.01</v>
      </c>
      <c r="S490" s="217">
        <v>0</v>
      </c>
      <c r="T490" s="218">
        <f>S490*H490</f>
        <v>0</v>
      </c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R490" s="219" t="s">
        <v>195</v>
      </c>
      <c r="AT490" s="219" t="s">
        <v>505</v>
      </c>
      <c r="AU490" s="219" t="s">
        <v>90</v>
      </c>
      <c r="AY490" s="20" t="s">
        <v>132</v>
      </c>
      <c r="BE490" s="220">
        <f>IF(N490="základní",J490,0)</f>
        <v>0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20" t="s">
        <v>88</v>
      </c>
      <c r="BK490" s="220">
        <f>ROUND(I490*H490,2)</f>
        <v>0</v>
      </c>
      <c r="BL490" s="20" t="s">
        <v>138</v>
      </c>
      <c r="BM490" s="219" t="s">
        <v>801</v>
      </c>
    </row>
    <row r="491" s="2" customFormat="1" ht="16.5" customHeight="1">
      <c r="A491" s="42"/>
      <c r="B491" s="43"/>
      <c r="C491" s="208" t="s">
        <v>802</v>
      </c>
      <c r="D491" s="208" t="s">
        <v>134</v>
      </c>
      <c r="E491" s="209" t="s">
        <v>803</v>
      </c>
      <c r="F491" s="210" t="s">
        <v>804</v>
      </c>
      <c r="G491" s="211" t="s">
        <v>164</v>
      </c>
      <c r="H491" s="212">
        <v>4</v>
      </c>
      <c r="I491" s="213"/>
      <c r="J491" s="214">
        <f>ROUND(I491*H491,2)</f>
        <v>0</v>
      </c>
      <c r="K491" s="210" t="s">
        <v>154</v>
      </c>
      <c r="L491" s="48"/>
      <c r="M491" s="215" t="s">
        <v>32</v>
      </c>
      <c r="N491" s="216" t="s">
        <v>51</v>
      </c>
      <c r="O491" s="88"/>
      <c r="P491" s="217">
        <f>O491*H491</f>
        <v>0</v>
      </c>
      <c r="Q491" s="217">
        <v>0</v>
      </c>
      <c r="R491" s="217">
        <f>Q491*H491</f>
        <v>0</v>
      </c>
      <c r="S491" s="217">
        <v>0</v>
      </c>
      <c r="T491" s="218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19" t="s">
        <v>138</v>
      </c>
      <c r="AT491" s="219" t="s">
        <v>134</v>
      </c>
      <c r="AU491" s="219" t="s">
        <v>90</v>
      </c>
      <c r="AY491" s="20" t="s">
        <v>132</v>
      </c>
      <c r="BE491" s="220">
        <f>IF(N491="základní",J491,0)</f>
        <v>0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20" t="s">
        <v>88</v>
      </c>
      <c r="BK491" s="220">
        <f>ROUND(I491*H491,2)</f>
        <v>0</v>
      </c>
      <c r="BL491" s="20" t="s">
        <v>138</v>
      </c>
      <c r="BM491" s="219" t="s">
        <v>805</v>
      </c>
    </row>
    <row r="492" s="2" customFormat="1">
      <c r="A492" s="42"/>
      <c r="B492" s="43"/>
      <c r="C492" s="44"/>
      <c r="D492" s="226" t="s">
        <v>156</v>
      </c>
      <c r="E492" s="44"/>
      <c r="F492" s="227" t="s">
        <v>806</v>
      </c>
      <c r="G492" s="44"/>
      <c r="H492" s="44"/>
      <c r="I492" s="223"/>
      <c r="J492" s="44"/>
      <c r="K492" s="44"/>
      <c r="L492" s="48"/>
      <c r="M492" s="224"/>
      <c r="N492" s="225"/>
      <c r="O492" s="88"/>
      <c r="P492" s="88"/>
      <c r="Q492" s="88"/>
      <c r="R492" s="88"/>
      <c r="S492" s="88"/>
      <c r="T492" s="89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T492" s="20" t="s">
        <v>156</v>
      </c>
      <c r="AU492" s="20" t="s">
        <v>90</v>
      </c>
    </row>
    <row r="493" s="2" customFormat="1" ht="16.5" customHeight="1">
      <c r="A493" s="42"/>
      <c r="B493" s="43"/>
      <c r="C493" s="276" t="s">
        <v>807</v>
      </c>
      <c r="D493" s="276" t="s">
        <v>505</v>
      </c>
      <c r="E493" s="277" t="s">
        <v>808</v>
      </c>
      <c r="F493" s="278" t="s">
        <v>809</v>
      </c>
      <c r="G493" s="279" t="s">
        <v>164</v>
      </c>
      <c r="H493" s="280">
        <v>4</v>
      </c>
      <c r="I493" s="281"/>
      <c r="J493" s="282">
        <f>ROUND(I493*H493,2)</f>
        <v>0</v>
      </c>
      <c r="K493" s="278" t="s">
        <v>154</v>
      </c>
      <c r="L493" s="283"/>
      <c r="M493" s="284" t="s">
        <v>32</v>
      </c>
      <c r="N493" s="285" t="s">
        <v>51</v>
      </c>
      <c r="O493" s="88"/>
      <c r="P493" s="217">
        <f>O493*H493</f>
        <v>0</v>
      </c>
      <c r="Q493" s="217">
        <v>0.0063</v>
      </c>
      <c r="R493" s="217">
        <f>Q493*H493</f>
        <v>0.0252</v>
      </c>
      <c r="S493" s="217">
        <v>0</v>
      </c>
      <c r="T493" s="218">
        <f>S493*H493</f>
        <v>0</v>
      </c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R493" s="219" t="s">
        <v>195</v>
      </c>
      <c r="AT493" s="219" t="s">
        <v>505</v>
      </c>
      <c r="AU493" s="219" t="s">
        <v>90</v>
      </c>
      <c r="AY493" s="20" t="s">
        <v>132</v>
      </c>
      <c r="BE493" s="220">
        <f>IF(N493="základní",J493,0)</f>
        <v>0</v>
      </c>
      <c r="BF493" s="220">
        <f>IF(N493="snížená",J493,0)</f>
        <v>0</v>
      </c>
      <c r="BG493" s="220">
        <f>IF(N493="zákl. přenesená",J493,0)</f>
        <v>0</v>
      </c>
      <c r="BH493" s="220">
        <f>IF(N493="sníž. přenesená",J493,0)</f>
        <v>0</v>
      </c>
      <c r="BI493" s="220">
        <f>IF(N493="nulová",J493,0)</f>
        <v>0</v>
      </c>
      <c r="BJ493" s="20" t="s">
        <v>88</v>
      </c>
      <c r="BK493" s="220">
        <f>ROUND(I493*H493,2)</f>
        <v>0</v>
      </c>
      <c r="BL493" s="20" t="s">
        <v>138</v>
      </c>
      <c r="BM493" s="219" t="s">
        <v>810</v>
      </c>
    </row>
    <row r="494" s="2" customFormat="1" ht="16.5" customHeight="1">
      <c r="A494" s="42"/>
      <c r="B494" s="43"/>
      <c r="C494" s="208" t="s">
        <v>811</v>
      </c>
      <c r="D494" s="208" t="s">
        <v>134</v>
      </c>
      <c r="E494" s="209" t="s">
        <v>812</v>
      </c>
      <c r="F494" s="210" t="s">
        <v>813</v>
      </c>
      <c r="G494" s="211" t="s">
        <v>164</v>
      </c>
      <c r="H494" s="212">
        <v>48</v>
      </c>
      <c r="I494" s="213"/>
      <c r="J494" s="214">
        <f>ROUND(I494*H494,2)</f>
        <v>0</v>
      </c>
      <c r="K494" s="210" t="s">
        <v>154</v>
      </c>
      <c r="L494" s="48"/>
      <c r="M494" s="215" t="s">
        <v>32</v>
      </c>
      <c r="N494" s="216" t="s">
        <v>51</v>
      </c>
      <c r="O494" s="88"/>
      <c r="P494" s="217">
        <f>O494*H494</f>
        <v>0</v>
      </c>
      <c r="Q494" s="217">
        <v>0.10940999999999999</v>
      </c>
      <c r="R494" s="217">
        <f>Q494*H494</f>
        <v>5.2516799999999995</v>
      </c>
      <c r="S494" s="217">
        <v>0</v>
      </c>
      <c r="T494" s="218">
        <f>S494*H494</f>
        <v>0</v>
      </c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R494" s="219" t="s">
        <v>138</v>
      </c>
      <c r="AT494" s="219" t="s">
        <v>134</v>
      </c>
      <c r="AU494" s="219" t="s">
        <v>90</v>
      </c>
      <c r="AY494" s="20" t="s">
        <v>132</v>
      </c>
      <c r="BE494" s="220">
        <f>IF(N494="základní",J494,0)</f>
        <v>0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20" t="s">
        <v>88</v>
      </c>
      <c r="BK494" s="220">
        <f>ROUND(I494*H494,2)</f>
        <v>0</v>
      </c>
      <c r="BL494" s="20" t="s">
        <v>138</v>
      </c>
      <c r="BM494" s="219" t="s">
        <v>814</v>
      </c>
    </row>
    <row r="495" s="2" customFormat="1">
      <c r="A495" s="42"/>
      <c r="B495" s="43"/>
      <c r="C495" s="44"/>
      <c r="D495" s="226" t="s">
        <v>156</v>
      </c>
      <c r="E495" s="44"/>
      <c r="F495" s="227" t="s">
        <v>815</v>
      </c>
      <c r="G495" s="44"/>
      <c r="H495" s="44"/>
      <c r="I495" s="223"/>
      <c r="J495" s="44"/>
      <c r="K495" s="44"/>
      <c r="L495" s="48"/>
      <c r="M495" s="224"/>
      <c r="N495" s="225"/>
      <c r="O495" s="88"/>
      <c r="P495" s="88"/>
      <c r="Q495" s="88"/>
      <c r="R495" s="88"/>
      <c r="S495" s="88"/>
      <c r="T495" s="89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T495" s="20" t="s">
        <v>156</v>
      </c>
      <c r="AU495" s="20" t="s">
        <v>90</v>
      </c>
    </row>
    <row r="496" s="2" customFormat="1" ht="16.5" customHeight="1">
      <c r="A496" s="42"/>
      <c r="B496" s="43"/>
      <c r="C496" s="276" t="s">
        <v>816</v>
      </c>
      <c r="D496" s="276" t="s">
        <v>505</v>
      </c>
      <c r="E496" s="277" t="s">
        <v>817</v>
      </c>
      <c r="F496" s="278" t="s">
        <v>818</v>
      </c>
      <c r="G496" s="279" t="s">
        <v>164</v>
      </c>
      <c r="H496" s="280">
        <v>48</v>
      </c>
      <c r="I496" s="281"/>
      <c r="J496" s="282">
        <f>ROUND(I496*H496,2)</f>
        <v>0</v>
      </c>
      <c r="K496" s="278" t="s">
        <v>154</v>
      </c>
      <c r="L496" s="283"/>
      <c r="M496" s="284" t="s">
        <v>32</v>
      </c>
      <c r="N496" s="285" t="s">
        <v>51</v>
      </c>
      <c r="O496" s="88"/>
      <c r="P496" s="217">
        <f>O496*H496</f>
        <v>0</v>
      </c>
      <c r="Q496" s="217">
        <v>0.0064999999999999997</v>
      </c>
      <c r="R496" s="217">
        <f>Q496*H496</f>
        <v>0.312</v>
      </c>
      <c r="S496" s="217">
        <v>0</v>
      </c>
      <c r="T496" s="218">
        <f>S496*H496</f>
        <v>0</v>
      </c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R496" s="219" t="s">
        <v>195</v>
      </c>
      <c r="AT496" s="219" t="s">
        <v>505</v>
      </c>
      <c r="AU496" s="219" t="s">
        <v>90</v>
      </c>
      <c r="AY496" s="20" t="s">
        <v>132</v>
      </c>
      <c r="BE496" s="220">
        <f>IF(N496="základní",J496,0)</f>
        <v>0</v>
      </c>
      <c r="BF496" s="220">
        <f>IF(N496="snížená",J496,0)</f>
        <v>0</v>
      </c>
      <c r="BG496" s="220">
        <f>IF(N496="zákl. přenesená",J496,0)</f>
        <v>0</v>
      </c>
      <c r="BH496" s="220">
        <f>IF(N496="sníž. přenesená",J496,0)</f>
        <v>0</v>
      </c>
      <c r="BI496" s="220">
        <f>IF(N496="nulová",J496,0)</f>
        <v>0</v>
      </c>
      <c r="BJ496" s="20" t="s">
        <v>88</v>
      </c>
      <c r="BK496" s="220">
        <f>ROUND(I496*H496,2)</f>
        <v>0</v>
      </c>
      <c r="BL496" s="20" t="s">
        <v>138</v>
      </c>
      <c r="BM496" s="219" t="s">
        <v>819</v>
      </c>
    </row>
    <row r="497" s="2" customFormat="1" ht="16.5" customHeight="1">
      <c r="A497" s="42"/>
      <c r="B497" s="43"/>
      <c r="C497" s="208" t="s">
        <v>820</v>
      </c>
      <c r="D497" s="208" t="s">
        <v>134</v>
      </c>
      <c r="E497" s="209" t="s">
        <v>821</v>
      </c>
      <c r="F497" s="210" t="s">
        <v>822</v>
      </c>
      <c r="G497" s="211" t="s">
        <v>153</v>
      </c>
      <c r="H497" s="212">
        <v>85</v>
      </c>
      <c r="I497" s="213"/>
      <c r="J497" s="214">
        <f>ROUND(I497*H497,2)</f>
        <v>0</v>
      </c>
      <c r="K497" s="210" t="s">
        <v>154</v>
      </c>
      <c r="L497" s="48"/>
      <c r="M497" s="215" t="s">
        <v>32</v>
      </c>
      <c r="N497" s="216" t="s">
        <v>51</v>
      </c>
      <c r="O497" s="88"/>
      <c r="P497" s="217">
        <f>O497*H497</f>
        <v>0</v>
      </c>
      <c r="Q497" s="217">
        <v>0.00010000000000000001</v>
      </c>
      <c r="R497" s="217">
        <f>Q497*H497</f>
        <v>0.0085000000000000006</v>
      </c>
      <c r="S497" s="217">
        <v>0</v>
      </c>
      <c r="T497" s="218">
        <f>S497*H497</f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R497" s="219" t="s">
        <v>138</v>
      </c>
      <c r="AT497" s="219" t="s">
        <v>134</v>
      </c>
      <c r="AU497" s="219" t="s">
        <v>90</v>
      </c>
      <c r="AY497" s="20" t="s">
        <v>132</v>
      </c>
      <c r="BE497" s="220">
        <f>IF(N497="základní",J497,0)</f>
        <v>0</v>
      </c>
      <c r="BF497" s="220">
        <f>IF(N497="snížená",J497,0)</f>
        <v>0</v>
      </c>
      <c r="BG497" s="220">
        <f>IF(N497="zákl. přenesená",J497,0)</f>
        <v>0</v>
      </c>
      <c r="BH497" s="220">
        <f>IF(N497="sníž. přenesená",J497,0)</f>
        <v>0</v>
      </c>
      <c r="BI497" s="220">
        <f>IF(N497="nulová",J497,0)</f>
        <v>0</v>
      </c>
      <c r="BJ497" s="20" t="s">
        <v>88</v>
      </c>
      <c r="BK497" s="220">
        <f>ROUND(I497*H497,2)</f>
        <v>0</v>
      </c>
      <c r="BL497" s="20" t="s">
        <v>138</v>
      </c>
      <c r="BM497" s="219" t="s">
        <v>823</v>
      </c>
    </row>
    <row r="498" s="2" customFormat="1">
      <c r="A498" s="42"/>
      <c r="B498" s="43"/>
      <c r="C498" s="44"/>
      <c r="D498" s="226" t="s">
        <v>156</v>
      </c>
      <c r="E498" s="44"/>
      <c r="F498" s="227" t="s">
        <v>824</v>
      </c>
      <c r="G498" s="44"/>
      <c r="H498" s="44"/>
      <c r="I498" s="223"/>
      <c r="J498" s="44"/>
      <c r="K498" s="44"/>
      <c r="L498" s="48"/>
      <c r="M498" s="224"/>
      <c r="N498" s="225"/>
      <c r="O498" s="88"/>
      <c r="P498" s="88"/>
      <c r="Q498" s="88"/>
      <c r="R498" s="88"/>
      <c r="S498" s="88"/>
      <c r="T498" s="89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T498" s="20" t="s">
        <v>156</v>
      </c>
      <c r="AU498" s="20" t="s">
        <v>90</v>
      </c>
    </row>
    <row r="499" s="14" customFormat="1">
      <c r="A499" s="14"/>
      <c r="B499" s="238"/>
      <c r="C499" s="239"/>
      <c r="D499" s="221" t="s">
        <v>167</v>
      </c>
      <c r="E499" s="240" t="s">
        <v>32</v>
      </c>
      <c r="F499" s="241" t="s">
        <v>825</v>
      </c>
      <c r="G499" s="239"/>
      <c r="H499" s="242">
        <v>85</v>
      </c>
      <c r="I499" s="243"/>
      <c r="J499" s="239"/>
      <c r="K499" s="239"/>
      <c r="L499" s="244"/>
      <c r="M499" s="245"/>
      <c r="N499" s="246"/>
      <c r="O499" s="246"/>
      <c r="P499" s="246"/>
      <c r="Q499" s="246"/>
      <c r="R499" s="246"/>
      <c r="S499" s="246"/>
      <c r="T499" s="24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8" t="s">
        <v>167</v>
      </c>
      <c r="AU499" s="248" t="s">
        <v>90</v>
      </c>
      <c r="AV499" s="14" t="s">
        <v>90</v>
      </c>
      <c r="AW499" s="14" t="s">
        <v>41</v>
      </c>
      <c r="AX499" s="14" t="s">
        <v>88</v>
      </c>
      <c r="AY499" s="248" t="s">
        <v>132</v>
      </c>
    </row>
    <row r="500" s="2" customFormat="1" ht="16.5" customHeight="1">
      <c r="A500" s="42"/>
      <c r="B500" s="43"/>
      <c r="C500" s="208" t="s">
        <v>826</v>
      </c>
      <c r="D500" s="208" t="s">
        <v>134</v>
      </c>
      <c r="E500" s="209" t="s">
        <v>827</v>
      </c>
      <c r="F500" s="210" t="s">
        <v>828</v>
      </c>
      <c r="G500" s="211" t="s">
        <v>153</v>
      </c>
      <c r="H500" s="212">
        <v>55</v>
      </c>
      <c r="I500" s="213"/>
      <c r="J500" s="214">
        <f>ROUND(I500*H500,2)</f>
        <v>0</v>
      </c>
      <c r="K500" s="210" t="s">
        <v>154</v>
      </c>
      <c r="L500" s="48"/>
      <c r="M500" s="215" t="s">
        <v>32</v>
      </c>
      <c r="N500" s="216" t="s">
        <v>51</v>
      </c>
      <c r="O500" s="88"/>
      <c r="P500" s="217">
        <f>O500*H500</f>
        <v>0</v>
      </c>
      <c r="Q500" s="217">
        <v>0.00010000000000000001</v>
      </c>
      <c r="R500" s="217">
        <f>Q500*H500</f>
        <v>0.0055000000000000005</v>
      </c>
      <c r="S500" s="217">
        <v>0</v>
      </c>
      <c r="T500" s="218">
        <f>S500*H500</f>
        <v>0</v>
      </c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R500" s="219" t="s">
        <v>138</v>
      </c>
      <c r="AT500" s="219" t="s">
        <v>134</v>
      </c>
      <c r="AU500" s="219" t="s">
        <v>90</v>
      </c>
      <c r="AY500" s="20" t="s">
        <v>132</v>
      </c>
      <c r="BE500" s="220">
        <f>IF(N500="základní",J500,0)</f>
        <v>0</v>
      </c>
      <c r="BF500" s="220">
        <f>IF(N500="snížená",J500,0)</f>
        <v>0</v>
      </c>
      <c r="BG500" s="220">
        <f>IF(N500="zákl. přenesená",J500,0)</f>
        <v>0</v>
      </c>
      <c r="BH500" s="220">
        <f>IF(N500="sníž. přenesená",J500,0)</f>
        <v>0</v>
      </c>
      <c r="BI500" s="220">
        <f>IF(N500="nulová",J500,0)</f>
        <v>0</v>
      </c>
      <c r="BJ500" s="20" t="s">
        <v>88</v>
      </c>
      <c r="BK500" s="220">
        <f>ROUND(I500*H500,2)</f>
        <v>0</v>
      </c>
      <c r="BL500" s="20" t="s">
        <v>138</v>
      </c>
      <c r="BM500" s="219" t="s">
        <v>829</v>
      </c>
    </row>
    <row r="501" s="2" customFormat="1">
      <c r="A501" s="42"/>
      <c r="B501" s="43"/>
      <c r="C501" s="44"/>
      <c r="D501" s="226" t="s">
        <v>156</v>
      </c>
      <c r="E501" s="44"/>
      <c r="F501" s="227" t="s">
        <v>830</v>
      </c>
      <c r="G501" s="44"/>
      <c r="H501" s="44"/>
      <c r="I501" s="223"/>
      <c r="J501" s="44"/>
      <c r="K501" s="44"/>
      <c r="L501" s="48"/>
      <c r="M501" s="224"/>
      <c r="N501" s="225"/>
      <c r="O501" s="88"/>
      <c r="P501" s="88"/>
      <c r="Q501" s="88"/>
      <c r="R501" s="88"/>
      <c r="S501" s="88"/>
      <c r="T501" s="89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T501" s="20" t="s">
        <v>156</v>
      </c>
      <c r="AU501" s="20" t="s">
        <v>90</v>
      </c>
    </row>
    <row r="502" s="14" customFormat="1">
      <c r="A502" s="14"/>
      <c r="B502" s="238"/>
      <c r="C502" s="239"/>
      <c r="D502" s="221" t="s">
        <v>167</v>
      </c>
      <c r="E502" s="240" t="s">
        <v>32</v>
      </c>
      <c r="F502" s="241" t="s">
        <v>831</v>
      </c>
      <c r="G502" s="239"/>
      <c r="H502" s="242">
        <v>55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8" t="s">
        <v>167</v>
      </c>
      <c r="AU502" s="248" t="s">
        <v>90</v>
      </c>
      <c r="AV502" s="14" t="s">
        <v>90</v>
      </c>
      <c r="AW502" s="14" t="s">
        <v>41</v>
      </c>
      <c r="AX502" s="14" t="s">
        <v>88</v>
      </c>
      <c r="AY502" s="248" t="s">
        <v>132</v>
      </c>
    </row>
    <row r="503" s="2" customFormat="1" ht="16.5" customHeight="1">
      <c r="A503" s="42"/>
      <c r="B503" s="43"/>
      <c r="C503" s="208" t="s">
        <v>832</v>
      </c>
      <c r="D503" s="208" t="s">
        <v>134</v>
      </c>
      <c r="E503" s="209" t="s">
        <v>833</v>
      </c>
      <c r="F503" s="210" t="s">
        <v>834</v>
      </c>
      <c r="G503" s="211" t="s">
        <v>153</v>
      </c>
      <c r="H503" s="212">
        <v>750</v>
      </c>
      <c r="I503" s="213"/>
      <c r="J503" s="214">
        <f>ROUND(I503*H503,2)</f>
        <v>0</v>
      </c>
      <c r="K503" s="210" t="s">
        <v>32</v>
      </c>
      <c r="L503" s="48"/>
      <c r="M503" s="215" t="s">
        <v>32</v>
      </c>
      <c r="N503" s="216" t="s">
        <v>51</v>
      </c>
      <c r="O503" s="88"/>
      <c r="P503" s="217">
        <f>O503*H503</f>
        <v>0</v>
      </c>
      <c r="Q503" s="217">
        <v>0.00010000000000000001</v>
      </c>
      <c r="R503" s="217">
        <f>Q503*H503</f>
        <v>0.074999999999999997</v>
      </c>
      <c r="S503" s="217">
        <v>0</v>
      </c>
      <c r="T503" s="218">
        <f>S503*H503</f>
        <v>0</v>
      </c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R503" s="219" t="s">
        <v>138</v>
      </c>
      <c r="AT503" s="219" t="s">
        <v>134</v>
      </c>
      <c r="AU503" s="219" t="s">
        <v>90</v>
      </c>
      <c r="AY503" s="20" t="s">
        <v>132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20" t="s">
        <v>88</v>
      </c>
      <c r="BK503" s="220">
        <f>ROUND(I503*H503,2)</f>
        <v>0</v>
      </c>
      <c r="BL503" s="20" t="s">
        <v>138</v>
      </c>
      <c r="BM503" s="219" t="s">
        <v>835</v>
      </c>
    </row>
    <row r="504" s="14" customFormat="1">
      <c r="A504" s="14"/>
      <c r="B504" s="238"/>
      <c r="C504" s="239"/>
      <c r="D504" s="221" t="s">
        <v>167</v>
      </c>
      <c r="E504" s="240" t="s">
        <v>32</v>
      </c>
      <c r="F504" s="241" t="s">
        <v>836</v>
      </c>
      <c r="G504" s="239"/>
      <c r="H504" s="242">
        <v>750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8" t="s">
        <v>167</v>
      </c>
      <c r="AU504" s="248" t="s">
        <v>90</v>
      </c>
      <c r="AV504" s="14" t="s">
        <v>90</v>
      </c>
      <c r="AW504" s="14" t="s">
        <v>41</v>
      </c>
      <c r="AX504" s="14" t="s">
        <v>80</v>
      </c>
      <c r="AY504" s="248" t="s">
        <v>132</v>
      </c>
    </row>
    <row r="505" s="15" customFormat="1">
      <c r="A505" s="15"/>
      <c r="B505" s="249"/>
      <c r="C505" s="250"/>
      <c r="D505" s="221" t="s">
        <v>167</v>
      </c>
      <c r="E505" s="251" t="s">
        <v>32</v>
      </c>
      <c r="F505" s="252" t="s">
        <v>176</v>
      </c>
      <c r="G505" s="250"/>
      <c r="H505" s="253">
        <v>750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9" t="s">
        <v>167</v>
      </c>
      <c r="AU505" s="259" t="s">
        <v>90</v>
      </c>
      <c r="AV505" s="15" t="s">
        <v>138</v>
      </c>
      <c r="AW505" s="15" t="s">
        <v>41</v>
      </c>
      <c r="AX505" s="15" t="s">
        <v>88</v>
      </c>
      <c r="AY505" s="259" t="s">
        <v>132</v>
      </c>
    </row>
    <row r="506" s="2" customFormat="1" ht="16.5" customHeight="1">
      <c r="A506" s="42"/>
      <c r="B506" s="43"/>
      <c r="C506" s="208" t="s">
        <v>837</v>
      </c>
      <c r="D506" s="208" t="s">
        <v>134</v>
      </c>
      <c r="E506" s="209" t="s">
        <v>838</v>
      </c>
      <c r="F506" s="210" t="s">
        <v>839</v>
      </c>
      <c r="G506" s="211" t="s">
        <v>153</v>
      </c>
      <c r="H506" s="212">
        <v>10</v>
      </c>
      <c r="I506" s="213"/>
      <c r="J506" s="214">
        <f>ROUND(I506*H506,2)</f>
        <v>0</v>
      </c>
      <c r="K506" s="210" t="s">
        <v>154</v>
      </c>
      <c r="L506" s="48"/>
      <c r="M506" s="215" t="s">
        <v>32</v>
      </c>
      <c r="N506" s="216" t="s">
        <v>51</v>
      </c>
      <c r="O506" s="88"/>
      <c r="P506" s="217">
        <f>O506*H506</f>
        <v>0</v>
      </c>
      <c r="Q506" s="217">
        <v>5.0000000000000002E-05</v>
      </c>
      <c r="R506" s="217">
        <f>Q506*H506</f>
        <v>0.00050000000000000001</v>
      </c>
      <c r="S506" s="217">
        <v>0</v>
      </c>
      <c r="T506" s="218">
        <f>S506*H506</f>
        <v>0</v>
      </c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R506" s="219" t="s">
        <v>138</v>
      </c>
      <c r="AT506" s="219" t="s">
        <v>134</v>
      </c>
      <c r="AU506" s="219" t="s">
        <v>90</v>
      </c>
      <c r="AY506" s="20" t="s">
        <v>132</v>
      </c>
      <c r="BE506" s="220">
        <f>IF(N506="základní",J506,0)</f>
        <v>0</v>
      </c>
      <c r="BF506" s="220">
        <f>IF(N506="snížená",J506,0)</f>
        <v>0</v>
      </c>
      <c r="BG506" s="220">
        <f>IF(N506="zákl. přenesená",J506,0)</f>
        <v>0</v>
      </c>
      <c r="BH506" s="220">
        <f>IF(N506="sníž. přenesená",J506,0)</f>
        <v>0</v>
      </c>
      <c r="BI506" s="220">
        <f>IF(N506="nulová",J506,0)</f>
        <v>0</v>
      </c>
      <c r="BJ506" s="20" t="s">
        <v>88</v>
      </c>
      <c r="BK506" s="220">
        <f>ROUND(I506*H506,2)</f>
        <v>0</v>
      </c>
      <c r="BL506" s="20" t="s">
        <v>138</v>
      </c>
      <c r="BM506" s="219" t="s">
        <v>840</v>
      </c>
    </row>
    <row r="507" s="2" customFormat="1">
      <c r="A507" s="42"/>
      <c r="B507" s="43"/>
      <c r="C507" s="44"/>
      <c r="D507" s="226" t="s">
        <v>156</v>
      </c>
      <c r="E507" s="44"/>
      <c r="F507" s="227" t="s">
        <v>841</v>
      </c>
      <c r="G507" s="44"/>
      <c r="H507" s="44"/>
      <c r="I507" s="223"/>
      <c r="J507" s="44"/>
      <c r="K507" s="44"/>
      <c r="L507" s="48"/>
      <c r="M507" s="224"/>
      <c r="N507" s="225"/>
      <c r="O507" s="88"/>
      <c r="P507" s="88"/>
      <c r="Q507" s="88"/>
      <c r="R507" s="88"/>
      <c r="S507" s="88"/>
      <c r="T507" s="89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T507" s="20" t="s">
        <v>156</v>
      </c>
      <c r="AU507" s="20" t="s">
        <v>90</v>
      </c>
    </row>
    <row r="508" s="14" customFormat="1">
      <c r="A508" s="14"/>
      <c r="B508" s="238"/>
      <c r="C508" s="239"/>
      <c r="D508" s="221" t="s">
        <v>167</v>
      </c>
      <c r="E508" s="240" t="s">
        <v>32</v>
      </c>
      <c r="F508" s="241" t="s">
        <v>842</v>
      </c>
      <c r="G508" s="239"/>
      <c r="H508" s="242">
        <v>10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8" t="s">
        <v>167</v>
      </c>
      <c r="AU508" s="248" t="s">
        <v>90</v>
      </c>
      <c r="AV508" s="14" t="s">
        <v>90</v>
      </c>
      <c r="AW508" s="14" t="s">
        <v>41</v>
      </c>
      <c r="AX508" s="14" t="s">
        <v>88</v>
      </c>
      <c r="AY508" s="248" t="s">
        <v>132</v>
      </c>
    </row>
    <row r="509" s="2" customFormat="1" ht="16.5" customHeight="1">
      <c r="A509" s="42"/>
      <c r="B509" s="43"/>
      <c r="C509" s="208" t="s">
        <v>843</v>
      </c>
      <c r="D509" s="208" t="s">
        <v>134</v>
      </c>
      <c r="E509" s="209" t="s">
        <v>844</v>
      </c>
      <c r="F509" s="210" t="s">
        <v>845</v>
      </c>
      <c r="G509" s="211" t="s">
        <v>153</v>
      </c>
      <c r="H509" s="212">
        <v>30</v>
      </c>
      <c r="I509" s="213"/>
      <c r="J509" s="214">
        <f>ROUND(I509*H509,2)</f>
        <v>0</v>
      </c>
      <c r="K509" s="210" t="s">
        <v>154</v>
      </c>
      <c r="L509" s="48"/>
      <c r="M509" s="215" t="s">
        <v>32</v>
      </c>
      <c r="N509" s="216" t="s">
        <v>51</v>
      </c>
      <c r="O509" s="88"/>
      <c r="P509" s="217">
        <f>O509*H509</f>
        <v>0</v>
      </c>
      <c r="Q509" s="217">
        <v>0.00020000000000000001</v>
      </c>
      <c r="R509" s="217">
        <f>Q509*H509</f>
        <v>0.0060000000000000001</v>
      </c>
      <c r="S509" s="217">
        <v>0</v>
      </c>
      <c r="T509" s="218">
        <f>S509*H509</f>
        <v>0</v>
      </c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R509" s="219" t="s">
        <v>138</v>
      </c>
      <c r="AT509" s="219" t="s">
        <v>134</v>
      </c>
      <c r="AU509" s="219" t="s">
        <v>90</v>
      </c>
      <c r="AY509" s="20" t="s">
        <v>132</v>
      </c>
      <c r="BE509" s="220">
        <f>IF(N509="základní",J509,0)</f>
        <v>0</v>
      </c>
      <c r="BF509" s="220">
        <f>IF(N509="snížená",J509,0)</f>
        <v>0</v>
      </c>
      <c r="BG509" s="220">
        <f>IF(N509="zákl. přenesená",J509,0)</f>
        <v>0</v>
      </c>
      <c r="BH509" s="220">
        <f>IF(N509="sníž. přenesená",J509,0)</f>
        <v>0</v>
      </c>
      <c r="BI509" s="220">
        <f>IF(N509="nulová",J509,0)</f>
        <v>0</v>
      </c>
      <c r="BJ509" s="20" t="s">
        <v>88</v>
      </c>
      <c r="BK509" s="220">
        <f>ROUND(I509*H509,2)</f>
        <v>0</v>
      </c>
      <c r="BL509" s="20" t="s">
        <v>138</v>
      </c>
      <c r="BM509" s="219" t="s">
        <v>846</v>
      </c>
    </row>
    <row r="510" s="2" customFormat="1">
      <c r="A510" s="42"/>
      <c r="B510" s="43"/>
      <c r="C510" s="44"/>
      <c r="D510" s="226" t="s">
        <v>156</v>
      </c>
      <c r="E510" s="44"/>
      <c r="F510" s="227" t="s">
        <v>847</v>
      </c>
      <c r="G510" s="44"/>
      <c r="H510" s="44"/>
      <c r="I510" s="223"/>
      <c r="J510" s="44"/>
      <c r="K510" s="44"/>
      <c r="L510" s="48"/>
      <c r="M510" s="224"/>
      <c r="N510" s="225"/>
      <c r="O510" s="88"/>
      <c r="P510" s="88"/>
      <c r="Q510" s="88"/>
      <c r="R510" s="88"/>
      <c r="S510" s="88"/>
      <c r="T510" s="89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T510" s="20" t="s">
        <v>156</v>
      </c>
      <c r="AU510" s="20" t="s">
        <v>90</v>
      </c>
    </row>
    <row r="511" s="14" customFormat="1">
      <c r="A511" s="14"/>
      <c r="B511" s="238"/>
      <c r="C511" s="239"/>
      <c r="D511" s="221" t="s">
        <v>167</v>
      </c>
      <c r="E511" s="240" t="s">
        <v>32</v>
      </c>
      <c r="F511" s="241" t="s">
        <v>848</v>
      </c>
      <c r="G511" s="239"/>
      <c r="H511" s="242">
        <v>30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8" t="s">
        <v>167</v>
      </c>
      <c r="AU511" s="248" t="s">
        <v>90</v>
      </c>
      <c r="AV511" s="14" t="s">
        <v>90</v>
      </c>
      <c r="AW511" s="14" t="s">
        <v>41</v>
      </c>
      <c r="AX511" s="14" t="s">
        <v>88</v>
      </c>
      <c r="AY511" s="248" t="s">
        <v>132</v>
      </c>
    </row>
    <row r="512" s="2" customFormat="1" ht="16.5" customHeight="1">
      <c r="A512" s="42"/>
      <c r="B512" s="43"/>
      <c r="C512" s="208" t="s">
        <v>849</v>
      </c>
      <c r="D512" s="208" t="s">
        <v>134</v>
      </c>
      <c r="E512" s="209" t="s">
        <v>850</v>
      </c>
      <c r="F512" s="210" t="s">
        <v>851</v>
      </c>
      <c r="G512" s="211" t="s">
        <v>153</v>
      </c>
      <c r="H512" s="212">
        <v>1</v>
      </c>
      <c r="I512" s="213"/>
      <c r="J512" s="214">
        <f>ROUND(I512*H512,2)</f>
        <v>0</v>
      </c>
      <c r="K512" s="210" t="s">
        <v>32</v>
      </c>
      <c r="L512" s="48"/>
      <c r="M512" s="215" t="s">
        <v>32</v>
      </c>
      <c r="N512" s="216" t="s">
        <v>51</v>
      </c>
      <c r="O512" s="88"/>
      <c r="P512" s="217">
        <f>O512*H512</f>
        <v>0</v>
      </c>
      <c r="Q512" s="217">
        <v>0.00025999999999999998</v>
      </c>
      <c r="R512" s="217">
        <f>Q512*H512</f>
        <v>0.00025999999999999998</v>
      </c>
      <c r="S512" s="217">
        <v>0</v>
      </c>
      <c r="T512" s="218">
        <f>S512*H512</f>
        <v>0</v>
      </c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R512" s="219" t="s">
        <v>138</v>
      </c>
      <c r="AT512" s="219" t="s">
        <v>134</v>
      </c>
      <c r="AU512" s="219" t="s">
        <v>90</v>
      </c>
      <c r="AY512" s="20" t="s">
        <v>132</v>
      </c>
      <c r="BE512" s="220">
        <f>IF(N512="základní",J512,0)</f>
        <v>0</v>
      </c>
      <c r="BF512" s="220">
        <f>IF(N512="snížená",J512,0)</f>
        <v>0</v>
      </c>
      <c r="BG512" s="220">
        <f>IF(N512="zákl. přenesená",J512,0)</f>
        <v>0</v>
      </c>
      <c r="BH512" s="220">
        <f>IF(N512="sníž. přenesená",J512,0)</f>
        <v>0</v>
      </c>
      <c r="BI512" s="220">
        <f>IF(N512="nulová",J512,0)</f>
        <v>0</v>
      </c>
      <c r="BJ512" s="20" t="s">
        <v>88</v>
      </c>
      <c r="BK512" s="220">
        <f>ROUND(I512*H512,2)</f>
        <v>0</v>
      </c>
      <c r="BL512" s="20" t="s">
        <v>138</v>
      </c>
      <c r="BM512" s="219" t="s">
        <v>852</v>
      </c>
    </row>
    <row r="513" s="14" customFormat="1">
      <c r="A513" s="14"/>
      <c r="B513" s="238"/>
      <c r="C513" s="239"/>
      <c r="D513" s="221" t="s">
        <v>167</v>
      </c>
      <c r="E513" s="240" t="s">
        <v>32</v>
      </c>
      <c r="F513" s="241" t="s">
        <v>853</v>
      </c>
      <c r="G513" s="239"/>
      <c r="H513" s="242">
        <v>1</v>
      </c>
      <c r="I513" s="243"/>
      <c r="J513" s="239"/>
      <c r="K513" s="239"/>
      <c r="L513" s="244"/>
      <c r="M513" s="245"/>
      <c r="N513" s="246"/>
      <c r="O513" s="246"/>
      <c r="P513" s="246"/>
      <c r="Q513" s="246"/>
      <c r="R513" s="246"/>
      <c r="S513" s="246"/>
      <c r="T513" s="24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8" t="s">
        <v>167</v>
      </c>
      <c r="AU513" s="248" t="s">
        <v>90</v>
      </c>
      <c r="AV513" s="14" t="s">
        <v>90</v>
      </c>
      <c r="AW513" s="14" t="s">
        <v>41</v>
      </c>
      <c r="AX513" s="14" t="s">
        <v>88</v>
      </c>
      <c r="AY513" s="248" t="s">
        <v>132</v>
      </c>
    </row>
    <row r="514" s="2" customFormat="1" ht="16.5" customHeight="1">
      <c r="A514" s="42"/>
      <c r="B514" s="43"/>
      <c r="C514" s="208" t="s">
        <v>854</v>
      </c>
      <c r="D514" s="208" t="s">
        <v>134</v>
      </c>
      <c r="E514" s="209" t="s">
        <v>855</v>
      </c>
      <c r="F514" s="210" t="s">
        <v>856</v>
      </c>
      <c r="G514" s="211" t="s">
        <v>153</v>
      </c>
      <c r="H514" s="212">
        <v>22</v>
      </c>
      <c r="I514" s="213"/>
      <c r="J514" s="214">
        <f>ROUND(I514*H514,2)</f>
        <v>0</v>
      </c>
      <c r="K514" s="210" t="s">
        <v>154</v>
      </c>
      <c r="L514" s="48"/>
      <c r="M514" s="215" t="s">
        <v>32</v>
      </c>
      <c r="N514" s="216" t="s">
        <v>51</v>
      </c>
      <c r="O514" s="88"/>
      <c r="P514" s="217">
        <f>O514*H514</f>
        <v>0</v>
      </c>
      <c r="Q514" s="217">
        <v>0.00010000000000000001</v>
      </c>
      <c r="R514" s="217">
        <f>Q514*H514</f>
        <v>0.0022000000000000001</v>
      </c>
      <c r="S514" s="217">
        <v>0</v>
      </c>
      <c r="T514" s="218">
        <f>S514*H514</f>
        <v>0</v>
      </c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R514" s="219" t="s">
        <v>138</v>
      </c>
      <c r="AT514" s="219" t="s">
        <v>134</v>
      </c>
      <c r="AU514" s="219" t="s">
        <v>90</v>
      </c>
      <c r="AY514" s="20" t="s">
        <v>132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20" t="s">
        <v>88</v>
      </c>
      <c r="BK514" s="220">
        <f>ROUND(I514*H514,2)</f>
        <v>0</v>
      </c>
      <c r="BL514" s="20" t="s">
        <v>138</v>
      </c>
      <c r="BM514" s="219" t="s">
        <v>857</v>
      </c>
    </row>
    <row r="515" s="2" customFormat="1">
      <c r="A515" s="42"/>
      <c r="B515" s="43"/>
      <c r="C515" s="44"/>
      <c r="D515" s="226" t="s">
        <v>156</v>
      </c>
      <c r="E515" s="44"/>
      <c r="F515" s="227" t="s">
        <v>858</v>
      </c>
      <c r="G515" s="44"/>
      <c r="H515" s="44"/>
      <c r="I515" s="223"/>
      <c r="J515" s="44"/>
      <c r="K515" s="44"/>
      <c r="L515" s="48"/>
      <c r="M515" s="224"/>
      <c r="N515" s="225"/>
      <c r="O515" s="88"/>
      <c r="P515" s="88"/>
      <c r="Q515" s="88"/>
      <c r="R515" s="88"/>
      <c r="S515" s="88"/>
      <c r="T515" s="89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T515" s="20" t="s">
        <v>156</v>
      </c>
      <c r="AU515" s="20" t="s">
        <v>90</v>
      </c>
    </row>
    <row r="516" s="14" customFormat="1">
      <c r="A516" s="14"/>
      <c r="B516" s="238"/>
      <c r="C516" s="239"/>
      <c r="D516" s="221" t="s">
        <v>167</v>
      </c>
      <c r="E516" s="240" t="s">
        <v>32</v>
      </c>
      <c r="F516" s="241" t="s">
        <v>859</v>
      </c>
      <c r="G516" s="239"/>
      <c r="H516" s="242">
        <v>22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8" t="s">
        <v>167</v>
      </c>
      <c r="AU516" s="248" t="s">
        <v>90</v>
      </c>
      <c r="AV516" s="14" t="s">
        <v>90</v>
      </c>
      <c r="AW516" s="14" t="s">
        <v>41</v>
      </c>
      <c r="AX516" s="14" t="s">
        <v>88</v>
      </c>
      <c r="AY516" s="248" t="s">
        <v>132</v>
      </c>
    </row>
    <row r="517" s="2" customFormat="1" ht="16.5" customHeight="1">
      <c r="A517" s="42"/>
      <c r="B517" s="43"/>
      <c r="C517" s="208" t="s">
        <v>860</v>
      </c>
      <c r="D517" s="208" t="s">
        <v>134</v>
      </c>
      <c r="E517" s="209" t="s">
        <v>861</v>
      </c>
      <c r="F517" s="210" t="s">
        <v>862</v>
      </c>
      <c r="G517" s="211" t="s">
        <v>137</v>
      </c>
      <c r="H517" s="212">
        <v>503.59800000000001</v>
      </c>
      <c r="I517" s="213"/>
      <c r="J517" s="214">
        <f>ROUND(I517*H517,2)</f>
        <v>0</v>
      </c>
      <c r="K517" s="210" t="s">
        <v>154</v>
      </c>
      <c r="L517" s="48"/>
      <c r="M517" s="215" t="s">
        <v>32</v>
      </c>
      <c r="N517" s="216" t="s">
        <v>51</v>
      </c>
      <c r="O517" s="88"/>
      <c r="P517" s="217">
        <f>O517*H517</f>
        <v>0</v>
      </c>
      <c r="Q517" s="217">
        <v>0.0011999999999999999</v>
      </c>
      <c r="R517" s="217">
        <f>Q517*H517</f>
        <v>0.60431760000000001</v>
      </c>
      <c r="S517" s="217">
        <v>0</v>
      </c>
      <c r="T517" s="218">
        <f>S517*H517</f>
        <v>0</v>
      </c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R517" s="219" t="s">
        <v>138</v>
      </c>
      <c r="AT517" s="219" t="s">
        <v>134</v>
      </c>
      <c r="AU517" s="219" t="s">
        <v>90</v>
      </c>
      <c r="AY517" s="20" t="s">
        <v>132</v>
      </c>
      <c r="BE517" s="220">
        <f>IF(N517="základní",J517,0)</f>
        <v>0</v>
      </c>
      <c r="BF517" s="220">
        <f>IF(N517="snížená",J517,0)</f>
        <v>0</v>
      </c>
      <c r="BG517" s="220">
        <f>IF(N517="zákl. přenesená",J517,0)</f>
        <v>0</v>
      </c>
      <c r="BH517" s="220">
        <f>IF(N517="sníž. přenesená",J517,0)</f>
        <v>0</v>
      </c>
      <c r="BI517" s="220">
        <f>IF(N517="nulová",J517,0)</f>
        <v>0</v>
      </c>
      <c r="BJ517" s="20" t="s">
        <v>88</v>
      </c>
      <c r="BK517" s="220">
        <f>ROUND(I517*H517,2)</f>
        <v>0</v>
      </c>
      <c r="BL517" s="20" t="s">
        <v>138</v>
      </c>
      <c r="BM517" s="219" t="s">
        <v>863</v>
      </c>
    </row>
    <row r="518" s="2" customFormat="1">
      <c r="A518" s="42"/>
      <c r="B518" s="43"/>
      <c r="C518" s="44"/>
      <c r="D518" s="226" t="s">
        <v>156</v>
      </c>
      <c r="E518" s="44"/>
      <c r="F518" s="227" t="s">
        <v>864</v>
      </c>
      <c r="G518" s="44"/>
      <c r="H518" s="44"/>
      <c r="I518" s="223"/>
      <c r="J518" s="44"/>
      <c r="K518" s="44"/>
      <c r="L518" s="48"/>
      <c r="M518" s="224"/>
      <c r="N518" s="225"/>
      <c r="O518" s="88"/>
      <c r="P518" s="88"/>
      <c r="Q518" s="88"/>
      <c r="R518" s="88"/>
      <c r="S518" s="88"/>
      <c r="T518" s="89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T518" s="20" t="s">
        <v>156</v>
      </c>
      <c r="AU518" s="20" t="s">
        <v>90</v>
      </c>
    </row>
    <row r="519" s="14" customFormat="1">
      <c r="A519" s="14"/>
      <c r="B519" s="238"/>
      <c r="C519" s="239"/>
      <c r="D519" s="221" t="s">
        <v>167</v>
      </c>
      <c r="E519" s="240" t="s">
        <v>32</v>
      </c>
      <c r="F519" s="241" t="s">
        <v>865</v>
      </c>
      <c r="G519" s="239"/>
      <c r="H519" s="242">
        <v>330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8" t="s">
        <v>167</v>
      </c>
      <c r="AU519" s="248" t="s">
        <v>90</v>
      </c>
      <c r="AV519" s="14" t="s">
        <v>90</v>
      </c>
      <c r="AW519" s="14" t="s">
        <v>41</v>
      </c>
      <c r="AX519" s="14" t="s">
        <v>80</v>
      </c>
      <c r="AY519" s="248" t="s">
        <v>132</v>
      </c>
    </row>
    <row r="520" s="14" customFormat="1">
      <c r="A520" s="14"/>
      <c r="B520" s="238"/>
      <c r="C520" s="239"/>
      <c r="D520" s="221" t="s">
        <v>167</v>
      </c>
      <c r="E520" s="240" t="s">
        <v>32</v>
      </c>
      <c r="F520" s="241" t="s">
        <v>866</v>
      </c>
      <c r="G520" s="239"/>
      <c r="H520" s="242">
        <v>40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8" t="s">
        <v>167</v>
      </c>
      <c r="AU520" s="248" t="s">
        <v>90</v>
      </c>
      <c r="AV520" s="14" t="s">
        <v>90</v>
      </c>
      <c r="AW520" s="14" t="s">
        <v>41</v>
      </c>
      <c r="AX520" s="14" t="s">
        <v>80</v>
      </c>
      <c r="AY520" s="248" t="s">
        <v>132</v>
      </c>
    </row>
    <row r="521" s="14" customFormat="1">
      <c r="A521" s="14"/>
      <c r="B521" s="238"/>
      <c r="C521" s="239"/>
      <c r="D521" s="221" t="s">
        <v>167</v>
      </c>
      <c r="E521" s="240" t="s">
        <v>32</v>
      </c>
      <c r="F521" s="241" t="s">
        <v>867</v>
      </c>
      <c r="G521" s="239"/>
      <c r="H521" s="242">
        <v>30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8" t="s">
        <v>167</v>
      </c>
      <c r="AU521" s="248" t="s">
        <v>90</v>
      </c>
      <c r="AV521" s="14" t="s">
        <v>90</v>
      </c>
      <c r="AW521" s="14" t="s">
        <v>41</v>
      </c>
      <c r="AX521" s="14" t="s">
        <v>80</v>
      </c>
      <c r="AY521" s="248" t="s">
        <v>132</v>
      </c>
    </row>
    <row r="522" s="14" customFormat="1">
      <c r="A522" s="14"/>
      <c r="B522" s="238"/>
      <c r="C522" s="239"/>
      <c r="D522" s="221" t="s">
        <v>167</v>
      </c>
      <c r="E522" s="240" t="s">
        <v>32</v>
      </c>
      <c r="F522" s="241" t="s">
        <v>868</v>
      </c>
      <c r="G522" s="239"/>
      <c r="H522" s="242">
        <v>15.75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167</v>
      </c>
      <c r="AU522" s="248" t="s">
        <v>90</v>
      </c>
      <c r="AV522" s="14" t="s">
        <v>90</v>
      </c>
      <c r="AW522" s="14" t="s">
        <v>41</v>
      </c>
      <c r="AX522" s="14" t="s">
        <v>80</v>
      </c>
      <c r="AY522" s="248" t="s">
        <v>132</v>
      </c>
    </row>
    <row r="523" s="14" customFormat="1">
      <c r="A523" s="14"/>
      <c r="B523" s="238"/>
      <c r="C523" s="239"/>
      <c r="D523" s="221" t="s">
        <v>167</v>
      </c>
      <c r="E523" s="240" t="s">
        <v>32</v>
      </c>
      <c r="F523" s="241" t="s">
        <v>869</v>
      </c>
      <c r="G523" s="239"/>
      <c r="H523" s="242">
        <v>87.847999999999999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167</v>
      </c>
      <c r="AU523" s="248" t="s">
        <v>90</v>
      </c>
      <c r="AV523" s="14" t="s">
        <v>90</v>
      </c>
      <c r="AW523" s="14" t="s">
        <v>41</v>
      </c>
      <c r="AX523" s="14" t="s">
        <v>80</v>
      </c>
      <c r="AY523" s="248" t="s">
        <v>132</v>
      </c>
    </row>
    <row r="524" s="15" customFormat="1">
      <c r="A524" s="15"/>
      <c r="B524" s="249"/>
      <c r="C524" s="250"/>
      <c r="D524" s="221" t="s">
        <v>167</v>
      </c>
      <c r="E524" s="251" t="s">
        <v>32</v>
      </c>
      <c r="F524" s="252" t="s">
        <v>176</v>
      </c>
      <c r="G524" s="250"/>
      <c r="H524" s="253">
        <v>503.59800000000001</v>
      </c>
      <c r="I524" s="254"/>
      <c r="J524" s="250"/>
      <c r="K524" s="250"/>
      <c r="L524" s="255"/>
      <c r="M524" s="256"/>
      <c r="N524" s="257"/>
      <c r="O524" s="257"/>
      <c r="P524" s="257"/>
      <c r="Q524" s="257"/>
      <c r="R524" s="257"/>
      <c r="S524" s="257"/>
      <c r="T524" s="258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9" t="s">
        <v>167</v>
      </c>
      <c r="AU524" s="259" t="s">
        <v>90</v>
      </c>
      <c r="AV524" s="15" t="s">
        <v>138</v>
      </c>
      <c r="AW524" s="15" t="s">
        <v>41</v>
      </c>
      <c r="AX524" s="15" t="s">
        <v>88</v>
      </c>
      <c r="AY524" s="259" t="s">
        <v>132</v>
      </c>
    </row>
    <row r="525" s="2" customFormat="1" ht="16.5" customHeight="1">
      <c r="A525" s="42"/>
      <c r="B525" s="43"/>
      <c r="C525" s="208" t="s">
        <v>870</v>
      </c>
      <c r="D525" s="208" t="s">
        <v>134</v>
      </c>
      <c r="E525" s="209" t="s">
        <v>871</v>
      </c>
      <c r="F525" s="210" t="s">
        <v>872</v>
      </c>
      <c r="G525" s="211" t="s">
        <v>153</v>
      </c>
      <c r="H525" s="212">
        <v>85</v>
      </c>
      <c r="I525" s="213"/>
      <c r="J525" s="214">
        <f>ROUND(I525*H525,2)</f>
        <v>0</v>
      </c>
      <c r="K525" s="210" t="s">
        <v>154</v>
      </c>
      <c r="L525" s="48"/>
      <c r="M525" s="215" t="s">
        <v>32</v>
      </c>
      <c r="N525" s="216" t="s">
        <v>51</v>
      </c>
      <c r="O525" s="88"/>
      <c r="P525" s="217">
        <f>O525*H525</f>
        <v>0</v>
      </c>
      <c r="Q525" s="217">
        <v>0.00020000000000000001</v>
      </c>
      <c r="R525" s="217">
        <f>Q525*H525</f>
        <v>0.017000000000000001</v>
      </c>
      <c r="S525" s="217">
        <v>0</v>
      </c>
      <c r="T525" s="218">
        <f>S525*H525</f>
        <v>0</v>
      </c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R525" s="219" t="s">
        <v>138</v>
      </c>
      <c r="AT525" s="219" t="s">
        <v>134</v>
      </c>
      <c r="AU525" s="219" t="s">
        <v>90</v>
      </c>
      <c r="AY525" s="20" t="s">
        <v>132</v>
      </c>
      <c r="BE525" s="220">
        <f>IF(N525="základní",J525,0)</f>
        <v>0</v>
      </c>
      <c r="BF525" s="220">
        <f>IF(N525="snížená",J525,0)</f>
        <v>0</v>
      </c>
      <c r="BG525" s="220">
        <f>IF(N525="zákl. přenesená",J525,0)</f>
        <v>0</v>
      </c>
      <c r="BH525" s="220">
        <f>IF(N525="sníž. přenesená",J525,0)</f>
        <v>0</v>
      </c>
      <c r="BI525" s="220">
        <f>IF(N525="nulová",J525,0)</f>
        <v>0</v>
      </c>
      <c r="BJ525" s="20" t="s">
        <v>88</v>
      </c>
      <c r="BK525" s="220">
        <f>ROUND(I525*H525,2)</f>
        <v>0</v>
      </c>
      <c r="BL525" s="20" t="s">
        <v>138</v>
      </c>
      <c r="BM525" s="219" t="s">
        <v>873</v>
      </c>
    </row>
    <row r="526" s="2" customFormat="1">
      <c r="A526" s="42"/>
      <c r="B526" s="43"/>
      <c r="C526" s="44"/>
      <c r="D526" s="226" t="s">
        <v>156</v>
      </c>
      <c r="E526" s="44"/>
      <c r="F526" s="227" t="s">
        <v>874</v>
      </c>
      <c r="G526" s="44"/>
      <c r="H526" s="44"/>
      <c r="I526" s="223"/>
      <c r="J526" s="44"/>
      <c r="K526" s="44"/>
      <c r="L526" s="48"/>
      <c r="M526" s="224"/>
      <c r="N526" s="225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156</v>
      </c>
      <c r="AU526" s="20" t="s">
        <v>90</v>
      </c>
    </row>
    <row r="527" s="14" customFormat="1">
      <c r="A527" s="14"/>
      <c r="B527" s="238"/>
      <c r="C527" s="239"/>
      <c r="D527" s="221" t="s">
        <v>167</v>
      </c>
      <c r="E527" s="240" t="s">
        <v>32</v>
      </c>
      <c r="F527" s="241" t="s">
        <v>825</v>
      </c>
      <c r="G527" s="239"/>
      <c r="H527" s="242">
        <v>85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167</v>
      </c>
      <c r="AU527" s="248" t="s">
        <v>90</v>
      </c>
      <c r="AV527" s="14" t="s">
        <v>90</v>
      </c>
      <c r="AW527" s="14" t="s">
        <v>41</v>
      </c>
      <c r="AX527" s="14" t="s">
        <v>88</v>
      </c>
      <c r="AY527" s="248" t="s">
        <v>132</v>
      </c>
    </row>
    <row r="528" s="2" customFormat="1" ht="16.5" customHeight="1">
      <c r="A528" s="42"/>
      <c r="B528" s="43"/>
      <c r="C528" s="208" t="s">
        <v>875</v>
      </c>
      <c r="D528" s="208" t="s">
        <v>134</v>
      </c>
      <c r="E528" s="209" t="s">
        <v>876</v>
      </c>
      <c r="F528" s="210" t="s">
        <v>877</v>
      </c>
      <c r="G528" s="211" t="s">
        <v>153</v>
      </c>
      <c r="H528" s="212">
        <v>55</v>
      </c>
      <c r="I528" s="213"/>
      <c r="J528" s="214">
        <f>ROUND(I528*H528,2)</f>
        <v>0</v>
      </c>
      <c r="K528" s="210" t="s">
        <v>154</v>
      </c>
      <c r="L528" s="48"/>
      <c r="M528" s="215" t="s">
        <v>32</v>
      </c>
      <c r="N528" s="216" t="s">
        <v>51</v>
      </c>
      <c r="O528" s="88"/>
      <c r="P528" s="217">
        <f>O528*H528</f>
        <v>0</v>
      </c>
      <c r="Q528" s="217">
        <v>0.00020000000000000001</v>
      </c>
      <c r="R528" s="217">
        <f>Q528*H528</f>
        <v>0.011000000000000001</v>
      </c>
      <c r="S528" s="217">
        <v>0</v>
      </c>
      <c r="T528" s="218">
        <f>S528*H528</f>
        <v>0</v>
      </c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R528" s="219" t="s">
        <v>138</v>
      </c>
      <c r="AT528" s="219" t="s">
        <v>134</v>
      </c>
      <c r="AU528" s="219" t="s">
        <v>90</v>
      </c>
      <c r="AY528" s="20" t="s">
        <v>132</v>
      </c>
      <c r="BE528" s="220">
        <f>IF(N528="základní",J528,0)</f>
        <v>0</v>
      </c>
      <c r="BF528" s="220">
        <f>IF(N528="snížená",J528,0)</f>
        <v>0</v>
      </c>
      <c r="BG528" s="220">
        <f>IF(N528="zákl. přenesená",J528,0)</f>
        <v>0</v>
      </c>
      <c r="BH528" s="220">
        <f>IF(N528="sníž. přenesená",J528,0)</f>
        <v>0</v>
      </c>
      <c r="BI528" s="220">
        <f>IF(N528="nulová",J528,0)</f>
        <v>0</v>
      </c>
      <c r="BJ528" s="20" t="s">
        <v>88</v>
      </c>
      <c r="BK528" s="220">
        <f>ROUND(I528*H528,2)</f>
        <v>0</v>
      </c>
      <c r="BL528" s="20" t="s">
        <v>138</v>
      </c>
      <c r="BM528" s="219" t="s">
        <v>878</v>
      </c>
    </row>
    <row r="529" s="2" customFormat="1">
      <c r="A529" s="42"/>
      <c r="B529" s="43"/>
      <c r="C529" s="44"/>
      <c r="D529" s="226" t="s">
        <v>156</v>
      </c>
      <c r="E529" s="44"/>
      <c r="F529" s="227" t="s">
        <v>879</v>
      </c>
      <c r="G529" s="44"/>
      <c r="H529" s="44"/>
      <c r="I529" s="223"/>
      <c r="J529" s="44"/>
      <c r="K529" s="44"/>
      <c r="L529" s="48"/>
      <c r="M529" s="224"/>
      <c r="N529" s="225"/>
      <c r="O529" s="88"/>
      <c r="P529" s="88"/>
      <c r="Q529" s="88"/>
      <c r="R529" s="88"/>
      <c r="S529" s="88"/>
      <c r="T529" s="89"/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T529" s="20" t="s">
        <v>156</v>
      </c>
      <c r="AU529" s="20" t="s">
        <v>90</v>
      </c>
    </row>
    <row r="530" s="14" customFormat="1">
      <c r="A530" s="14"/>
      <c r="B530" s="238"/>
      <c r="C530" s="239"/>
      <c r="D530" s="221" t="s">
        <v>167</v>
      </c>
      <c r="E530" s="240" t="s">
        <v>32</v>
      </c>
      <c r="F530" s="241" t="s">
        <v>831</v>
      </c>
      <c r="G530" s="239"/>
      <c r="H530" s="242">
        <v>55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8" t="s">
        <v>167</v>
      </c>
      <c r="AU530" s="248" t="s">
        <v>90</v>
      </c>
      <c r="AV530" s="14" t="s">
        <v>90</v>
      </c>
      <c r="AW530" s="14" t="s">
        <v>41</v>
      </c>
      <c r="AX530" s="14" t="s">
        <v>88</v>
      </c>
      <c r="AY530" s="248" t="s">
        <v>132</v>
      </c>
    </row>
    <row r="531" s="2" customFormat="1" ht="16.5" customHeight="1">
      <c r="A531" s="42"/>
      <c r="B531" s="43"/>
      <c r="C531" s="208" t="s">
        <v>880</v>
      </c>
      <c r="D531" s="208" t="s">
        <v>134</v>
      </c>
      <c r="E531" s="209" t="s">
        <v>881</v>
      </c>
      <c r="F531" s="210" t="s">
        <v>882</v>
      </c>
      <c r="G531" s="211" t="s">
        <v>153</v>
      </c>
      <c r="H531" s="212">
        <v>750</v>
      </c>
      <c r="I531" s="213"/>
      <c r="J531" s="214">
        <f>ROUND(I531*H531,2)</f>
        <v>0</v>
      </c>
      <c r="K531" s="210" t="s">
        <v>32</v>
      </c>
      <c r="L531" s="48"/>
      <c r="M531" s="215" t="s">
        <v>32</v>
      </c>
      <c r="N531" s="216" t="s">
        <v>51</v>
      </c>
      <c r="O531" s="88"/>
      <c r="P531" s="217">
        <f>O531*H531</f>
        <v>0</v>
      </c>
      <c r="Q531" s="217">
        <v>0.00020000000000000001</v>
      </c>
      <c r="R531" s="217">
        <f>Q531*H531</f>
        <v>0.14999999999999999</v>
      </c>
      <c r="S531" s="217">
        <v>0</v>
      </c>
      <c r="T531" s="218">
        <f>S531*H531</f>
        <v>0</v>
      </c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R531" s="219" t="s">
        <v>138</v>
      </c>
      <c r="AT531" s="219" t="s">
        <v>134</v>
      </c>
      <c r="AU531" s="219" t="s">
        <v>90</v>
      </c>
      <c r="AY531" s="20" t="s">
        <v>132</v>
      </c>
      <c r="BE531" s="220">
        <f>IF(N531="základní",J531,0)</f>
        <v>0</v>
      </c>
      <c r="BF531" s="220">
        <f>IF(N531="snížená",J531,0)</f>
        <v>0</v>
      </c>
      <c r="BG531" s="220">
        <f>IF(N531="zákl. přenesená",J531,0)</f>
        <v>0</v>
      </c>
      <c r="BH531" s="220">
        <f>IF(N531="sníž. přenesená",J531,0)</f>
        <v>0</v>
      </c>
      <c r="BI531" s="220">
        <f>IF(N531="nulová",J531,0)</f>
        <v>0</v>
      </c>
      <c r="BJ531" s="20" t="s">
        <v>88</v>
      </c>
      <c r="BK531" s="220">
        <f>ROUND(I531*H531,2)</f>
        <v>0</v>
      </c>
      <c r="BL531" s="20" t="s">
        <v>138</v>
      </c>
      <c r="BM531" s="219" t="s">
        <v>883</v>
      </c>
    </row>
    <row r="532" s="14" customFormat="1">
      <c r="A532" s="14"/>
      <c r="B532" s="238"/>
      <c r="C532" s="239"/>
      <c r="D532" s="221" t="s">
        <v>167</v>
      </c>
      <c r="E532" s="240" t="s">
        <v>32</v>
      </c>
      <c r="F532" s="241" t="s">
        <v>836</v>
      </c>
      <c r="G532" s="239"/>
      <c r="H532" s="242">
        <v>750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8" t="s">
        <v>167</v>
      </c>
      <c r="AU532" s="248" t="s">
        <v>90</v>
      </c>
      <c r="AV532" s="14" t="s">
        <v>90</v>
      </c>
      <c r="AW532" s="14" t="s">
        <v>41</v>
      </c>
      <c r="AX532" s="14" t="s">
        <v>80</v>
      </c>
      <c r="AY532" s="248" t="s">
        <v>132</v>
      </c>
    </row>
    <row r="533" s="15" customFormat="1">
      <c r="A533" s="15"/>
      <c r="B533" s="249"/>
      <c r="C533" s="250"/>
      <c r="D533" s="221" t="s">
        <v>167</v>
      </c>
      <c r="E533" s="251" t="s">
        <v>32</v>
      </c>
      <c r="F533" s="252" t="s">
        <v>176</v>
      </c>
      <c r="G533" s="250"/>
      <c r="H533" s="253">
        <v>750</v>
      </c>
      <c r="I533" s="254"/>
      <c r="J533" s="250"/>
      <c r="K533" s="250"/>
      <c r="L533" s="255"/>
      <c r="M533" s="256"/>
      <c r="N533" s="257"/>
      <c r="O533" s="257"/>
      <c r="P533" s="257"/>
      <c r="Q533" s="257"/>
      <c r="R533" s="257"/>
      <c r="S533" s="257"/>
      <c r="T533" s="258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9" t="s">
        <v>167</v>
      </c>
      <c r="AU533" s="259" t="s">
        <v>90</v>
      </c>
      <c r="AV533" s="15" t="s">
        <v>138</v>
      </c>
      <c r="AW533" s="15" t="s">
        <v>41</v>
      </c>
      <c r="AX533" s="15" t="s">
        <v>88</v>
      </c>
      <c r="AY533" s="259" t="s">
        <v>132</v>
      </c>
    </row>
    <row r="534" s="2" customFormat="1" ht="21.75" customHeight="1">
      <c r="A534" s="42"/>
      <c r="B534" s="43"/>
      <c r="C534" s="208" t="s">
        <v>884</v>
      </c>
      <c r="D534" s="208" t="s">
        <v>134</v>
      </c>
      <c r="E534" s="209" t="s">
        <v>885</v>
      </c>
      <c r="F534" s="210" t="s">
        <v>886</v>
      </c>
      <c r="G534" s="211" t="s">
        <v>153</v>
      </c>
      <c r="H534" s="212">
        <v>10</v>
      </c>
      <c r="I534" s="213"/>
      <c r="J534" s="214">
        <f>ROUND(I534*H534,2)</f>
        <v>0</v>
      </c>
      <c r="K534" s="210" t="s">
        <v>154</v>
      </c>
      <c r="L534" s="48"/>
      <c r="M534" s="215" t="s">
        <v>32</v>
      </c>
      <c r="N534" s="216" t="s">
        <v>51</v>
      </c>
      <c r="O534" s="88"/>
      <c r="P534" s="217">
        <f>O534*H534</f>
        <v>0</v>
      </c>
      <c r="Q534" s="217">
        <v>6.9999999999999994E-05</v>
      </c>
      <c r="R534" s="217">
        <f>Q534*H534</f>
        <v>0.00069999999999999988</v>
      </c>
      <c r="S534" s="217">
        <v>0</v>
      </c>
      <c r="T534" s="218">
        <f>S534*H534</f>
        <v>0</v>
      </c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R534" s="219" t="s">
        <v>138</v>
      </c>
      <c r="AT534" s="219" t="s">
        <v>134</v>
      </c>
      <c r="AU534" s="219" t="s">
        <v>90</v>
      </c>
      <c r="AY534" s="20" t="s">
        <v>132</v>
      </c>
      <c r="BE534" s="220">
        <f>IF(N534="základní",J534,0)</f>
        <v>0</v>
      </c>
      <c r="BF534" s="220">
        <f>IF(N534="snížená",J534,0)</f>
        <v>0</v>
      </c>
      <c r="BG534" s="220">
        <f>IF(N534="zákl. přenesená",J534,0)</f>
        <v>0</v>
      </c>
      <c r="BH534" s="220">
        <f>IF(N534="sníž. přenesená",J534,0)</f>
        <v>0</v>
      </c>
      <c r="BI534" s="220">
        <f>IF(N534="nulová",J534,0)</f>
        <v>0</v>
      </c>
      <c r="BJ534" s="20" t="s">
        <v>88</v>
      </c>
      <c r="BK534" s="220">
        <f>ROUND(I534*H534,2)</f>
        <v>0</v>
      </c>
      <c r="BL534" s="20" t="s">
        <v>138</v>
      </c>
      <c r="BM534" s="219" t="s">
        <v>887</v>
      </c>
    </row>
    <row r="535" s="2" customFormat="1">
      <c r="A535" s="42"/>
      <c r="B535" s="43"/>
      <c r="C535" s="44"/>
      <c r="D535" s="226" t="s">
        <v>156</v>
      </c>
      <c r="E535" s="44"/>
      <c r="F535" s="227" t="s">
        <v>888</v>
      </c>
      <c r="G535" s="44"/>
      <c r="H535" s="44"/>
      <c r="I535" s="223"/>
      <c r="J535" s="44"/>
      <c r="K535" s="44"/>
      <c r="L535" s="48"/>
      <c r="M535" s="224"/>
      <c r="N535" s="225"/>
      <c r="O535" s="88"/>
      <c r="P535" s="88"/>
      <c r="Q535" s="88"/>
      <c r="R535" s="88"/>
      <c r="S535" s="88"/>
      <c r="T535" s="89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T535" s="20" t="s">
        <v>156</v>
      </c>
      <c r="AU535" s="20" t="s">
        <v>90</v>
      </c>
    </row>
    <row r="536" s="14" customFormat="1">
      <c r="A536" s="14"/>
      <c r="B536" s="238"/>
      <c r="C536" s="239"/>
      <c r="D536" s="221" t="s">
        <v>167</v>
      </c>
      <c r="E536" s="240" t="s">
        <v>32</v>
      </c>
      <c r="F536" s="241" t="s">
        <v>842</v>
      </c>
      <c r="G536" s="239"/>
      <c r="H536" s="242">
        <v>10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8" t="s">
        <v>167</v>
      </c>
      <c r="AU536" s="248" t="s">
        <v>90</v>
      </c>
      <c r="AV536" s="14" t="s">
        <v>90</v>
      </c>
      <c r="AW536" s="14" t="s">
        <v>41</v>
      </c>
      <c r="AX536" s="14" t="s">
        <v>88</v>
      </c>
      <c r="AY536" s="248" t="s">
        <v>132</v>
      </c>
    </row>
    <row r="537" s="2" customFormat="1" ht="16.5" customHeight="1">
      <c r="A537" s="42"/>
      <c r="B537" s="43"/>
      <c r="C537" s="208" t="s">
        <v>889</v>
      </c>
      <c r="D537" s="208" t="s">
        <v>134</v>
      </c>
      <c r="E537" s="209" t="s">
        <v>890</v>
      </c>
      <c r="F537" s="210" t="s">
        <v>891</v>
      </c>
      <c r="G537" s="211" t="s">
        <v>153</v>
      </c>
      <c r="H537" s="212">
        <v>30</v>
      </c>
      <c r="I537" s="213"/>
      <c r="J537" s="214">
        <f>ROUND(I537*H537,2)</f>
        <v>0</v>
      </c>
      <c r="K537" s="210" t="s">
        <v>154</v>
      </c>
      <c r="L537" s="48"/>
      <c r="M537" s="215" t="s">
        <v>32</v>
      </c>
      <c r="N537" s="216" t="s">
        <v>51</v>
      </c>
      <c r="O537" s="88"/>
      <c r="P537" s="217">
        <f>O537*H537</f>
        <v>0</v>
      </c>
      <c r="Q537" s="217">
        <v>0.00040000000000000002</v>
      </c>
      <c r="R537" s="217">
        <f>Q537*H537</f>
        <v>0.012</v>
      </c>
      <c r="S537" s="217">
        <v>0</v>
      </c>
      <c r="T537" s="218">
        <f>S537*H537</f>
        <v>0</v>
      </c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R537" s="219" t="s">
        <v>138</v>
      </c>
      <c r="AT537" s="219" t="s">
        <v>134</v>
      </c>
      <c r="AU537" s="219" t="s">
        <v>90</v>
      </c>
      <c r="AY537" s="20" t="s">
        <v>132</v>
      </c>
      <c r="BE537" s="220">
        <f>IF(N537="základní",J537,0)</f>
        <v>0</v>
      </c>
      <c r="BF537" s="220">
        <f>IF(N537="snížená",J537,0)</f>
        <v>0</v>
      </c>
      <c r="BG537" s="220">
        <f>IF(N537="zákl. přenesená",J537,0)</f>
        <v>0</v>
      </c>
      <c r="BH537" s="220">
        <f>IF(N537="sníž. přenesená",J537,0)</f>
        <v>0</v>
      </c>
      <c r="BI537" s="220">
        <f>IF(N537="nulová",J537,0)</f>
        <v>0</v>
      </c>
      <c r="BJ537" s="20" t="s">
        <v>88</v>
      </c>
      <c r="BK537" s="220">
        <f>ROUND(I537*H537,2)</f>
        <v>0</v>
      </c>
      <c r="BL537" s="20" t="s">
        <v>138</v>
      </c>
      <c r="BM537" s="219" t="s">
        <v>892</v>
      </c>
    </row>
    <row r="538" s="2" customFormat="1">
      <c r="A538" s="42"/>
      <c r="B538" s="43"/>
      <c r="C538" s="44"/>
      <c r="D538" s="226" t="s">
        <v>156</v>
      </c>
      <c r="E538" s="44"/>
      <c r="F538" s="227" t="s">
        <v>893</v>
      </c>
      <c r="G538" s="44"/>
      <c r="H538" s="44"/>
      <c r="I538" s="223"/>
      <c r="J538" s="44"/>
      <c r="K538" s="44"/>
      <c r="L538" s="48"/>
      <c r="M538" s="224"/>
      <c r="N538" s="225"/>
      <c r="O538" s="88"/>
      <c r="P538" s="88"/>
      <c r="Q538" s="88"/>
      <c r="R538" s="88"/>
      <c r="S538" s="88"/>
      <c r="T538" s="89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T538" s="20" t="s">
        <v>156</v>
      </c>
      <c r="AU538" s="20" t="s">
        <v>90</v>
      </c>
    </row>
    <row r="539" s="14" customFormat="1">
      <c r="A539" s="14"/>
      <c r="B539" s="238"/>
      <c r="C539" s="239"/>
      <c r="D539" s="221" t="s">
        <v>167</v>
      </c>
      <c r="E539" s="240" t="s">
        <v>32</v>
      </c>
      <c r="F539" s="241" t="s">
        <v>848</v>
      </c>
      <c r="G539" s="239"/>
      <c r="H539" s="242">
        <v>30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8" t="s">
        <v>167</v>
      </c>
      <c r="AU539" s="248" t="s">
        <v>90</v>
      </c>
      <c r="AV539" s="14" t="s">
        <v>90</v>
      </c>
      <c r="AW539" s="14" t="s">
        <v>41</v>
      </c>
      <c r="AX539" s="14" t="s">
        <v>88</v>
      </c>
      <c r="AY539" s="248" t="s">
        <v>132</v>
      </c>
    </row>
    <row r="540" s="2" customFormat="1" ht="16.5" customHeight="1">
      <c r="A540" s="42"/>
      <c r="B540" s="43"/>
      <c r="C540" s="208" t="s">
        <v>894</v>
      </c>
      <c r="D540" s="208" t="s">
        <v>134</v>
      </c>
      <c r="E540" s="209" t="s">
        <v>895</v>
      </c>
      <c r="F540" s="210" t="s">
        <v>896</v>
      </c>
      <c r="G540" s="211" t="s">
        <v>153</v>
      </c>
      <c r="H540" s="212">
        <v>1</v>
      </c>
      <c r="I540" s="213"/>
      <c r="J540" s="214">
        <f>ROUND(I540*H540,2)</f>
        <v>0</v>
      </c>
      <c r="K540" s="210" t="s">
        <v>32</v>
      </c>
      <c r="L540" s="48"/>
      <c r="M540" s="215" t="s">
        <v>32</v>
      </c>
      <c r="N540" s="216" t="s">
        <v>51</v>
      </c>
      <c r="O540" s="88"/>
      <c r="P540" s="217">
        <f>O540*H540</f>
        <v>0</v>
      </c>
      <c r="Q540" s="217">
        <v>0.00064999999999999997</v>
      </c>
      <c r="R540" s="217">
        <f>Q540*H540</f>
        <v>0.00064999999999999997</v>
      </c>
      <c r="S540" s="217">
        <v>0</v>
      </c>
      <c r="T540" s="218">
        <f>S540*H540</f>
        <v>0</v>
      </c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R540" s="219" t="s">
        <v>138</v>
      </c>
      <c r="AT540" s="219" t="s">
        <v>134</v>
      </c>
      <c r="AU540" s="219" t="s">
        <v>90</v>
      </c>
      <c r="AY540" s="20" t="s">
        <v>132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20" t="s">
        <v>88</v>
      </c>
      <c r="BK540" s="220">
        <f>ROUND(I540*H540,2)</f>
        <v>0</v>
      </c>
      <c r="BL540" s="20" t="s">
        <v>138</v>
      </c>
      <c r="BM540" s="219" t="s">
        <v>897</v>
      </c>
    </row>
    <row r="541" s="14" customFormat="1">
      <c r="A541" s="14"/>
      <c r="B541" s="238"/>
      <c r="C541" s="239"/>
      <c r="D541" s="221" t="s">
        <v>167</v>
      </c>
      <c r="E541" s="240" t="s">
        <v>32</v>
      </c>
      <c r="F541" s="241" t="s">
        <v>898</v>
      </c>
      <c r="G541" s="239"/>
      <c r="H541" s="242">
        <v>1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8" t="s">
        <v>167</v>
      </c>
      <c r="AU541" s="248" t="s">
        <v>90</v>
      </c>
      <c r="AV541" s="14" t="s">
        <v>90</v>
      </c>
      <c r="AW541" s="14" t="s">
        <v>41</v>
      </c>
      <c r="AX541" s="14" t="s">
        <v>88</v>
      </c>
      <c r="AY541" s="248" t="s">
        <v>132</v>
      </c>
    </row>
    <row r="542" s="2" customFormat="1" ht="21.75" customHeight="1">
      <c r="A542" s="42"/>
      <c r="B542" s="43"/>
      <c r="C542" s="208" t="s">
        <v>899</v>
      </c>
      <c r="D542" s="208" t="s">
        <v>134</v>
      </c>
      <c r="E542" s="209" t="s">
        <v>900</v>
      </c>
      <c r="F542" s="210" t="s">
        <v>901</v>
      </c>
      <c r="G542" s="211" t="s">
        <v>153</v>
      </c>
      <c r="H542" s="212">
        <v>22</v>
      </c>
      <c r="I542" s="213"/>
      <c r="J542" s="214">
        <f>ROUND(I542*H542,2)</f>
        <v>0</v>
      </c>
      <c r="K542" s="210" t="s">
        <v>154</v>
      </c>
      <c r="L542" s="48"/>
      <c r="M542" s="215" t="s">
        <v>32</v>
      </c>
      <c r="N542" s="216" t="s">
        <v>51</v>
      </c>
      <c r="O542" s="88"/>
      <c r="P542" s="217">
        <f>O542*H542</f>
        <v>0</v>
      </c>
      <c r="Q542" s="217">
        <v>0.00012999999999999999</v>
      </c>
      <c r="R542" s="217">
        <f>Q542*H542</f>
        <v>0.0028599999999999997</v>
      </c>
      <c r="S542" s="217">
        <v>0</v>
      </c>
      <c r="T542" s="218">
        <f>S542*H542</f>
        <v>0</v>
      </c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R542" s="219" t="s">
        <v>138</v>
      </c>
      <c r="AT542" s="219" t="s">
        <v>134</v>
      </c>
      <c r="AU542" s="219" t="s">
        <v>90</v>
      </c>
      <c r="AY542" s="20" t="s">
        <v>132</v>
      </c>
      <c r="BE542" s="220">
        <f>IF(N542="základní",J542,0)</f>
        <v>0</v>
      </c>
      <c r="BF542" s="220">
        <f>IF(N542="snížená",J542,0)</f>
        <v>0</v>
      </c>
      <c r="BG542" s="220">
        <f>IF(N542="zákl. přenesená",J542,0)</f>
        <v>0</v>
      </c>
      <c r="BH542" s="220">
        <f>IF(N542="sníž. přenesená",J542,0)</f>
        <v>0</v>
      </c>
      <c r="BI542" s="220">
        <f>IF(N542="nulová",J542,0)</f>
        <v>0</v>
      </c>
      <c r="BJ542" s="20" t="s">
        <v>88</v>
      </c>
      <c r="BK542" s="220">
        <f>ROUND(I542*H542,2)</f>
        <v>0</v>
      </c>
      <c r="BL542" s="20" t="s">
        <v>138</v>
      </c>
      <c r="BM542" s="219" t="s">
        <v>902</v>
      </c>
    </row>
    <row r="543" s="2" customFormat="1">
      <c r="A543" s="42"/>
      <c r="B543" s="43"/>
      <c r="C543" s="44"/>
      <c r="D543" s="226" t="s">
        <v>156</v>
      </c>
      <c r="E543" s="44"/>
      <c r="F543" s="227" t="s">
        <v>903</v>
      </c>
      <c r="G543" s="44"/>
      <c r="H543" s="44"/>
      <c r="I543" s="223"/>
      <c r="J543" s="44"/>
      <c r="K543" s="44"/>
      <c r="L543" s="48"/>
      <c r="M543" s="224"/>
      <c r="N543" s="225"/>
      <c r="O543" s="88"/>
      <c r="P543" s="88"/>
      <c r="Q543" s="88"/>
      <c r="R543" s="88"/>
      <c r="S543" s="88"/>
      <c r="T543" s="89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T543" s="20" t="s">
        <v>156</v>
      </c>
      <c r="AU543" s="20" t="s">
        <v>90</v>
      </c>
    </row>
    <row r="544" s="14" customFormat="1">
      <c r="A544" s="14"/>
      <c r="B544" s="238"/>
      <c r="C544" s="239"/>
      <c r="D544" s="221" t="s">
        <v>167</v>
      </c>
      <c r="E544" s="240" t="s">
        <v>32</v>
      </c>
      <c r="F544" s="241" t="s">
        <v>859</v>
      </c>
      <c r="G544" s="239"/>
      <c r="H544" s="242">
        <v>22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8" t="s">
        <v>167</v>
      </c>
      <c r="AU544" s="248" t="s">
        <v>90</v>
      </c>
      <c r="AV544" s="14" t="s">
        <v>90</v>
      </c>
      <c r="AW544" s="14" t="s">
        <v>41</v>
      </c>
      <c r="AX544" s="14" t="s">
        <v>88</v>
      </c>
      <c r="AY544" s="248" t="s">
        <v>132</v>
      </c>
    </row>
    <row r="545" s="2" customFormat="1" ht="24.15" customHeight="1">
      <c r="A545" s="42"/>
      <c r="B545" s="43"/>
      <c r="C545" s="208" t="s">
        <v>904</v>
      </c>
      <c r="D545" s="208" t="s">
        <v>134</v>
      </c>
      <c r="E545" s="209" t="s">
        <v>905</v>
      </c>
      <c r="F545" s="210" t="s">
        <v>906</v>
      </c>
      <c r="G545" s="211" t="s">
        <v>153</v>
      </c>
      <c r="H545" s="212">
        <v>10</v>
      </c>
      <c r="I545" s="213"/>
      <c r="J545" s="214">
        <f>ROUND(I545*H545,2)</f>
        <v>0</v>
      </c>
      <c r="K545" s="210" t="s">
        <v>154</v>
      </c>
      <c r="L545" s="48"/>
      <c r="M545" s="215" t="s">
        <v>32</v>
      </c>
      <c r="N545" s="216" t="s">
        <v>51</v>
      </c>
      <c r="O545" s="88"/>
      <c r="P545" s="217">
        <f>O545*H545</f>
        <v>0</v>
      </c>
      <c r="Q545" s="217">
        <v>0.0035400000000000002</v>
      </c>
      <c r="R545" s="217">
        <f>Q545*H545</f>
        <v>0.035400000000000001</v>
      </c>
      <c r="S545" s="217">
        <v>0</v>
      </c>
      <c r="T545" s="218">
        <f>S545*H545</f>
        <v>0</v>
      </c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R545" s="219" t="s">
        <v>138</v>
      </c>
      <c r="AT545" s="219" t="s">
        <v>134</v>
      </c>
      <c r="AU545" s="219" t="s">
        <v>90</v>
      </c>
      <c r="AY545" s="20" t="s">
        <v>132</v>
      </c>
      <c r="BE545" s="220">
        <f>IF(N545="základní",J545,0)</f>
        <v>0</v>
      </c>
      <c r="BF545" s="220">
        <f>IF(N545="snížená",J545,0)</f>
        <v>0</v>
      </c>
      <c r="BG545" s="220">
        <f>IF(N545="zákl. přenesená",J545,0)</f>
        <v>0</v>
      </c>
      <c r="BH545" s="220">
        <f>IF(N545="sníž. přenesená",J545,0)</f>
        <v>0</v>
      </c>
      <c r="BI545" s="220">
        <f>IF(N545="nulová",J545,0)</f>
        <v>0</v>
      </c>
      <c r="BJ545" s="20" t="s">
        <v>88</v>
      </c>
      <c r="BK545" s="220">
        <f>ROUND(I545*H545,2)</f>
        <v>0</v>
      </c>
      <c r="BL545" s="20" t="s">
        <v>138</v>
      </c>
      <c r="BM545" s="219" t="s">
        <v>907</v>
      </c>
    </row>
    <row r="546" s="2" customFormat="1">
      <c r="A546" s="42"/>
      <c r="B546" s="43"/>
      <c r="C546" s="44"/>
      <c r="D546" s="226" t="s">
        <v>156</v>
      </c>
      <c r="E546" s="44"/>
      <c r="F546" s="227" t="s">
        <v>908</v>
      </c>
      <c r="G546" s="44"/>
      <c r="H546" s="44"/>
      <c r="I546" s="223"/>
      <c r="J546" s="44"/>
      <c r="K546" s="44"/>
      <c r="L546" s="48"/>
      <c r="M546" s="224"/>
      <c r="N546" s="225"/>
      <c r="O546" s="88"/>
      <c r="P546" s="88"/>
      <c r="Q546" s="88"/>
      <c r="R546" s="88"/>
      <c r="S546" s="88"/>
      <c r="T546" s="89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T546" s="20" t="s">
        <v>156</v>
      </c>
      <c r="AU546" s="20" t="s">
        <v>90</v>
      </c>
    </row>
    <row r="547" s="13" customFormat="1">
      <c r="A547" s="13"/>
      <c r="B547" s="228"/>
      <c r="C547" s="229"/>
      <c r="D547" s="221" t="s">
        <v>167</v>
      </c>
      <c r="E547" s="230" t="s">
        <v>32</v>
      </c>
      <c r="F547" s="231" t="s">
        <v>909</v>
      </c>
      <c r="G547" s="229"/>
      <c r="H547" s="230" t="s">
        <v>32</v>
      </c>
      <c r="I547" s="232"/>
      <c r="J547" s="229"/>
      <c r="K547" s="229"/>
      <c r="L547" s="233"/>
      <c r="M547" s="234"/>
      <c r="N547" s="235"/>
      <c r="O547" s="235"/>
      <c r="P547" s="235"/>
      <c r="Q547" s="235"/>
      <c r="R547" s="235"/>
      <c r="S547" s="235"/>
      <c r="T547" s="23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7" t="s">
        <v>167</v>
      </c>
      <c r="AU547" s="237" t="s">
        <v>90</v>
      </c>
      <c r="AV547" s="13" t="s">
        <v>88</v>
      </c>
      <c r="AW547" s="13" t="s">
        <v>41</v>
      </c>
      <c r="AX547" s="13" t="s">
        <v>80</v>
      </c>
      <c r="AY547" s="237" t="s">
        <v>132</v>
      </c>
    </row>
    <row r="548" s="14" customFormat="1">
      <c r="A548" s="14"/>
      <c r="B548" s="238"/>
      <c r="C548" s="239"/>
      <c r="D548" s="221" t="s">
        <v>167</v>
      </c>
      <c r="E548" s="240" t="s">
        <v>32</v>
      </c>
      <c r="F548" s="241" t="s">
        <v>910</v>
      </c>
      <c r="G548" s="239"/>
      <c r="H548" s="242">
        <v>10</v>
      </c>
      <c r="I548" s="243"/>
      <c r="J548" s="239"/>
      <c r="K548" s="239"/>
      <c r="L548" s="244"/>
      <c r="M548" s="245"/>
      <c r="N548" s="246"/>
      <c r="O548" s="246"/>
      <c r="P548" s="246"/>
      <c r="Q548" s="246"/>
      <c r="R548" s="246"/>
      <c r="S548" s="246"/>
      <c r="T548" s="24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8" t="s">
        <v>167</v>
      </c>
      <c r="AU548" s="248" t="s">
        <v>90</v>
      </c>
      <c r="AV548" s="14" t="s">
        <v>90</v>
      </c>
      <c r="AW548" s="14" t="s">
        <v>41</v>
      </c>
      <c r="AX548" s="14" t="s">
        <v>88</v>
      </c>
      <c r="AY548" s="248" t="s">
        <v>132</v>
      </c>
    </row>
    <row r="549" s="2" customFormat="1" ht="21.75" customHeight="1">
      <c r="A549" s="42"/>
      <c r="B549" s="43"/>
      <c r="C549" s="208" t="s">
        <v>911</v>
      </c>
      <c r="D549" s="208" t="s">
        <v>134</v>
      </c>
      <c r="E549" s="209" t="s">
        <v>912</v>
      </c>
      <c r="F549" s="210" t="s">
        <v>913</v>
      </c>
      <c r="G549" s="211" t="s">
        <v>137</v>
      </c>
      <c r="H549" s="212">
        <v>503.59800000000001</v>
      </c>
      <c r="I549" s="213"/>
      <c r="J549" s="214">
        <f>ROUND(I549*H549,2)</f>
        <v>0</v>
      </c>
      <c r="K549" s="210" t="s">
        <v>154</v>
      </c>
      <c r="L549" s="48"/>
      <c r="M549" s="215" t="s">
        <v>32</v>
      </c>
      <c r="N549" s="216" t="s">
        <v>51</v>
      </c>
      <c r="O549" s="88"/>
      <c r="P549" s="217">
        <f>O549*H549</f>
        <v>0</v>
      </c>
      <c r="Q549" s="217">
        <v>0.0016000000000000001</v>
      </c>
      <c r="R549" s="217">
        <f>Q549*H549</f>
        <v>0.80575680000000005</v>
      </c>
      <c r="S549" s="217">
        <v>0</v>
      </c>
      <c r="T549" s="218">
        <f>S549*H549</f>
        <v>0</v>
      </c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R549" s="219" t="s">
        <v>138</v>
      </c>
      <c r="AT549" s="219" t="s">
        <v>134</v>
      </c>
      <c r="AU549" s="219" t="s">
        <v>90</v>
      </c>
      <c r="AY549" s="20" t="s">
        <v>132</v>
      </c>
      <c r="BE549" s="220">
        <f>IF(N549="základní",J549,0)</f>
        <v>0</v>
      </c>
      <c r="BF549" s="220">
        <f>IF(N549="snížená",J549,0)</f>
        <v>0</v>
      </c>
      <c r="BG549" s="220">
        <f>IF(N549="zákl. přenesená",J549,0)</f>
        <v>0</v>
      </c>
      <c r="BH549" s="220">
        <f>IF(N549="sníž. přenesená",J549,0)</f>
        <v>0</v>
      </c>
      <c r="BI549" s="220">
        <f>IF(N549="nulová",J549,0)</f>
        <v>0</v>
      </c>
      <c r="BJ549" s="20" t="s">
        <v>88</v>
      </c>
      <c r="BK549" s="220">
        <f>ROUND(I549*H549,2)</f>
        <v>0</v>
      </c>
      <c r="BL549" s="20" t="s">
        <v>138</v>
      </c>
      <c r="BM549" s="219" t="s">
        <v>914</v>
      </c>
    </row>
    <row r="550" s="2" customFormat="1">
      <c r="A550" s="42"/>
      <c r="B550" s="43"/>
      <c r="C550" s="44"/>
      <c r="D550" s="226" t="s">
        <v>156</v>
      </c>
      <c r="E550" s="44"/>
      <c r="F550" s="227" t="s">
        <v>915</v>
      </c>
      <c r="G550" s="44"/>
      <c r="H550" s="44"/>
      <c r="I550" s="223"/>
      <c r="J550" s="44"/>
      <c r="K550" s="44"/>
      <c r="L550" s="48"/>
      <c r="M550" s="224"/>
      <c r="N550" s="225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156</v>
      </c>
      <c r="AU550" s="20" t="s">
        <v>90</v>
      </c>
    </row>
    <row r="551" s="14" customFormat="1">
      <c r="A551" s="14"/>
      <c r="B551" s="238"/>
      <c r="C551" s="239"/>
      <c r="D551" s="221" t="s">
        <v>167</v>
      </c>
      <c r="E551" s="240" t="s">
        <v>32</v>
      </c>
      <c r="F551" s="241" t="s">
        <v>865</v>
      </c>
      <c r="G551" s="239"/>
      <c r="H551" s="242">
        <v>330</v>
      </c>
      <c r="I551" s="243"/>
      <c r="J551" s="239"/>
      <c r="K551" s="239"/>
      <c r="L551" s="244"/>
      <c r="M551" s="245"/>
      <c r="N551" s="246"/>
      <c r="O551" s="246"/>
      <c r="P551" s="246"/>
      <c r="Q551" s="246"/>
      <c r="R551" s="246"/>
      <c r="S551" s="246"/>
      <c r="T551" s="24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8" t="s">
        <v>167</v>
      </c>
      <c r="AU551" s="248" t="s">
        <v>90</v>
      </c>
      <c r="AV551" s="14" t="s">
        <v>90</v>
      </c>
      <c r="AW551" s="14" t="s">
        <v>41</v>
      </c>
      <c r="AX551" s="14" t="s">
        <v>80</v>
      </c>
      <c r="AY551" s="248" t="s">
        <v>132</v>
      </c>
    </row>
    <row r="552" s="14" customFormat="1">
      <c r="A552" s="14"/>
      <c r="B552" s="238"/>
      <c r="C552" s="239"/>
      <c r="D552" s="221" t="s">
        <v>167</v>
      </c>
      <c r="E552" s="240" t="s">
        <v>32</v>
      </c>
      <c r="F552" s="241" t="s">
        <v>866</v>
      </c>
      <c r="G552" s="239"/>
      <c r="H552" s="242">
        <v>40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8" t="s">
        <v>167</v>
      </c>
      <c r="AU552" s="248" t="s">
        <v>90</v>
      </c>
      <c r="AV552" s="14" t="s">
        <v>90</v>
      </c>
      <c r="AW552" s="14" t="s">
        <v>41</v>
      </c>
      <c r="AX552" s="14" t="s">
        <v>80</v>
      </c>
      <c r="AY552" s="248" t="s">
        <v>132</v>
      </c>
    </row>
    <row r="553" s="14" customFormat="1">
      <c r="A553" s="14"/>
      <c r="B553" s="238"/>
      <c r="C553" s="239"/>
      <c r="D553" s="221" t="s">
        <v>167</v>
      </c>
      <c r="E553" s="240" t="s">
        <v>32</v>
      </c>
      <c r="F553" s="241" t="s">
        <v>867</v>
      </c>
      <c r="G553" s="239"/>
      <c r="H553" s="242">
        <v>30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8" t="s">
        <v>167</v>
      </c>
      <c r="AU553" s="248" t="s">
        <v>90</v>
      </c>
      <c r="AV553" s="14" t="s">
        <v>90</v>
      </c>
      <c r="AW553" s="14" t="s">
        <v>41</v>
      </c>
      <c r="AX553" s="14" t="s">
        <v>80</v>
      </c>
      <c r="AY553" s="248" t="s">
        <v>132</v>
      </c>
    </row>
    <row r="554" s="14" customFormat="1">
      <c r="A554" s="14"/>
      <c r="B554" s="238"/>
      <c r="C554" s="239"/>
      <c r="D554" s="221" t="s">
        <v>167</v>
      </c>
      <c r="E554" s="240" t="s">
        <v>32</v>
      </c>
      <c r="F554" s="241" t="s">
        <v>916</v>
      </c>
      <c r="G554" s="239"/>
      <c r="H554" s="242">
        <v>15.75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8" t="s">
        <v>167</v>
      </c>
      <c r="AU554" s="248" t="s">
        <v>90</v>
      </c>
      <c r="AV554" s="14" t="s">
        <v>90</v>
      </c>
      <c r="AW554" s="14" t="s">
        <v>41</v>
      </c>
      <c r="AX554" s="14" t="s">
        <v>80</v>
      </c>
      <c r="AY554" s="248" t="s">
        <v>132</v>
      </c>
    </row>
    <row r="555" s="14" customFormat="1">
      <c r="A555" s="14"/>
      <c r="B555" s="238"/>
      <c r="C555" s="239"/>
      <c r="D555" s="221" t="s">
        <v>167</v>
      </c>
      <c r="E555" s="240" t="s">
        <v>32</v>
      </c>
      <c r="F555" s="241" t="s">
        <v>869</v>
      </c>
      <c r="G555" s="239"/>
      <c r="H555" s="242">
        <v>87.847999999999999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8" t="s">
        <v>167</v>
      </c>
      <c r="AU555" s="248" t="s">
        <v>90</v>
      </c>
      <c r="AV555" s="14" t="s">
        <v>90</v>
      </c>
      <c r="AW555" s="14" t="s">
        <v>41</v>
      </c>
      <c r="AX555" s="14" t="s">
        <v>80</v>
      </c>
      <c r="AY555" s="248" t="s">
        <v>132</v>
      </c>
    </row>
    <row r="556" s="15" customFormat="1">
      <c r="A556" s="15"/>
      <c r="B556" s="249"/>
      <c r="C556" s="250"/>
      <c r="D556" s="221" t="s">
        <v>167</v>
      </c>
      <c r="E556" s="251" t="s">
        <v>32</v>
      </c>
      <c r="F556" s="252" t="s">
        <v>176</v>
      </c>
      <c r="G556" s="250"/>
      <c r="H556" s="253">
        <v>503.59800000000001</v>
      </c>
      <c r="I556" s="254"/>
      <c r="J556" s="250"/>
      <c r="K556" s="250"/>
      <c r="L556" s="255"/>
      <c r="M556" s="256"/>
      <c r="N556" s="257"/>
      <c r="O556" s="257"/>
      <c r="P556" s="257"/>
      <c r="Q556" s="257"/>
      <c r="R556" s="257"/>
      <c r="S556" s="257"/>
      <c r="T556" s="258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9" t="s">
        <v>167</v>
      </c>
      <c r="AU556" s="259" t="s">
        <v>90</v>
      </c>
      <c r="AV556" s="15" t="s">
        <v>138</v>
      </c>
      <c r="AW556" s="15" t="s">
        <v>41</v>
      </c>
      <c r="AX556" s="15" t="s">
        <v>88</v>
      </c>
      <c r="AY556" s="259" t="s">
        <v>132</v>
      </c>
    </row>
    <row r="557" s="2" customFormat="1" ht="24.15" customHeight="1">
      <c r="A557" s="42"/>
      <c r="B557" s="43"/>
      <c r="C557" s="208" t="s">
        <v>917</v>
      </c>
      <c r="D557" s="208" t="s">
        <v>134</v>
      </c>
      <c r="E557" s="209" t="s">
        <v>918</v>
      </c>
      <c r="F557" s="210" t="s">
        <v>919</v>
      </c>
      <c r="G557" s="211" t="s">
        <v>153</v>
      </c>
      <c r="H557" s="212">
        <v>953</v>
      </c>
      <c r="I557" s="213"/>
      <c r="J557" s="214">
        <f>ROUND(I557*H557,2)</f>
        <v>0</v>
      </c>
      <c r="K557" s="210" t="s">
        <v>154</v>
      </c>
      <c r="L557" s="48"/>
      <c r="M557" s="215" t="s">
        <v>32</v>
      </c>
      <c r="N557" s="216" t="s">
        <v>51</v>
      </c>
      <c r="O557" s="88"/>
      <c r="P557" s="217">
        <f>O557*H557</f>
        <v>0</v>
      </c>
      <c r="Q557" s="217">
        <v>0</v>
      </c>
      <c r="R557" s="217">
        <f>Q557*H557</f>
        <v>0</v>
      </c>
      <c r="S557" s="217">
        <v>0</v>
      </c>
      <c r="T557" s="218">
        <f>S557*H557</f>
        <v>0</v>
      </c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R557" s="219" t="s">
        <v>138</v>
      </c>
      <c r="AT557" s="219" t="s">
        <v>134</v>
      </c>
      <c r="AU557" s="219" t="s">
        <v>90</v>
      </c>
      <c r="AY557" s="20" t="s">
        <v>132</v>
      </c>
      <c r="BE557" s="220">
        <f>IF(N557="základní",J557,0)</f>
        <v>0</v>
      </c>
      <c r="BF557" s="220">
        <f>IF(N557="snížená",J557,0)</f>
        <v>0</v>
      </c>
      <c r="BG557" s="220">
        <f>IF(N557="zákl. přenesená",J557,0)</f>
        <v>0</v>
      </c>
      <c r="BH557" s="220">
        <f>IF(N557="sníž. přenesená",J557,0)</f>
        <v>0</v>
      </c>
      <c r="BI557" s="220">
        <f>IF(N557="nulová",J557,0)</f>
        <v>0</v>
      </c>
      <c r="BJ557" s="20" t="s">
        <v>88</v>
      </c>
      <c r="BK557" s="220">
        <f>ROUND(I557*H557,2)</f>
        <v>0</v>
      </c>
      <c r="BL557" s="20" t="s">
        <v>138</v>
      </c>
      <c r="BM557" s="219" t="s">
        <v>920</v>
      </c>
    </row>
    <row r="558" s="2" customFormat="1">
      <c r="A558" s="42"/>
      <c r="B558" s="43"/>
      <c r="C558" s="44"/>
      <c r="D558" s="226" t="s">
        <v>156</v>
      </c>
      <c r="E558" s="44"/>
      <c r="F558" s="227" t="s">
        <v>921</v>
      </c>
      <c r="G558" s="44"/>
      <c r="H558" s="44"/>
      <c r="I558" s="223"/>
      <c r="J558" s="44"/>
      <c r="K558" s="44"/>
      <c r="L558" s="48"/>
      <c r="M558" s="224"/>
      <c r="N558" s="225"/>
      <c r="O558" s="88"/>
      <c r="P558" s="88"/>
      <c r="Q558" s="88"/>
      <c r="R558" s="88"/>
      <c r="S558" s="88"/>
      <c r="T558" s="89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T558" s="20" t="s">
        <v>156</v>
      </c>
      <c r="AU558" s="20" t="s">
        <v>90</v>
      </c>
    </row>
    <row r="559" s="14" customFormat="1">
      <c r="A559" s="14"/>
      <c r="B559" s="238"/>
      <c r="C559" s="239"/>
      <c r="D559" s="221" t="s">
        <v>167</v>
      </c>
      <c r="E559" s="240" t="s">
        <v>32</v>
      </c>
      <c r="F559" s="241" t="s">
        <v>922</v>
      </c>
      <c r="G559" s="239"/>
      <c r="H559" s="242">
        <v>953</v>
      </c>
      <c r="I559" s="243"/>
      <c r="J559" s="239"/>
      <c r="K559" s="239"/>
      <c r="L559" s="244"/>
      <c r="M559" s="245"/>
      <c r="N559" s="246"/>
      <c r="O559" s="246"/>
      <c r="P559" s="246"/>
      <c r="Q559" s="246"/>
      <c r="R559" s="246"/>
      <c r="S559" s="246"/>
      <c r="T559" s="24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8" t="s">
        <v>167</v>
      </c>
      <c r="AU559" s="248" t="s">
        <v>90</v>
      </c>
      <c r="AV559" s="14" t="s">
        <v>90</v>
      </c>
      <c r="AW559" s="14" t="s">
        <v>41</v>
      </c>
      <c r="AX559" s="14" t="s">
        <v>88</v>
      </c>
      <c r="AY559" s="248" t="s">
        <v>132</v>
      </c>
    </row>
    <row r="560" s="2" customFormat="1" ht="24.15" customHeight="1">
      <c r="A560" s="42"/>
      <c r="B560" s="43"/>
      <c r="C560" s="208" t="s">
        <v>923</v>
      </c>
      <c r="D560" s="208" t="s">
        <v>134</v>
      </c>
      <c r="E560" s="209" t="s">
        <v>924</v>
      </c>
      <c r="F560" s="210" t="s">
        <v>925</v>
      </c>
      <c r="G560" s="211" t="s">
        <v>137</v>
      </c>
      <c r="H560" s="212">
        <v>508.59800000000001</v>
      </c>
      <c r="I560" s="213"/>
      <c r="J560" s="214">
        <f>ROUND(I560*H560,2)</f>
        <v>0</v>
      </c>
      <c r="K560" s="210" t="s">
        <v>154</v>
      </c>
      <c r="L560" s="48"/>
      <c r="M560" s="215" t="s">
        <v>32</v>
      </c>
      <c r="N560" s="216" t="s">
        <v>51</v>
      </c>
      <c r="O560" s="88"/>
      <c r="P560" s="217">
        <f>O560*H560</f>
        <v>0</v>
      </c>
      <c r="Q560" s="217">
        <v>1.0000000000000001E-05</v>
      </c>
      <c r="R560" s="217">
        <f>Q560*H560</f>
        <v>0.0050859800000000004</v>
      </c>
      <c r="S560" s="217">
        <v>0</v>
      </c>
      <c r="T560" s="218">
        <f>S560*H560</f>
        <v>0</v>
      </c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R560" s="219" t="s">
        <v>138</v>
      </c>
      <c r="AT560" s="219" t="s">
        <v>134</v>
      </c>
      <c r="AU560" s="219" t="s">
        <v>90</v>
      </c>
      <c r="AY560" s="20" t="s">
        <v>132</v>
      </c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20" t="s">
        <v>88</v>
      </c>
      <c r="BK560" s="220">
        <f>ROUND(I560*H560,2)</f>
        <v>0</v>
      </c>
      <c r="BL560" s="20" t="s">
        <v>138</v>
      </c>
      <c r="BM560" s="219" t="s">
        <v>926</v>
      </c>
    </row>
    <row r="561" s="2" customFormat="1">
      <c r="A561" s="42"/>
      <c r="B561" s="43"/>
      <c r="C561" s="44"/>
      <c r="D561" s="226" t="s">
        <v>156</v>
      </c>
      <c r="E561" s="44"/>
      <c r="F561" s="227" t="s">
        <v>927</v>
      </c>
      <c r="G561" s="44"/>
      <c r="H561" s="44"/>
      <c r="I561" s="223"/>
      <c r="J561" s="44"/>
      <c r="K561" s="44"/>
      <c r="L561" s="48"/>
      <c r="M561" s="224"/>
      <c r="N561" s="225"/>
      <c r="O561" s="88"/>
      <c r="P561" s="88"/>
      <c r="Q561" s="88"/>
      <c r="R561" s="88"/>
      <c r="S561" s="88"/>
      <c r="T561" s="89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T561" s="20" t="s">
        <v>156</v>
      </c>
      <c r="AU561" s="20" t="s">
        <v>90</v>
      </c>
    </row>
    <row r="562" s="13" customFormat="1">
      <c r="A562" s="13"/>
      <c r="B562" s="228"/>
      <c r="C562" s="229"/>
      <c r="D562" s="221" t="s">
        <v>167</v>
      </c>
      <c r="E562" s="230" t="s">
        <v>32</v>
      </c>
      <c r="F562" s="231" t="s">
        <v>909</v>
      </c>
      <c r="G562" s="229"/>
      <c r="H562" s="230" t="s">
        <v>32</v>
      </c>
      <c r="I562" s="232"/>
      <c r="J562" s="229"/>
      <c r="K562" s="229"/>
      <c r="L562" s="233"/>
      <c r="M562" s="234"/>
      <c r="N562" s="235"/>
      <c r="O562" s="235"/>
      <c r="P562" s="235"/>
      <c r="Q562" s="235"/>
      <c r="R562" s="235"/>
      <c r="S562" s="235"/>
      <c r="T562" s="23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7" t="s">
        <v>167</v>
      </c>
      <c r="AU562" s="237" t="s">
        <v>90</v>
      </c>
      <c r="AV562" s="13" t="s">
        <v>88</v>
      </c>
      <c r="AW562" s="13" t="s">
        <v>41</v>
      </c>
      <c r="AX562" s="13" t="s">
        <v>80</v>
      </c>
      <c r="AY562" s="237" t="s">
        <v>132</v>
      </c>
    </row>
    <row r="563" s="14" customFormat="1">
      <c r="A563" s="14"/>
      <c r="B563" s="238"/>
      <c r="C563" s="239"/>
      <c r="D563" s="221" t="s">
        <v>167</v>
      </c>
      <c r="E563" s="240" t="s">
        <v>32</v>
      </c>
      <c r="F563" s="241" t="s">
        <v>928</v>
      </c>
      <c r="G563" s="239"/>
      <c r="H563" s="242">
        <v>5</v>
      </c>
      <c r="I563" s="243"/>
      <c r="J563" s="239"/>
      <c r="K563" s="239"/>
      <c r="L563" s="244"/>
      <c r="M563" s="245"/>
      <c r="N563" s="246"/>
      <c r="O563" s="246"/>
      <c r="P563" s="246"/>
      <c r="Q563" s="246"/>
      <c r="R563" s="246"/>
      <c r="S563" s="246"/>
      <c r="T563" s="24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8" t="s">
        <v>167</v>
      </c>
      <c r="AU563" s="248" t="s">
        <v>90</v>
      </c>
      <c r="AV563" s="14" t="s">
        <v>90</v>
      </c>
      <c r="AW563" s="14" t="s">
        <v>41</v>
      </c>
      <c r="AX563" s="14" t="s">
        <v>80</v>
      </c>
      <c r="AY563" s="248" t="s">
        <v>132</v>
      </c>
    </row>
    <row r="564" s="13" customFormat="1">
      <c r="A564" s="13"/>
      <c r="B564" s="228"/>
      <c r="C564" s="229"/>
      <c r="D564" s="221" t="s">
        <v>167</v>
      </c>
      <c r="E564" s="230" t="s">
        <v>32</v>
      </c>
      <c r="F564" s="231" t="s">
        <v>929</v>
      </c>
      <c r="G564" s="229"/>
      <c r="H564" s="230" t="s">
        <v>32</v>
      </c>
      <c r="I564" s="232"/>
      <c r="J564" s="229"/>
      <c r="K564" s="229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167</v>
      </c>
      <c r="AU564" s="237" t="s">
        <v>90</v>
      </c>
      <c r="AV564" s="13" t="s">
        <v>88</v>
      </c>
      <c r="AW564" s="13" t="s">
        <v>41</v>
      </c>
      <c r="AX564" s="13" t="s">
        <v>80</v>
      </c>
      <c r="AY564" s="237" t="s">
        <v>132</v>
      </c>
    </row>
    <row r="565" s="14" customFormat="1">
      <c r="A565" s="14"/>
      <c r="B565" s="238"/>
      <c r="C565" s="239"/>
      <c r="D565" s="221" t="s">
        <v>167</v>
      </c>
      <c r="E565" s="240" t="s">
        <v>32</v>
      </c>
      <c r="F565" s="241" t="s">
        <v>930</v>
      </c>
      <c r="G565" s="239"/>
      <c r="H565" s="242">
        <v>503.59800000000001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8" t="s">
        <v>167</v>
      </c>
      <c r="AU565" s="248" t="s">
        <v>90</v>
      </c>
      <c r="AV565" s="14" t="s">
        <v>90</v>
      </c>
      <c r="AW565" s="14" t="s">
        <v>41</v>
      </c>
      <c r="AX565" s="14" t="s">
        <v>80</v>
      </c>
      <c r="AY565" s="248" t="s">
        <v>132</v>
      </c>
    </row>
    <row r="566" s="15" customFormat="1">
      <c r="A566" s="15"/>
      <c r="B566" s="249"/>
      <c r="C566" s="250"/>
      <c r="D566" s="221" t="s">
        <v>167</v>
      </c>
      <c r="E566" s="251" t="s">
        <v>32</v>
      </c>
      <c r="F566" s="252" t="s">
        <v>176</v>
      </c>
      <c r="G566" s="250"/>
      <c r="H566" s="253">
        <v>508.59800000000001</v>
      </c>
      <c r="I566" s="254"/>
      <c r="J566" s="250"/>
      <c r="K566" s="250"/>
      <c r="L566" s="255"/>
      <c r="M566" s="256"/>
      <c r="N566" s="257"/>
      <c r="O566" s="257"/>
      <c r="P566" s="257"/>
      <c r="Q566" s="257"/>
      <c r="R566" s="257"/>
      <c r="S566" s="257"/>
      <c r="T566" s="258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59" t="s">
        <v>167</v>
      </c>
      <c r="AU566" s="259" t="s">
        <v>90</v>
      </c>
      <c r="AV566" s="15" t="s">
        <v>138</v>
      </c>
      <c r="AW566" s="15" t="s">
        <v>41</v>
      </c>
      <c r="AX566" s="15" t="s">
        <v>88</v>
      </c>
      <c r="AY566" s="259" t="s">
        <v>132</v>
      </c>
    </row>
    <row r="567" s="2" customFormat="1" ht="24.15" customHeight="1">
      <c r="A567" s="42"/>
      <c r="B567" s="43"/>
      <c r="C567" s="208" t="s">
        <v>931</v>
      </c>
      <c r="D567" s="208" t="s">
        <v>134</v>
      </c>
      <c r="E567" s="209" t="s">
        <v>932</v>
      </c>
      <c r="F567" s="210" t="s">
        <v>933</v>
      </c>
      <c r="G567" s="211" t="s">
        <v>153</v>
      </c>
      <c r="H567" s="212">
        <v>1794</v>
      </c>
      <c r="I567" s="213"/>
      <c r="J567" s="214">
        <f>ROUND(I567*H567,2)</f>
        <v>0</v>
      </c>
      <c r="K567" s="210" t="s">
        <v>154</v>
      </c>
      <c r="L567" s="48"/>
      <c r="M567" s="215" t="s">
        <v>32</v>
      </c>
      <c r="N567" s="216" t="s">
        <v>51</v>
      </c>
      <c r="O567" s="88"/>
      <c r="P567" s="217">
        <f>O567*H567</f>
        <v>0</v>
      </c>
      <c r="Q567" s="217">
        <v>0.1295</v>
      </c>
      <c r="R567" s="217">
        <f>Q567*H567</f>
        <v>232.32300000000001</v>
      </c>
      <c r="S567" s="217">
        <v>0</v>
      </c>
      <c r="T567" s="218">
        <f>S567*H567</f>
        <v>0</v>
      </c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R567" s="219" t="s">
        <v>138</v>
      </c>
      <c r="AT567" s="219" t="s">
        <v>134</v>
      </c>
      <c r="AU567" s="219" t="s">
        <v>90</v>
      </c>
      <c r="AY567" s="20" t="s">
        <v>132</v>
      </c>
      <c r="BE567" s="220">
        <f>IF(N567="základní",J567,0)</f>
        <v>0</v>
      </c>
      <c r="BF567" s="220">
        <f>IF(N567="snížená",J567,0)</f>
        <v>0</v>
      </c>
      <c r="BG567" s="220">
        <f>IF(N567="zákl. přenesená",J567,0)</f>
        <v>0</v>
      </c>
      <c r="BH567" s="220">
        <f>IF(N567="sníž. přenesená",J567,0)</f>
        <v>0</v>
      </c>
      <c r="BI567" s="220">
        <f>IF(N567="nulová",J567,0)</f>
        <v>0</v>
      </c>
      <c r="BJ567" s="20" t="s">
        <v>88</v>
      </c>
      <c r="BK567" s="220">
        <f>ROUND(I567*H567,2)</f>
        <v>0</v>
      </c>
      <c r="BL567" s="20" t="s">
        <v>138</v>
      </c>
      <c r="BM567" s="219" t="s">
        <v>934</v>
      </c>
    </row>
    <row r="568" s="2" customFormat="1">
      <c r="A568" s="42"/>
      <c r="B568" s="43"/>
      <c r="C568" s="44"/>
      <c r="D568" s="226" t="s">
        <v>156</v>
      </c>
      <c r="E568" s="44"/>
      <c r="F568" s="227" t="s">
        <v>935</v>
      </c>
      <c r="G568" s="44"/>
      <c r="H568" s="44"/>
      <c r="I568" s="223"/>
      <c r="J568" s="44"/>
      <c r="K568" s="44"/>
      <c r="L568" s="48"/>
      <c r="M568" s="224"/>
      <c r="N568" s="225"/>
      <c r="O568" s="88"/>
      <c r="P568" s="88"/>
      <c r="Q568" s="88"/>
      <c r="R568" s="88"/>
      <c r="S568" s="88"/>
      <c r="T568" s="89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T568" s="20" t="s">
        <v>156</v>
      </c>
      <c r="AU568" s="20" t="s">
        <v>90</v>
      </c>
    </row>
    <row r="569" s="2" customFormat="1" ht="16.5" customHeight="1">
      <c r="A569" s="42"/>
      <c r="B569" s="43"/>
      <c r="C569" s="276" t="s">
        <v>936</v>
      </c>
      <c r="D569" s="276" t="s">
        <v>505</v>
      </c>
      <c r="E569" s="277" t="s">
        <v>937</v>
      </c>
      <c r="F569" s="278" t="s">
        <v>938</v>
      </c>
      <c r="G569" s="279" t="s">
        <v>153</v>
      </c>
      <c r="H569" s="280">
        <v>1829.8800000000001</v>
      </c>
      <c r="I569" s="281"/>
      <c r="J569" s="282">
        <f>ROUND(I569*H569,2)</f>
        <v>0</v>
      </c>
      <c r="K569" s="278" t="s">
        <v>154</v>
      </c>
      <c r="L569" s="283"/>
      <c r="M569" s="284" t="s">
        <v>32</v>
      </c>
      <c r="N569" s="285" t="s">
        <v>51</v>
      </c>
      <c r="O569" s="88"/>
      <c r="P569" s="217">
        <f>O569*H569</f>
        <v>0</v>
      </c>
      <c r="Q569" s="217">
        <v>0.035999999999999997</v>
      </c>
      <c r="R569" s="217">
        <f>Q569*H569</f>
        <v>65.875680000000003</v>
      </c>
      <c r="S569" s="217">
        <v>0</v>
      </c>
      <c r="T569" s="218">
        <f>S569*H569</f>
        <v>0</v>
      </c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R569" s="219" t="s">
        <v>195</v>
      </c>
      <c r="AT569" s="219" t="s">
        <v>505</v>
      </c>
      <c r="AU569" s="219" t="s">
        <v>90</v>
      </c>
      <c r="AY569" s="20" t="s">
        <v>132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20" t="s">
        <v>88</v>
      </c>
      <c r="BK569" s="220">
        <f>ROUND(I569*H569,2)</f>
        <v>0</v>
      </c>
      <c r="BL569" s="20" t="s">
        <v>138</v>
      </c>
      <c r="BM569" s="219" t="s">
        <v>939</v>
      </c>
    </row>
    <row r="570" s="13" customFormat="1">
      <c r="A570" s="13"/>
      <c r="B570" s="228"/>
      <c r="C570" s="229"/>
      <c r="D570" s="221" t="s">
        <v>167</v>
      </c>
      <c r="E570" s="230" t="s">
        <v>32</v>
      </c>
      <c r="F570" s="231" t="s">
        <v>940</v>
      </c>
      <c r="G570" s="229"/>
      <c r="H570" s="230" t="s">
        <v>32</v>
      </c>
      <c r="I570" s="232"/>
      <c r="J570" s="229"/>
      <c r="K570" s="229"/>
      <c r="L570" s="233"/>
      <c r="M570" s="234"/>
      <c r="N570" s="235"/>
      <c r="O570" s="235"/>
      <c r="P570" s="235"/>
      <c r="Q570" s="235"/>
      <c r="R570" s="235"/>
      <c r="S570" s="235"/>
      <c r="T570" s="23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7" t="s">
        <v>167</v>
      </c>
      <c r="AU570" s="237" t="s">
        <v>90</v>
      </c>
      <c r="AV570" s="13" t="s">
        <v>88</v>
      </c>
      <c r="AW570" s="13" t="s">
        <v>41</v>
      </c>
      <c r="AX570" s="13" t="s">
        <v>80</v>
      </c>
      <c r="AY570" s="237" t="s">
        <v>132</v>
      </c>
    </row>
    <row r="571" s="14" customFormat="1">
      <c r="A571" s="14"/>
      <c r="B571" s="238"/>
      <c r="C571" s="239"/>
      <c r="D571" s="221" t="s">
        <v>167</v>
      </c>
      <c r="E571" s="240" t="s">
        <v>32</v>
      </c>
      <c r="F571" s="241" t="s">
        <v>941</v>
      </c>
      <c r="G571" s="239"/>
      <c r="H571" s="242">
        <v>1794</v>
      </c>
      <c r="I571" s="243"/>
      <c r="J571" s="239"/>
      <c r="K571" s="239"/>
      <c r="L571" s="244"/>
      <c r="M571" s="245"/>
      <c r="N571" s="246"/>
      <c r="O571" s="246"/>
      <c r="P571" s="246"/>
      <c r="Q571" s="246"/>
      <c r="R571" s="246"/>
      <c r="S571" s="246"/>
      <c r="T571" s="24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8" t="s">
        <v>167</v>
      </c>
      <c r="AU571" s="248" t="s">
        <v>90</v>
      </c>
      <c r="AV571" s="14" t="s">
        <v>90</v>
      </c>
      <c r="AW571" s="14" t="s">
        <v>41</v>
      </c>
      <c r="AX571" s="14" t="s">
        <v>80</v>
      </c>
      <c r="AY571" s="248" t="s">
        <v>132</v>
      </c>
    </row>
    <row r="572" s="15" customFormat="1">
      <c r="A572" s="15"/>
      <c r="B572" s="249"/>
      <c r="C572" s="250"/>
      <c r="D572" s="221" t="s">
        <v>167</v>
      </c>
      <c r="E572" s="251" t="s">
        <v>32</v>
      </c>
      <c r="F572" s="252" t="s">
        <v>176</v>
      </c>
      <c r="G572" s="250"/>
      <c r="H572" s="253">
        <v>1794</v>
      </c>
      <c r="I572" s="254"/>
      <c r="J572" s="250"/>
      <c r="K572" s="250"/>
      <c r="L572" s="255"/>
      <c r="M572" s="256"/>
      <c r="N572" s="257"/>
      <c r="O572" s="257"/>
      <c r="P572" s="257"/>
      <c r="Q572" s="257"/>
      <c r="R572" s="257"/>
      <c r="S572" s="257"/>
      <c r="T572" s="258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9" t="s">
        <v>167</v>
      </c>
      <c r="AU572" s="259" t="s">
        <v>90</v>
      </c>
      <c r="AV572" s="15" t="s">
        <v>138</v>
      </c>
      <c r="AW572" s="15" t="s">
        <v>41</v>
      </c>
      <c r="AX572" s="15" t="s">
        <v>88</v>
      </c>
      <c r="AY572" s="259" t="s">
        <v>132</v>
      </c>
    </row>
    <row r="573" s="14" customFormat="1">
      <c r="A573" s="14"/>
      <c r="B573" s="238"/>
      <c r="C573" s="239"/>
      <c r="D573" s="221" t="s">
        <v>167</v>
      </c>
      <c r="E573" s="239"/>
      <c r="F573" s="241" t="s">
        <v>942</v>
      </c>
      <c r="G573" s="239"/>
      <c r="H573" s="242">
        <v>1829.8800000000001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8" t="s">
        <v>167</v>
      </c>
      <c r="AU573" s="248" t="s">
        <v>90</v>
      </c>
      <c r="AV573" s="14" t="s">
        <v>90</v>
      </c>
      <c r="AW573" s="14" t="s">
        <v>4</v>
      </c>
      <c r="AX573" s="14" t="s">
        <v>88</v>
      </c>
      <c r="AY573" s="248" t="s">
        <v>132</v>
      </c>
    </row>
    <row r="574" s="2" customFormat="1" ht="24.15" customHeight="1">
      <c r="A574" s="42"/>
      <c r="B574" s="43"/>
      <c r="C574" s="208" t="s">
        <v>943</v>
      </c>
      <c r="D574" s="208" t="s">
        <v>134</v>
      </c>
      <c r="E574" s="209" t="s">
        <v>944</v>
      </c>
      <c r="F574" s="210" t="s">
        <v>945</v>
      </c>
      <c r="G574" s="211" t="s">
        <v>153</v>
      </c>
      <c r="H574" s="212">
        <v>2140</v>
      </c>
      <c r="I574" s="213"/>
      <c r="J574" s="214">
        <f>ROUND(I574*H574,2)</f>
        <v>0</v>
      </c>
      <c r="K574" s="210" t="s">
        <v>154</v>
      </c>
      <c r="L574" s="48"/>
      <c r="M574" s="215" t="s">
        <v>32</v>
      </c>
      <c r="N574" s="216" t="s">
        <v>51</v>
      </c>
      <c r="O574" s="88"/>
      <c r="P574" s="217">
        <f>O574*H574</f>
        <v>0</v>
      </c>
      <c r="Q574" s="217">
        <v>0.16849</v>
      </c>
      <c r="R574" s="217">
        <f>Q574*H574</f>
        <v>360.5686</v>
      </c>
      <c r="S574" s="217">
        <v>0</v>
      </c>
      <c r="T574" s="218">
        <f>S574*H574</f>
        <v>0</v>
      </c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R574" s="219" t="s">
        <v>138</v>
      </c>
      <c r="AT574" s="219" t="s">
        <v>134</v>
      </c>
      <c r="AU574" s="219" t="s">
        <v>90</v>
      </c>
      <c r="AY574" s="20" t="s">
        <v>132</v>
      </c>
      <c r="BE574" s="220">
        <f>IF(N574="základní",J574,0)</f>
        <v>0</v>
      </c>
      <c r="BF574" s="220">
        <f>IF(N574="snížená",J574,0)</f>
        <v>0</v>
      </c>
      <c r="BG574" s="220">
        <f>IF(N574="zákl. přenesená",J574,0)</f>
        <v>0</v>
      </c>
      <c r="BH574" s="220">
        <f>IF(N574="sníž. přenesená",J574,0)</f>
        <v>0</v>
      </c>
      <c r="BI574" s="220">
        <f>IF(N574="nulová",J574,0)</f>
        <v>0</v>
      </c>
      <c r="BJ574" s="20" t="s">
        <v>88</v>
      </c>
      <c r="BK574" s="220">
        <f>ROUND(I574*H574,2)</f>
        <v>0</v>
      </c>
      <c r="BL574" s="20" t="s">
        <v>138</v>
      </c>
      <c r="BM574" s="219" t="s">
        <v>946</v>
      </c>
    </row>
    <row r="575" s="2" customFormat="1">
      <c r="A575" s="42"/>
      <c r="B575" s="43"/>
      <c r="C575" s="44"/>
      <c r="D575" s="226" t="s">
        <v>156</v>
      </c>
      <c r="E575" s="44"/>
      <c r="F575" s="227" t="s">
        <v>947</v>
      </c>
      <c r="G575" s="44"/>
      <c r="H575" s="44"/>
      <c r="I575" s="223"/>
      <c r="J575" s="44"/>
      <c r="K575" s="44"/>
      <c r="L575" s="48"/>
      <c r="M575" s="224"/>
      <c r="N575" s="225"/>
      <c r="O575" s="88"/>
      <c r="P575" s="88"/>
      <c r="Q575" s="88"/>
      <c r="R575" s="88"/>
      <c r="S575" s="88"/>
      <c r="T575" s="89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T575" s="20" t="s">
        <v>156</v>
      </c>
      <c r="AU575" s="20" t="s">
        <v>90</v>
      </c>
    </row>
    <row r="576" s="2" customFormat="1" ht="16.5" customHeight="1">
      <c r="A576" s="42"/>
      <c r="B576" s="43"/>
      <c r="C576" s="276" t="s">
        <v>948</v>
      </c>
      <c r="D576" s="276" t="s">
        <v>505</v>
      </c>
      <c r="E576" s="277" t="s">
        <v>949</v>
      </c>
      <c r="F576" s="278" t="s">
        <v>950</v>
      </c>
      <c r="G576" s="279" t="s">
        <v>153</v>
      </c>
      <c r="H576" s="280">
        <v>1876.8</v>
      </c>
      <c r="I576" s="281"/>
      <c r="J576" s="282">
        <f>ROUND(I576*H576,2)</f>
        <v>0</v>
      </c>
      <c r="K576" s="278" t="s">
        <v>154</v>
      </c>
      <c r="L576" s="283"/>
      <c r="M576" s="284" t="s">
        <v>32</v>
      </c>
      <c r="N576" s="285" t="s">
        <v>51</v>
      </c>
      <c r="O576" s="88"/>
      <c r="P576" s="217">
        <f>O576*H576</f>
        <v>0</v>
      </c>
      <c r="Q576" s="217">
        <v>0.125</v>
      </c>
      <c r="R576" s="217">
        <f>Q576*H576</f>
        <v>234.59999999999999</v>
      </c>
      <c r="S576" s="217">
        <v>0</v>
      </c>
      <c r="T576" s="218">
        <f>S576*H576</f>
        <v>0</v>
      </c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R576" s="219" t="s">
        <v>195</v>
      </c>
      <c r="AT576" s="219" t="s">
        <v>505</v>
      </c>
      <c r="AU576" s="219" t="s">
        <v>90</v>
      </c>
      <c r="AY576" s="20" t="s">
        <v>132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20" t="s">
        <v>88</v>
      </c>
      <c r="BK576" s="220">
        <f>ROUND(I576*H576,2)</f>
        <v>0</v>
      </c>
      <c r="BL576" s="20" t="s">
        <v>138</v>
      </c>
      <c r="BM576" s="219" t="s">
        <v>951</v>
      </c>
    </row>
    <row r="577" s="13" customFormat="1">
      <c r="A577" s="13"/>
      <c r="B577" s="228"/>
      <c r="C577" s="229"/>
      <c r="D577" s="221" t="s">
        <v>167</v>
      </c>
      <c r="E577" s="230" t="s">
        <v>32</v>
      </c>
      <c r="F577" s="231" t="s">
        <v>940</v>
      </c>
      <c r="G577" s="229"/>
      <c r="H577" s="230" t="s">
        <v>32</v>
      </c>
      <c r="I577" s="232"/>
      <c r="J577" s="229"/>
      <c r="K577" s="229"/>
      <c r="L577" s="233"/>
      <c r="M577" s="234"/>
      <c r="N577" s="235"/>
      <c r="O577" s="235"/>
      <c r="P577" s="235"/>
      <c r="Q577" s="235"/>
      <c r="R577" s="235"/>
      <c r="S577" s="235"/>
      <c r="T577" s="23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7" t="s">
        <v>167</v>
      </c>
      <c r="AU577" s="237" t="s">
        <v>90</v>
      </c>
      <c r="AV577" s="13" t="s">
        <v>88</v>
      </c>
      <c r="AW577" s="13" t="s">
        <v>41</v>
      </c>
      <c r="AX577" s="13" t="s">
        <v>80</v>
      </c>
      <c r="AY577" s="237" t="s">
        <v>132</v>
      </c>
    </row>
    <row r="578" s="14" customFormat="1">
      <c r="A578" s="14"/>
      <c r="B578" s="238"/>
      <c r="C578" s="239"/>
      <c r="D578" s="221" t="s">
        <v>167</v>
      </c>
      <c r="E578" s="240" t="s">
        <v>32</v>
      </c>
      <c r="F578" s="241" t="s">
        <v>952</v>
      </c>
      <c r="G578" s="239"/>
      <c r="H578" s="242">
        <v>1840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8" t="s">
        <v>167</v>
      </c>
      <c r="AU578" s="248" t="s">
        <v>90</v>
      </c>
      <c r="AV578" s="14" t="s">
        <v>90</v>
      </c>
      <c r="AW578" s="14" t="s">
        <v>41</v>
      </c>
      <c r="AX578" s="14" t="s">
        <v>80</v>
      </c>
      <c r="AY578" s="248" t="s">
        <v>132</v>
      </c>
    </row>
    <row r="579" s="15" customFormat="1">
      <c r="A579" s="15"/>
      <c r="B579" s="249"/>
      <c r="C579" s="250"/>
      <c r="D579" s="221" t="s">
        <v>167</v>
      </c>
      <c r="E579" s="251" t="s">
        <v>32</v>
      </c>
      <c r="F579" s="252" t="s">
        <v>176</v>
      </c>
      <c r="G579" s="250"/>
      <c r="H579" s="253">
        <v>1840</v>
      </c>
      <c r="I579" s="254"/>
      <c r="J579" s="250"/>
      <c r="K579" s="250"/>
      <c r="L579" s="255"/>
      <c r="M579" s="256"/>
      <c r="N579" s="257"/>
      <c r="O579" s="257"/>
      <c r="P579" s="257"/>
      <c r="Q579" s="257"/>
      <c r="R579" s="257"/>
      <c r="S579" s="257"/>
      <c r="T579" s="258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59" t="s">
        <v>167</v>
      </c>
      <c r="AU579" s="259" t="s">
        <v>90</v>
      </c>
      <c r="AV579" s="15" t="s">
        <v>138</v>
      </c>
      <c r="AW579" s="15" t="s">
        <v>41</v>
      </c>
      <c r="AX579" s="15" t="s">
        <v>88</v>
      </c>
      <c r="AY579" s="259" t="s">
        <v>132</v>
      </c>
    </row>
    <row r="580" s="14" customFormat="1">
      <c r="A580" s="14"/>
      <c r="B580" s="238"/>
      <c r="C580" s="239"/>
      <c r="D580" s="221" t="s">
        <v>167</v>
      </c>
      <c r="E580" s="239"/>
      <c r="F580" s="241" t="s">
        <v>953</v>
      </c>
      <c r="G580" s="239"/>
      <c r="H580" s="242">
        <v>1876.8</v>
      </c>
      <c r="I580" s="243"/>
      <c r="J580" s="239"/>
      <c r="K580" s="239"/>
      <c r="L580" s="244"/>
      <c r="M580" s="245"/>
      <c r="N580" s="246"/>
      <c r="O580" s="246"/>
      <c r="P580" s="246"/>
      <c r="Q580" s="246"/>
      <c r="R580" s="246"/>
      <c r="S580" s="246"/>
      <c r="T580" s="24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8" t="s">
        <v>167</v>
      </c>
      <c r="AU580" s="248" t="s">
        <v>90</v>
      </c>
      <c r="AV580" s="14" t="s">
        <v>90</v>
      </c>
      <c r="AW580" s="14" t="s">
        <v>4</v>
      </c>
      <c r="AX580" s="14" t="s">
        <v>88</v>
      </c>
      <c r="AY580" s="248" t="s">
        <v>132</v>
      </c>
    </row>
    <row r="581" s="2" customFormat="1" ht="16.5" customHeight="1">
      <c r="A581" s="42"/>
      <c r="B581" s="43"/>
      <c r="C581" s="276" t="s">
        <v>954</v>
      </c>
      <c r="D581" s="276" t="s">
        <v>505</v>
      </c>
      <c r="E581" s="277" t="s">
        <v>955</v>
      </c>
      <c r="F581" s="278" t="s">
        <v>956</v>
      </c>
      <c r="G581" s="279" t="s">
        <v>153</v>
      </c>
      <c r="H581" s="280">
        <v>22.440000000000001</v>
      </c>
      <c r="I581" s="281"/>
      <c r="J581" s="282">
        <f>ROUND(I581*H581,2)</f>
        <v>0</v>
      </c>
      <c r="K581" s="278" t="s">
        <v>154</v>
      </c>
      <c r="L581" s="283"/>
      <c r="M581" s="284" t="s">
        <v>32</v>
      </c>
      <c r="N581" s="285" t="s">
        <v>51</v>
      </c>
      <c r="O581" s="88"/>
      <c r="P581" s="217">
        <f>O581*H581</f>
        <v>0</v>
      </c>
      <c r="Q581" s="217">
        <v>0.125</v>
      </c>
      <c r="R581" s="217">
        <f>Q581*H581</f>
        <v>2.8050000000000002</v>
      </c>
      <c r="S581" s="217">
        <v>0</v>
      </c>
      <c r="T581" s="218">
        <f>S581*H581</f>
        <v>0</v>
      </c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R581" s="219" t="s">
        <v>195</v>
      </c>
      <c r="AT581" s="219" t="s">
        <v>505</v>
      </c>
      <c r="AU581" s="219" t="s">
        <v>90</v>
      </c>
      <c r="AY581" s="20" t="s">
        <v>132</v>
      </c>
      <c r="BE581" s="220">
        <f>IF(N581="základní",J581,0)</f>
        <v>0</v>
      </c>
      <c r="BF581" s="220">
        <f>IF(N581="snížená",J581,0)</f>
        <v>0</v>
      </c>
      <c r="BG581" s="220">
        <f>IF(N581="zákl. přenesená",J581,0)</f>
        <v>0</v>
      </c>
      <c r="BH581" s="220">
        <f>IF(N581="sníž. přenesená",J581,0)</f>
        <v>0</v>
      </c>
      <c r="BI581" s="220">
        <f>IF(N581="nulová",J581,0)</f>
        <v>0</v>
      </c>
      <c r="BJ581" s="20" t="s">
        <v>88</v>
      </c>
      <c r="BK581" s="220">
        <f>ROUND(I581*H581,2)</f>
        <v>0</v>
      </c>
      <c r="BL581" s="20" t="s">
        <v>138</v>
      </c>
      <c r="BM581" s="219" t="s">
        <v>957</v>
      </c>
    </row>
    <row r="582" s="13" customFormat="1">
      <c r="A582" s="13"/>
      <c r="B582" s="228"/>
      <c r="C582" s="229"/>
      <c r="D582" s="221" t="s">
        <v>167</v>
      </c>
      <c r="E582" s="230" t="s">
        <v>32</v>
      </c>
      <c r="F582" s="231" t="s">
        <v>940</v>
      </c>
      <c r="G582" s="229"/>
      <c r="H582" s="230" t="s">
        <v>32</v>
      </c>
      <c r="I582" s="232"/>
      <c r="J582" s="229"/>
      <c r="K582" s="229"/>
      <c r="L582" s="233"/>
      <c r="M582" s="234"/>
      <c r="N582" s="235"/>
      <c r="O582" s="235"/>
      <c r="P582" s="235"/>
      <c r="Q582" s="235"/>
      <c r="R582" s="235"/>
      <c r="S582" s="235"/>
      <c r="T582" s="23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7" t="s">
        <v>167</v>
      </c>
      <c r="AU582" s="237" t="s">
        <v>90</v>
      </c>
      <c r="AV582" s="13" t="s">
        <v>88</v>
      </c>
      <c r="AW582" s="13" t="s">
        <v>41</v>
      </c>
      <c r="AX582" s="13" t="s">
        <v>80</v>
      </c>
      <c r="AY582" s="237" t="s">
        <v>132</v>
      </c>
    </row>
    <row r="583" s="14" customFormat="1">
      <c r="A583" s="14"/>
      <c r="B583" s="238"/>
      <c r="C583" s="239"/>
      <c r="D583" s="221" t="s">
        <v>167</v>
      </c>
      <c r="E583" s="240" t="s">
        <v>32</v>
      </c>
      <c r="F583" s="241" t="s">
        <v>958</v>
      </c>
      <c r="G583" s="239"/>
      <c r="H583" s="242">
        <v>2</v>
      </c>
      <c r="I583" s="243"/>
      <c r="J583" s="239"/>
      <c r="K583" s="239"/>
      <c r="L583" s="244"/>
      <c r="M583" s="245"/>
      <c r="N583" s="246"/>
      <c r="O583" s="246"/>
      <c r="P583" s="246"/>
      <c r="Q583" s="246"/>
      <c r="R583" s="246"/>
      <c r="S583" s="246"/>
      <c r="T583" s="247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8" t="s">
        <v>167</v>
      </c>
      <c r="AU583" s="248" t="s">
        <v>90</v>
      </c>
      <c r="AV583" s="14" t="s">
        <v>90</v>
      </c>
      <c r="AW583" s="14" t="s">
        <v>41</v>
      </c>
      <c r="AX583" s="14" t="s">
        <v>80</v>
      </c>
      <c r="AY583" s="248" t="s">
        <v>132</v>
      </c>
    </row>
    <row r="584" s="14" customFormat="1">
      <c r="A584" s="14"/>
      <c r="B584" s="238"/>
      <c r="C584" s="239"/>
      <c r="D584" s="221" t="s">
        <v>167</v>
      </c>
      <c r="E584" s="240" t="s">
        <v>32</v>
      </c>
      <c r="F584" s="241" t="s">
        <v>959</v>
      </c>
      <c r="G584" s="239"/>
      <c r="H584" s="242">
        <v>20</v>
      </c>
      <c r="I584" s="243"/>
      <c r="J584" s="239"/>
      <c r="K584" s="239"/>
      <c r="L584" s="244"/>
      <c r="M584" s="245"/>
      <c r="N584" s="246"/>
      <c r="O584" s="246"/>
      <c r="P584" s="246"/>
      <c r="Q584" s="246"/>
      <c r="R584" s="246"/>
      <c r="S584" s="246"/>
      <c r="T584" s="24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8" t="s">
        <v>167</v>
      </c>
      <c r="AU584" s="248" t="s">
        <v>90</v>
      </c>
      <c r="AV584" s="14" t="s">
        <v>90</v>
      </c>
      <c r="AW584" s="14" t="s">
        <v>41</v>
      </c>
      <c r="AX584" s="14" t="s">
        <v>80</v>
      </c>
      <c r="AY584" s="248" t="s">
        <v>132</v>
      </c>
    </row>
    <row r="585" s="14" customFormat="1">
      <c r="A585" s="14"/>
      <c r="B585" s="238"/>
      <c r="C585" s="239"/>
      <c r="D585" s="221" t="s">
        <v>167</v>
      </c>
      <c r="E585" s="240" t="s">
        <v>32</v>
      </c>
      <c r="F585" s="241" t="s">
        <v>960</v>
      </c>
      <c r="G585" s="239"/>
      <c r="H585" s="242">
        <v>0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8" t="s">
        <v>167</v>
      </c>
      <c r="AU585" s="248" t="s">
        <v>90</v>
      </c>
      <c r="AV585" s="14" t="s">
        <v>90</v>
      </c>
      <c r="AW585" s="14" t="s">
        <v>41</v>
      </c>
      <c r="AX585" s="14" t="s">
        <v>80</v>
      </c>
      <c r="AY585" s="248" t="s">
        <v>132</v>
      </c>
    </row>
    <row r="586" s="15" customFormat="1">
      <c r="A586" s="15"/>
      <c r="B586" s="249"/>
      <c r="C586" s="250"/>
      <c r="D586" s="221" t="s">
        <v>167</v>
      </c>
      <c r="E586" s="251" t="s">
        <v>32</v>
      </c>
      <c r="F586" s="252" t="s">
        <v>176</v>
      </c>
      <c r="G586" s="250"/>
      <c r="H586" s="253">
        <v>22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9" t="s">
        <v>167</v>
      </c>
      <c r="AU586" s="259" t="s">
        <v>90</v>
      </c>
      <c r="AV586" s="15" t="s">
        <v>138</v>
      </c>
      <c r="AW586" s="15" t="s">
        <v>41</v>
      </c>
      <c r="AX586" s="15" t="s">
        <v>88</v>
      </c>
      <c r="AY586" s="259" t="s">
        <v>132</v>
      </c>
    </row>
    <row r="587" s="14" customFormat="1">
      <c r="A587" s="14"/>
      <c r="B587" s="238"/>
      <c r="C587" s="239"/>
      <c r="D587" s="221" t="s">
        <v>167</v>
      </c>
      <c r="E587" s="239"/>
      <c r="F587" s="241" t="s">
        <v>961</v>
      </c>
      <c r="G587" s="239"/>
      <c r="H587" s="242">
        <v>22.440000000000001</v>
      </c>
      <c r="I587" s="243"/>
      <c r="J587" s="239"/>
      <c r="K587" s="239"/>
      <c r="L587" s="244"/>
      <c r="M587" s="245"/>
      <c r="N587" s="246"/>
      <c r="O587" s="246"/>
      <c r="P587" s="246"/>
      <c r="Q587" s="246"/>
      <c r="R587" s="246"/>
      <c r="S587" s="246"/>
      <c r="T587" s="24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8" t="s">
        <v>167</v>
      </c>
      <c r="AU587" s="248" t="s">
        <v>90</v>
      </c>
      <c r="AV587" s="14" t="s">
        <v>90</v>
      </c>
      <c r="AW587" s="14" t="s">
        <v>4</v>
      </c>
      <c r="AX587" s="14" t="s">
        <v>88</v>
      </c>
      <c r="AY587" s="248" t="s">
        <v>132</v>
      </c>
    </row>
    <row r="588" s="2" customFormat="1" ht="16.5" customHeight="1">
      <c r="A588" s="42"/>
      <c r="B588" s="43"/>
      <c r="C588" s="276" t="s">
        <v>962</v>
      </c>
      <c r="D588" s="276" t="s">
        <v>505</v>
      </c>
      <c r="E588" s="277" t="s">
        <v>963</v>
      </c>
      <c r="F588" s="278" t="s">
        <v>964</v>
      </c>
      <c r="G588" s="279" t="s">
        <v>153</v>
      </c>
      <c r="H588" s="280">
        <v>20.399999999999999</v>
      </c>
      <c r="I588" s="281"/>
      <c r="J588" s="282">
        <f>ROUND(I588*H588,2)</f>
        <v>0</v>
      </c>
      <c r="K588" s="278" t="s">
        <v>154</v>
      </c>
      <c r="L588" s="283"/>
      <c r="M588" s="284" t="s">
        <v>32</v>
      </c>
      <c r="N588" s="285" t="s">
        <v>51</v>
      </c>
      <c r="O588" s="88"/>
      <c r="P588" s="217">
        <f>O588*H588</f>
        <v>0</v>
      </c>
      <c r="Q588" s="217">
        <v>0.125</v>
      </c>
      <c r="R588" s="217">
        <f>Q588*H588</f>
        <v>2.5499999999999998</v>
      </c>
      <c r="S588" s="217">
        <v>0</v>
      </c>
      <c r="T588" s="218">
        <f>S588*H588</f>
        <v>0</v>
      </c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R588" s="219" t="s">
        <v>195</v>
      </c>
      <c r="AT588" s="219" t="s">
        <v>505</v>
      </c>
      <c r="AU588" s="219" t="s">
        <v>90</v>
      </c>
      <c r="AY588" s="20" t="s">
        <v>132</v>
      </c>
      <c r="BE588" s="220">
        <f>IF(N588="základní",J588,0)</f>
        <v>0</v>
      </c>
      <c r="BF588" s="220">
        <f>IF(N588="snížená",J588,0)</f>
        <v>0</v>
      </c>
      <c r="BG588" s="220">
        <f>IF(N588="zákl. přenesená",J588,0)</f>
        <v>0</v>
      </c>
      <c r="BH588" s="220">
        <f>IF(N588="sníž. přenesená",J588,0)</f>
        <v>0</v>
      </c>
      <c r="BI588" s="220">
        <f>IF(N588="nulová",J588,0)</f>
        <v>0</v>
      </c>
      <c r="BJ588" s="20" t="s">
        <v>88</v>
      </c>
      <c r="BK588" s="220">
        <f>ROUND(I588*H588,2)</f>
        <v>0</v>
      </c>
      <c r="BL588" s="20" t="s">
        <v>138</v>
      </c>
      <c r="BM588" s="219" t="s">
        <v>965</v>
      </c>
    </row>
    <row r="589" s="13" customFormat="1">
      <c r="A589" s="13"/>
      <c r="B589" s="228"/>
      <c r="C589" s="229"/>
      <c r="D589" s="221" t="s">
        <v>167</v>
      </c>
      <c r="E589" s="230" t="s">
        <v>32</v>
      </c>
      <c r="F589" s="231" t="s">
        <v>940</v>
      </c>
      <c r="G589" s="229"/>
      <c r="H589" s="230" t="s">
        <v>32</v>
      </c>
      <c r="I589" s="232"/>
      <c r="J589" s="229"/>
      <c r="K589" s="229"/>
      <c r="L589" s="233"/>
      <c r="M589" s="234"/>
      <c r="N589" s="235"/>
      <c r="O589" s="235"/>
      <c r="P589" s="235"/>
      <c r="Q589" s="235"/>
      <c r="R589" s="235"/>
      <c r="S589" s="235"/>
      <c r="T589" s="23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7" t="s">
        <v>167</v>
      </c>
      <c r="AU589" s="237" t="s">
        <v>90</v>
      </c>
      <c r="AV589" s="13" t="s">
        <v>88</v>
      </c>
      <c r="AW589" s="13" t="s">
        <v>41</v>
      </c>
      <c r="AX589" s="13" t="s">
        <v>80</v>
      </c>
      <c r="AY589" s="237" t="s">
        <v>132</v>
      </c>
    </row>
    <row r="590" s="14" customFormat="1">
      <c r="A590" s="14"/>
      <c r="B590" s="238"/>
      <c r="C590" s="239"/>
      <c r="D590" s="221" t="s">
        <v>167</v>
      </c>
      <c r="E590" s="240" t="s">
        <v>32</v>
      </c>
      <c r="F590" s="241" t="s">
        <v>966</v>
      </c>
      <c r="G590" s="239"/>
      <c r="H590" s="242">
        <v>5</v>
      </c>
      <c r="I590" s="243"/>
      <c r="J590" s="239"/>
      <c r="K590" s="239"/>
      <c r="L590" s="244"/>
      <c r="M590" s="245"/>
      <c r="N590" s="246"/>
      <c r="O590" s="246"/>
      <c r="P590" s="246"/>
      <c r="Q590" s="246"/>
      <c r="R590" s="246"/>
      <c r="S590" s="246"/>
      <c r="T590" s="24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8" t="s">
        <v>167</v>
      </c>
      <c r="AU590" s="248" t="s">
        <v>90</v>
      </c>
      <c r="AV590" s="14" t="s">
        <v>90</v>
      </c>
      <c r="AW590" s="14" t="s">
        <v>41</v>
      </c>
      <c r="AX590" s="14" t="s">
        <v>80</v>
      </c>
      <c r="AY590" s="248" t="s">
        <v>132</v>
      </c>
    </row>
    <row r="591" s="14" customFormat="1">
      <c r="A591" s="14"/>
      <c r="B591" s="238"/>
      <c r="C591" s="239"/>
      <c r="D591" s="221" t="s">
        <v>167</v>
      </c>
      <c r="E591" s="240" t="s">
        <v>32</v>
      </c>
      <c r="F591" s="241" t="s">
        <v>967</v>
      </c>
      <c r="G591" s="239"/>
      <c r="H591" s="242">
        <v>15</v>
      </c>
      <c r="I591" s="243"/>
      <c r="J591" s="239"/>
      <c r="K591" s="239"/>
      <c r="L591" s="244"/>
      <c r="M591" s="245"/>
      <c r="N591" s="246"/>
      <c r="O591" s="246"/>
      <c r="P591" s="246"/>
      <c r="Q591" s="246"/>
      <c r="R591" s="246"/>
      <c r="S591" s="246"/>
      <c r="T591" s="24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8" t="s">
        <v>167</v>
      </c>
      <c r="AU591" s="248" t="s">
        <v>90</v>
      </c>
      <c r="AV591" s="14" t="s">
        <v>90</v>
      </c>
      <c r="AW591" s="14" t="s">
        <v>41</v>
      </c>
      <c r="AX591" s="14" t="s">
        <v>80</v>
      </c>
      <c r="AY591" s="248" t="s">
        <v>132</v>
      </c>
    </row>
    <row r="592" s="15" customFormat="1">
      <c r="A592" s="15"/>
      <c r="B592" s="249"/>
      <c r="C592" s="250"/>
      <c r="D592" s="221" t="s">
        <v>167</v>
      </c>
      <c r="E592" s="251" t="s">
        <v>32</v>
      </c>
      <c r="F592" s="252" t="s">
        <v>176</v>
      </c>
      <c r="G592" s="250"/>
      <c r="H592" s="253">
        <v>20</v>
      </c>
      <c r="I592" s="254"/>
      <c r="J592" s="250"/>
      <c r="K592" s="250"/>
      <c r="L592" s="255"/>
      <c r="M592" s="256"/>
      <c r="N592" s="257"/>
      <c r="O592" s="257"/>
      <c r="P592" s="257"/>
      <c r="Q592" s="257"/>
      <c r="R592" s="257"/>
      <c r="S592" s="257"/>
      <c r="T592" s="258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9" t="s">
        <v>167</v>
      </c>
      <c r="AU592" s="259" t="s">
        <v>90</v>
      </c>
      <c r="AV592" s="15" t="s">
        <v>138</v>
      </c>
      <c r="AW592" s="15" t="s">
        <v>41</v>
      </c>
      <c r="AX592" s="15" t="s">
        <v>88</v>
      </c>
      <c r="AY592" s="259" t="s">
        <v>132</v>
      </c>
    </row>
    <row r="593" s="14" customFormat="1">
      <c r="A593" s="14"/>
      <c r="B593" s="238"/>
      <c r="C593" s="239"/>
      <c r="D593" s="221" t="s">
        <v>167</v>
      </c>
      <c r="E593" s="239"/>
      <c r="F593" s="241" t="s">
        <v>968</v>
      </c>
      <c r="G593" s="239"/>
      <c r="H593" s="242">
        <v>20.399999999999999</v>
      </c>
      <c r="I593" s="243"/>
      <c r="J593" s="239"/>
      <c r="K593" s="239"/>
      <c r="L593" s="244"/>
      <c r="M593" s="245"/>
      <c r="N593" s="246"/>
      <c r="O593" s="246"/>
      <c r="P593" s="246"/>
      <c r="Q593" s="246"/>
      <c r="R593" s="246"/>
      <c r="S593" s="246"/>
      <c r="T593" s="24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8" t="s">
        <v>167</v>
      </c>
      <c r="AU593" s="248" t="s">
        <v>90</v>
      </c>
      <c r="AV593" s="14" t="s">
        <v>90</v>
      </c>
      <c r="AW593" s="14" t="s">
        <v>4</v>
      </c>
      <c r="AX593" s="14" t="s">
        <v>88</v>
      </c>
      <c r="AY593" s="248" t="s">
        <v>132</v>
      </c>
    </row>
    <row r="594" s="2" customFormat="1" ht="16.5" customHeight="1">
      <c r="A594" s="42"/>
      <c r="B594" s="43"/>
      <c r="C594" s="276" t="s">
        <v>969</v>
      </c>
      <c r="D594" s="276" t="s">
        <v>505</v>
      </c>
      <c r="E594" s="277" t="s">
        <v>970</v>
      </c>
      <c r="F594" s="278" t="s">
        <v>971</v>
      </c>
      <c r="G594" s="279" t="s">
        <v>153</v>
      </c>
      <c r="H594" s="280">
        <v>16.32</v>
      </c>
      <c r="I594" s="281"/>
      <c r="J594" s="282">
        <f>ROUND(I594*H594,2)</f>
        <v>0</v>
      </c>
      <c r="K594" s="278" t="s">
        <v>154</v>
      </c>
      <c r="L594" s="283"/>
      <c r="M594" s="284" t="s">
        <v>32</v>
      </c>
      <c r="N594" s="285" t="s">
        <v>51</v>
      </c>
      <c r="O594" s="88"/>
      <c r="P594" s="217">
        <f>O594*H594</f>
        <v>0</v>
      </c>
      <c r="Q594" s="217">
        <v>0.125</v>
      </c>
      <c r="R594" s="217">
        <f>Q594*H594</f>
        <v>2.04</v>
      </c>
      <c r="S594" s="217">
        <v>0</v>
      </c>
      <c r="T594" s="218">
        <f>S594*H594</f>
        <v>0</v>
      </c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R594" s="219" t="s">
        <v>195</v>
      </c>
      <c r="AT594" s="219" t="s">
        <v>505</v>
      </c>
      <c r="AU594" s="219" t="s">
        <v>90</v>
      </c>
      <c r="AY594" s="20" t="s">
        <v>132</v>
      </c>
      <c r="BE594" s="220">
        <f>IF(N594="základní",J594,0)</f>
        <v>0</v>
      </c>
      <c r="BF594" s="220">
        <f>IF(N594="snížená",J594,0)</f>
        <v>0</v>
      </c>
      <c r="BG594" s="220">
        <f>IF(N594="zákl. přenesená",J594,0)</f>
        <v>0</v>
      </c>
      <c r="BH594" s="220">
        <f>IF(N594="sníž. přenesená",J594,0)</f>
        <v>0</v>
      </c>
      <c r="BI594" s="220">
        <f>IF(N594="nulová",J594,0)</f>
        <v>0</v>
      </c>
      <c r="BJ594" s="20" t="s">
        <v>88</v>
      </c>
      <c r="BK594" s="220">
        <f>ROUND(I594*H594,2)</f>
        <v>0</v>
      </c>
      <c r="BL594" s="20" t="s">
        <v>138</v>
      </c>
      <c r="BM594" s="219" t="s">
        <v>972</v>
      </c>
    </row>
    <row r="595" s="13" customFormat="1">
      <c r="A595" s="13"/>
      <c r="B595" s="228"/>
      <c r="C595" s="229"/>
      <c r="D595" s="221" t="s">
        <v>167</v>
      </c>
      <c r="E595" s="230" t="s">
        <v>32</v>
      </c>
      <c r="F595" s="231" t="s">
        <v>940</v>
      </c>
      <c r="G595" s="229"/>
      <c r="H595" s="230" t="s">
        <v>32</v>
      </c>
      <c r="I595" s="232"/>
      <c r="J595" s="229"/>
      <c r="K595" s="229"/>
      <c r="L595" s="233"/>
      <c r="M595" s="234"/>
      <c r="N595" s="235"/>
      <c r="O595" s="235"/>
      <c r="P595" s="235"/>
      <c r="Q595" s="235"/>
      <c r="R595" s="235"/>
      <c r="S595" s="235"/>
      <c r="T595" s="23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7" t="s">
        <v>167</v>
      </c>
      <c r="AU595" s="237" t="s">
        <v>90</v>
      </c>
      <c r="AV595" s="13" t="s">
        <v>88</v>
      </c>
      <c r="AW595" s="13" t="s">
        <v>41</v>
      </c>
      <c r="AX595" s="13" t="s">
        <v>80</v>
      </c>
      <c r="AY595" s="237" t="s">
        <v>132</v>
      </c>
    </row>
    <row r="596" s="14" customFormat="1">
      <c r="A596" s="14"/>
      <c r="B596" s="238"/>
      <c r="C596" s="239"/>
      <c r="D596" s="221" t="s">
        <v>167</v>
      </c>
      <c r="E596" s="240" t="s">
        <v>32</v>
      </c>
      <c r="F596" s="241" t="s">
        <v>973</v>
      </c>
      <c r="G596" s="239"/>
      <c r="H596" s="242">
        <v>6</v>
      </c>
      <c r="I596" s="243"/>
      <c r="J596" s="239"/>
      <c r="K596" s="239"/>
      <c r="L596" s="244"/>
      <c r="M596" s="245"/>
      <c r="N596" s="246"/>
      <c r="O596" s="246"/>
      <c r="P596" s="246"/>
      <c r="Q596" s="246"/>
      <c r="R596" s="246"/>
      <c r="S596" s="246"/>
      <c r="T596" s="24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8" t="s">
        <v>167</v>
      </c>
      <c r="AU596" s="248" t="s">
        <v>90</v>
      </c>
      <c r="AV596" s="14" t="s">
        <v>90</v>
      </c>
      <c r="AW596" s="14" t="s">
        <v>41</v>
      </c>
      <c r="AX596" s="14" t="s">
        <v>80</v>
      </c>
      <c r="AY596" s="248" t="s">
        <v>132</v>
      </c>
    </row>
    <row r="597" s="14" customFormat="1">
      <c r="A597" s="14"/>
      <c r="B597" s="238"/>
      <c r="C597" s="239"/>
      <c r="D597" s="221" t="s">
        <v>167</v>
      </c>
      <c r="E597" s="240" t="s">
        <v>32</v>
      </c>
      <c r="F597" s="241" t="s">
        <v>974</v>
      </c>
      <c r="G597" s="239"/>
      <c r="H597" s="242">
        <v>10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8" t="s">
        <v>167</v>
      </c>
      <c r="AU597" s="248" t="s">
        <v>90</v>
      </c>
      <c r="AV597" s="14" t="s">
        <v>90</v>
      </c>
      <c r="AW597" s="14" t="s">
        <v>41</v>
      </c>
      <c r="AX597" s="14" t="s">
        <v>80</v>
      </c>
      <c r="AY597" s="248" t="s">
        <v>132</v>
      </c>
    </row>
    <row r="598" s="15" customFormat="1">
      <c r="A598" s="15"/>
      <c r="B598" s="249"/>
      <c r="C598" s="250"/>
      <c r="D598" s="221" t="s">
        <v>167</v>
      </c>
      <c r="E598" s="251" t="s">
        <v>32</v>
      </c>
      <c r="F598" s="252" t="s">
        <v>176</v>
      </c>
      <c r="G598" s="250"/>
      <c r="H598" s="253">
        <v>16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9" t="s">
        <v>167</v>
      </c>
      <c r="AU598" s="259" t="s">
        <v>90</v>
      </c>
      <c r="AV598" s="15" t="s">
        <v>138</v>
      </c>
      <c r="AW598" s="15" t="s">
        <v>41</v>
      </c>
      <c r="AX598" s="15" t="s">
        <v>88</v>
      </c>
      <c r="AY598" s="259" t="s">
        <v>132</v>
      </c>
    </row>
    <row r="599" s="14" customFormat="1">
      <c r="A599" s="14"/>
      <c r="B599" s="238"/>
      <c r="C599" s="239"/>
      <c r="D599" s="221" t="s">
        <v>167</v>
      </c>
      <c r="E599" s="239"/>
      <c r="F599" s="241" t="s">
        <v>975</v>
      </c>
      <c r="G599" s="239"/>
      <c r="H599" s="242">
        <v>16.32</v>
      </c>
      <c r="I599" s="243"/>
      <c r="J599" s="239"/>
      <c r="K599" s="239"/>
      <c r="L599" s="244"/>
      <c r="M599" s="245"/>
      <c r="N599" s="246"/>
      <c r="O599" s="246"/>
      <c r="P599" s="246"/>
      <c r="Q599" s="246"/>
      <c r="R599" s="246"/>
      <c r="S599" s="246"/>
      <c r="T599" s="24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8" t="s">
        <v>167</v>
      </c>
      <c r="AU599" s="248" t="s">
        <v>90</v>
      </c>
      <c r="AV599" s="14" t="s">
        <v>90</v>
      </c>
      <c r="AW599" s="14" t="s">
        <v>4</v>
      </c>
      <c r="AX599" s="14" t="s">
        <v>88</v>
      </c>
      <c r="AY599" s="248" t="s">
        <v>132</v>
      </c>
    </row>
    <row r="600" s="2" customFormat="1" ht="16.5" customHeight="1">
      <c r="A600" s="42"/>
      <c r="B600" s="43"/>
      <c r="C600" s="276" t="s">
        <v>976</v>
      </c>
      <c r="D600" s="276" t="s">
        <v>505</v>
      </c>
      <c r="E600" s="277" t="s">
        <v>977</v>
      </c>
      <c r="F600" s="278" t="s">
        <v>978</v>
      </c>
      <c r="G600" s="279" t="s">
        <v>153</v>
      </c>
      <c r="H600" s="280">
        <v>147.90000000000001</v>
      </c>
      <c r="I600" s="281"/>
      <c r="J600" s="282">
        <f>ROUND(I600*H600,2)</f>
        <v>0</v>
      </c>
      <c r="K600" s="278" t="s">
        <v>154</v>
      </c>
      <c r="L600" s="283"/>
      <c r="M600" s="284" t="s">
        <v>32</v>
      </c>
      <c r="N600" s="285" t="s">
        <v>51</v>
      </c>
      <c r="O600" s="88"/>
      <c r="P600" s="217">
        <f>O600*H600</f>
        <v>0</v>
      </c>
      <c r="Q600" s="217">
        <v>0.125</v>
      </c>
      <c r="R600" s="217">
        <f>Q600*H600</f>
        <v>18.487500000000001</v>
      </c>
      <c r="S600" s="217">
        <v>0</v>
      </c>
      <c r="T600" s="218">
        <f>S600*H600</f>
        <v>0</v>
      </c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R600" s="219" t="s">
        <v>195</v>
      </c>
      <c r="AT600" s="219" t="s">
        <v>505</v>
      </c>
      <c r="AU600" s="219" t="s">
        <v>90</v>
      </c>
      <c r="AY600" s="20" t="s">
        <v>132</v>
      </c>
      <c r="BE600" s="220">
        <f>IF(N600="základní",J600,0)</f>
        <v>0</v>
      </c>
      <c r="BF600" s="220">
        <f>IF(N600="snížená",J600,0)</f>
        <v>0</v>
      </c>
      <c r="BG600" s="220">
        <f>IF(N600="zákl. přenesená",J600,0)</f>
        <v>0</v>
      </c>
      <c r="BH600" s="220">
        <f>IF(N600="sníž. přenesená",J600,0)</f>
        <v>0</v>
      </c>
      <c r="BI600" s="220">
        <f>IF(N600="nulová",J600,0)</f>
        <v>0</v>
      </c>
      <c r="BJ600" s="20" t="s">
        <v>88</v>
      </c>
      <c r="BK600" s="220">
        <f>ROUND(I600*H600,2)</f>
        <v>0</v>
      </c>
      <c r="BL600" s="20" t="s">
        <v>138</v>
      </c>
      <c r="BM600" s="219" t="s">
        <v>979</v>
      </c>
    </row>
    <row r="601" s="13" customFormat="1">
      <c r="A601" s="13"/>
      <c r="B601" s="228"/>
      <c r="C601" s="229"/>
      <c r="D601" s="221" t="s">
        <v>167</v>
      </c>
      <c r="E601" s="230" t="s">
        <v>32</v>
      </c>
      <c r="F601" s="231" t="s">
        <v>940</v>
      </c>
      <c r="G601" s="229"/>
      <c r="H601" s="230" t="s">
        <v>32</v>
      </c>
      <c r="I601" s="232"/>
      <c r="J601" s="229"/>
      <c r="K601" s="229"/>
      <c r="L601" s="233"/>
      <c r="M601" s="234"/>
      <c r="N601" s="235"/>
      <c r="O601" s="235"/>
      <c r="P601" s="235"/>
      <c r="Q601" s="235"/>
      <c r="R601" s="235"/>
      <c r="S601" s="235"/>
      <c r="T601" s="23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7" t="s">
        <v>167</v>
      </c>
      <c r="AU601" s="237" t="s">
        <v>90</v>
      </c>
      <c r="AV601" s="13" t="s">
        <v>88</v>
      </c>
      <c r="AW601" s="13" t="s">
        <v>41</v>
      </c>
      <c r="AX601" s="13" t="s">
        <v>80</v>
      </c>
      <c r="AY601" s="237" t="s">
        <v>132</v>
      </c>
    </row>
    <row r="602" s="14" customFormat="1">
      <c r="A602" s="14"/>
      <c r="B602" s="238"/>
      <c r="C602" s="239"/>
      <c r="D602" s="221" t="s">
        <v>167</v>
      </c>
      <c r="E602" s="240" t="s">
        <v>32</v>
      </c>
      <c r="F602" s="241" t="s">
        <v>980</v>
      </c>
      <c r="G602" s="239"/>
      <c r="H602" s="242">
        <v>90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8" t="s">
        <v>167</v>
      </c>
      <c r="AU602" s="248" t="s">
        <v>90</v>
      </c>
      <c r="AV602" s="14" t="s">
        <v>90</v>
      </c>
      <c r="AW602" s="14" t="s">
        <v>41</v>
      </c>
      <c r="AX602" s="14" t="s">
        <v>80</v>
      </c>
      <c r="AY602" s="248" t="s">
        <v>132</v>
      </c>
    </row>
    <row r="603" s="14" customFormat="1">
      <c r="A603" s="14"/>
      <c r="B603" s="238"/>
      <c r="C603" s="239"/>
      <c r="D603" s="221" t="s">
        <v>167</v>
      </c>
      <c r="E603" s="240" t="s">
        <v>32</v>
      </c>
      <c r="F603" s="241" t="s">
        <v>981</v>
      </c>
      <c r="G603" s="239"/>
      <c r="H603" s="242">
        <v>30</v>
      </c>
      <c r="I603" s="243"/>
      <c r="J603" s="239"/>
      <c r="K603" s="239"/>
      <c r="L603" s="244"/>
      <c r="M603" s="245"/>
      <c r="N603" s="246"/>
      <c r="O603" s="246"/>
      <c r="P603" s="246"/>
      <c r="Q603" s="246"/>
      <c r="R603" s="246"/>
      <c r="S603" s="246"/>
      <c r="T603" s="24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8" t="s">
        <v>167</v>
      </c>
      <c r="AU603" s="248" t="s">
        <v>90</v>
      </c>
      <c r="AV603" s="14" t="s">
        <v>90</v>
      </c>
      <c r="AW603" s="14" t="s">
        <v>41</v>
      </c>
      <c r="AX603" s="14" t="s">
        <v>80</v>
      </c>
      <c r="AY603" s="248" t="s">
        <v>132</v>
      </c>
    </row>
    <row r="604" s="14" customFormat="1">
      <c r="A604" s="14"/>
      <c r="B604" s="238"/>
      <c r="C604" s="239"/>
      <c r="D604" s="221" t="s">
        <v>167</v>
      </c>
      <c r="E604" s="240" t="s">
        <v>32</v>
      </c>
      <c r="F604" s="241" t="s">
        <v>982</v>
      </c>
      <c r="G604" s="239"/>
      <c r="H604" s="242">
        <v>25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8" t="s">
        <v>167</v>
      </c>
      <c r="AU604" s="248" t="s">
        <v>90</v>
      </c>
      <c r="AV604" s="14" t="s">
        <v>90</v>
      </c>
      <c r="AW604" s="14" t="s">
        <v>41</v>
      </c>
      <c r="AX604" s="14" t="s">
        <v>80</v>
      </c>
      <c r="AY604" s="248" t="s">
        <v>132</v>
      </c>
    </row>
    <row r="605" s="15" customFormat="1">
      <c r="A605" s="15"/>
      <c r="B605" s="249"/>
      <c r="C605" s="250"/>
      <c r="D605" s="221" t="s">
        <v>167</v>
      </c>
      <c r="E605" s="251" t="s">
        <v>32</v>
      </c>
      <c r="F605" s="252" t="s">
        <v>176</v>
      </c>
      <c r="G605" s="250"/>
      <c r="H605" s="253">
        <v>145</v>
      </c>
      <c r="I605" s="254"/>
      <c r="J605" s="250"/>
      <c r="K605" s="250"/>
      <c r="L605" s="255"/>
      <c r="M605" s="256"/>
      <c r="N605" s="257"/>
      <c r="O605" s="257"/>
      <c r="P605" s="257"/>
      <c r="Q605" s="257"/>
      <c r="R605" s="257"/>
      <c r="S605" s="257"/>
      <c r="T605" s="258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9" t="s">
        <v>167</v>
      </c>
      <c r="AU605" s="259" t="s">
        <v>90</v>
      </c>
      <c r="AV605" s="15" t="s">
        <v>138</v>
      </c>
      <c r="AW605" s="15" t="s">
        <v>41</v>
      </c>
      <c r="AX605" s="15" t="s">
        <v>88</v>
      </c>
      <c r="AY605" s="259" t="s">
        <v>132</v>
      </c>
    </row>
    <row r="606" s="14" customFormat="1">
      <c r="A606" s="14"/>
      <c r="B606" s="238"/>
      <c r="C606" s="239"/>
      <c r="D606" s="221" t="s">
        <v>167</v>
      </c>
      <c r="E606" s="239"/>
      <c r="F606" s="241" t="s">
        <v>983</v>
      </c>
      <c r="G606" s="239"/>
      <c r="H606" s="242">
        <v>147.90000000000001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8" t="s">
        <v>167</v>
      </c>
      <c r="AU606" s="248" t="s">
        <v>90</v>
      </c>
      <c r="AV606" s="14" t="s">
        <v>90</v>
      </c>
      <c r="AW606" s="14" t="s">
        <v>4</v>
      </c>
      <c r="AX606" s="14" t="s">
        <v>88</v>
      </c>
      <c r="AY606" s="248" t="s">
        <v>132</v>
      </c>
    </row>
    <row r="607" s="2" customFormat="1" ht="16.5" customHeight="1">
      <c r="A607" s="42"/>
      <c r="B607" s="43"/>
      <c r="C607" s="276" t="s">
        <v>984</v>
      </c>
      <c r="D607" s="276" t="s">
        <v>505</v>
      </c>
      <c r="E607" s="277" t="s">
        <v>985</v>
      </c>
      <c r="F607" s="278" t="s">
        <v>986</v>
      </c>
      <c r="G607" s="279" t="s">
        <v>153</v>
      </c>
      <c r="H607" s="280">
        <v>98.939999999999998</v>
      </c>
      <c r="I607" s="281"/>
      <c r="J607" s="282">
        <f>ROUND(I607*H607,2)</f>
        <v>0</v>
      </c>
      <c r="K607" s="278" t="s">
        <v>154</v>
      </c>
      <c r="L607" s="283"/>
      <c r="M607" s="284" t="s">
        <v>32</v>
      </c>
      <c r="N607" s="285" t="s">
        <v>51</v>
      </c>
      <c r="O607" s="88"/>
      <c r="P607" s="217">
        <f>O607*H607</f>
        <v>0</v>
      </c>
      <c r="Q607" s="217">
        <v>0.125</v>
      </c>
      <c r="R607" s="217">
        <f>Q607*H607</f>
        <v>12.3675</v>
      </c>
      <c r="S607" s="217">
        <v>0</v>
      </c>
      <c r="T607" s="218">
        <f>S607*H607</f>
        <v>0</v>
      </c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R607" s="219" t="s">
        <v>195</v>
      </c>
      <c r="AT607" s="219" t="s">
        <v>505</v>
      </c>
      <c r="AU607" s="219" t="s">
        <v>90</v>
      </c>
      <c r="AY607" s="20" t="s">
        <v>132</v>
      </c>
      <c r="BE607" s="220">
        <f>IF(N607="základní",J607,0)</f>
        <v>0</v>
      </c>
      <c r="BF607" s="220">
        <f>IF(N607="snížená",J607,0)</f>
        <v>0</v>
      </c>
      <c r="BG607" s="220">
        <f>IF(N607="zákl. přenesená",J607,0)</f>
        <v>0</v>
      </c>
      <c r="BH607" s="220">
        <f>IF(N607="sníž. přenesená",J607,0)</f>
        <v>0</v>
      </c>
      <c r="BI607" s="220">
        <f>IF(N607="nulová",J607,0)</f>
        <v>0</v>
      </c>
      <c r="BJ607" s="20" t="s">
        <v>88</v>
      </c>
      <c r="BK607" s="220">
        <f>ROUND(I607*H607,2)</f>
        <v>0</v>
      </c>
      <c r="BL607" s="20" t="s">
        <v>138</v>
      </c>
      <c r="BM607" s="219" t="s">
        <v>987</v>
      </c>
    </row>
    <row r="608" s="13" customFormat="1">
      <c r="A608" s="13"/>
      <c r="B608" s="228"/>
      <c r="C608" s="229"/>
      <c r="D608" s="221" t="s">
        <v>167</v>
      </c>
      <c r="E608" s="230" t="s">
        <v>32</v>
      </c>
      <c r="F608" s="231" t="s">
        <v>940</v>
      </c>
      <c r="G608" s="229"/>
      <c r="H608" s="230" t="s">
        <v>32</v>
      </c>
      <c r="I608" s="232"/>
      <c r="J608" s="229"/>
      <c r="K608" s="229"/>
      <c r="L608" s="233"/>
      <c r="M608" s="234"/>
      <c r="N608" s="235"/>
      <c r="O608" s="235"/>
      <c r="P608" s="235"/>
      <c r="Q608" s="235"/>
      <c r="R608" s="235"/>
      <c r="S608" s="235"/>
      <c r="T608" s="23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7" t="s">
        <v>167</v>
      </c>
      <c r="AU608" s="237" t="s">
        <v>90</v>
      </c>
      <c r="AV608" s="13" t="s">
        <v>88</v>
      </c>
      <c r="AW608" s="13" t="s">
        <v>41</v>
      </c>
      <c r="AX608" s="13" t="s">
        <v>80</v>
      </c>
      <c r="AY608" s="237" t="s">
        <v>132</v>
      </c>
    </row>
    <row r="609" s="14" customFormat="1">
      <c r="A609" s="14"/>
      <c r="B609" s="238"/>
      <c r="C609" s="239"/>
      <c r="D609" s="221" t="s">
        <v>167</v>
      </c>
      <c r="E609" s="240" t="s">
        <v>32</v>
      </c>
      <c r="F609" s="241" t="s">
        <v>988</v>
      </c>
      <c r="G609" s="239"/>
      <c r="H609" s="242">
        <v>30</v>
      </c>
      <c r="I609" s="243"/>
      <c r="J609" s="239"/>
      <c r="K609" s="239"/>
      <c r="L609" s="244"/>
      <c r="M609" s="245"/>
      <c r="N609" s="246"/>
      <c r="O609" s="246"/>
      <c r="P609" s="246"/>
      <c r="Q609" s="246"/>
      <c r="R609" s="246"/>
      <c r="S609" s="246"/>
      <c r="T609" s="24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8" t="s">
        <v>167</v>
      </c>
      <c r="AU609" s="248" t="s">
        <v>90</v>
      </c>
      <c r="AV609" s="14" t="s">
        <v>90</v>
      </c>
      <c r="AW609" s="14" t="s">
        <v>41</v>
      </c>
      <c r="AX609" s="14" t="s">
        <v>80</v>
      </c>
      <c r="AY609" s="248" t="s">
        <v>132</v>
      </c>
    </row>
    <row r="610" s="14" customFormat="1">
      <c r="A610" s="14"/>
      <c r="B610" s="238"/>
      <c r="C610" s="239"/>
      <c r="D610" s="221" t="s">
        <v>167</v>
      </c>
      <c r="E610" s="240" t="s">
        <v>32</v>
      </c>
      <c r="F610" s="241" t="s">
        <v>989</v>
      </c>
      <c r="G610" s="239"/>
      <c r="H610" s="242">
        <v>35</v>
      </c>
      <c r="I610" s="243"/>
      <c r="J610" s="239"/>
      <c r="K610" s="239"/>
      <c r="L610" s="244"/>
      <c r="M610" s="245"/>
      <c r="N610" s="246"/>
      <c r="O610" s="246"/>
      <c r="P610" s="246"/>
      <c r="Q610" s="246"/>
      <c r="R610" s="246"/>
      <c r="S610" s="246"/>
      <c r="T610" s="247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8" t="s">
        <v>167</v>
      </c>
      <c r="AU610" s="248" t="s">
        <v>90</v>
      </c>
      <c r="AV610" s="14" t="s">
        <v>90</v>
      </c>
      <c r="AW610" s="14" t="s">
        <v>41</v>
      </c>
      <c r="AX610" s="14" t="s">
        <v>80</v>
      </c>
      <c r="AY610" s="248" t="s">
        <v>132</v>
      </c>
    </row>
    <row r="611" s="14" customFormat="1">
      <c r="A611" s="14"/>
      <c r="B611" s="238"/>
      <c r="C611" s="239"/>
      <c r="D611" s="221" t="s">
        <v>167</v>
      </c>
      <c r="E611" s="240" t="s">
        <v>32</v>
      </c>
      <c r="F611" s="241" t="s">
        <v>990</v>
      </c>
      <c r="G611" s="239"/>
      <c r="H611" s="242">
        <v>5</v>
      </c>
      <c r="I611" s="243"/>
      <c r="J611" s="239"/>
      <c r="K611" s="239"/>
      <c r="L611" s="244"/>
      <c r="M611" s="245"/>
      <c r="N611" s="246"/>
      <c r="O611" s="246"/>
      <c r="P611" s="246"/>
      <c r="Q611" s="246"/>
      <c r="R611" s="246"/>
      <c r="S611" s="246"/>
      <c r="T611" s="24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8" t="s">
        <v>167</v>
      </c>
      <c r="AU611" s="248" t="s">
        <v>90</v>
      </c>
      <c r="AV611" s="14" t="s">
        <v>90</v>
      </c>
      <c r="AW611" s="14" t="s">
        <v>41</v>
      </c>
      <c r="AX611" s="14" t="s">
        <v>80</v>
      </c>
      <c r="AY611" s="248" t="s">
        <v>132</v>
      </c>
    </row>
    <row r="612" s="14" customFormat="1">
      <c r="A612" s="14"/>
      <c r="B612" s="238"/>
      <c r="C612" s="239"/>
      <c r="D612" s="221" t="s">
        <v>167</v>
      </c>
      <c r="E612" s="240" t="s">
        <v>32</v>
      </c>
      <c r="F612" s="241" t="s">
        <v>991</v>
      </c>
      <c r="G612" s="239"/>
      <c r="H612" s="242">
        <v>25</v>
      </c>
      <c r="I612" s="243"/>
      <c r="J612" s="239"/>
      <c r="K612" s="239"/>
      <c r="L612" s="244"/>
      <c r="M612" s="245"/>
      <c r="N612" s="246"/>
      <c r="O612" s="246"/>
      <c r="P612" s="246"/>
      <c r="Q612" s="246"/>
      <c r="R612" s="246"/>
      <c r="S612" s="246"/>
      <c r="T612" s="24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8" t="s">
        <v>167</v>
      </c>
      <c r="AU612" s="248" t="s">
        <v>90</v>
      </c>
      <c r="AV612" s="14" t="s">
        <v>90</v>
      </c>
      <c r="AW612" s="14" t="s">
        <v>41</v>
      </c>
      <c r="AX612" s="14" t="s">
        <v>80</v>
      </c>
      <c r="AY612" s="248" t="s">
        <v>132</v>
      </c>
    </row>
    <row r="613" s="14" customFormat="1">
      <c r="A613" s="14"/>
      <c r="B613" s="238"/>
      <c r="C613" s="239"/>
      <c r="D613" s="221" t="s">
        <v>167</v>
      </c>
      <c r="E613" s="240" t="s">
        <v>32</v>
      </c>
      <c r="F613" s="241" t="s">
        <v>992</v>
      </c>
      <c r="G613" s="239"/>
      <c r="H613" s="242">
        <v>2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8" t="s">
        <v>167</v>
      </c>
      <c r="AU613" s="248" t="s">
        <v>90</v>
      </c>
      <c r="AV613" s="14" t="s">
        <v>90</v>
      </c>
      <c r="AW613" s="14" t="s">
        <v>41</v>
      </c>
      <c r="AX613" s="14" t="s">
        <v>80</v>
      </c>
      <c r="AY613" s="248" t="s">
        <v>132</v>
      </c>
    </row>
    <row r="614" s="15" customFormat="1">
      <c r="A614" s="15"/>
      <c r="B614" s="249"/>
      <c r="C614" s="250"/>
      <c r="D614" s="221" t="s">
        <v>167</v>
      </c>
      <c r="E614" s="251" t="s">
        <v>32</v>
      </c>
      <c r="F614" s="252" t="s">
        <v>176</v>
      </c>
      <c r="G614" s="250"/>
      <c r="H614" s="253">
        <v>97</v>
      </c>
      <c r="I614" s="254"/>
      <c r="J614" s="250"/>
      <c r="K614" s="250"/>
      <c r="L614" s="255"/>
      <c r="M614" s="256"/>
      <c r="N614" s="257"/>
      <c r="O614" s="257"/>
      <c r="P614" s="257"/>
      <c r="Q614" s="257"/>
      <c r="R614" s="257"/>
      <c r="S614" s="257"/>
      <c r="T614" s="258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9" t="s">
        <v>167</v>
      </c>
      <c r="AU614" s="259" t="s">
        <v>90</v>
      </c>
      <c r="AV614" s="15" t="s">
        <v>138</v>
      </c>
      <c r="AW614" s="15" t="s">
        <v>41</v>
      </c>
      <c r="AX614" s="15" t="s">
        <v>88</v>
      </c>
      <c r="AY614" s="259" t="s">
        <v>132</v>
      </c>
    </row>
    <row r="615" s="14" customFormat="1">
      <c r="A615" s="14"/>
      <c r="B615" s="238"/>
      <c r="C615" s="239"/>
      <c r="D615" s="221" t="s">
        <v>167</v>
      </c>
      <c r="E615" s="239"/>
      <c r="F615" s="241" t="s">
        <v>993</v>
      </c>
      <c r="G615" s="239"/>
      <c r="H615" s="242">
        <v>98.939999999999998</v>
      </c>
      <c r="I615" s="243"/>
      <c r="J615" s="239"/>
      <c r="K615" s="239"/>
      <c r="L615" s="244"/>
      <c r="M615" s="245"/>
      <c r="N615" s="246"/>
      <c r="O615" s="246"/>
      <c r="P615" s="246"/>
      <c r="Q615" s="246"/>
      <c r="R615" s="246"/>
      <c r="S615" s="246"/>
      <c r="T615" s="24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8" t="s">
        <v>167</v>
      </c>
      <c r="AU615" s="248" t="s">
        <v>90</v>
      </c>
      <c r="AV615" s="14" t="s">
        <v>90</v>
      </c>
      <c r="AW615" s="14" t="s">
        <v>4</v>
      </c>
      <c r="AX615" s="14" t="s">
        <v>88</v>
      </c>
      <c r="AY615" s="248" t="s">
        <v>132</v>
      </c>
    </row>
    <row r="616" s="2" customFormat="1" ht="24.15" customHeight="1">
      <c r="A616" s="42"/>
      <c r="B616" s="43"/>
      <c r="C616" s="208" t="s">
        <v>994</v>
      </c>
      <c r="D616" s="208" t="s">
        <v>134</v>
      </c>
      <c r="E616" s="209" t="s">
        <v>995</v>
      </c>
      <c r="F616" s="210" t="s">
        <v>996</v>
      </c>
      <c r="G616" s="211" t="s">
        <v>153</v>
      </c>
      <c r="H616" s="212">
        <v>1140</v>
      </c>
      <c r="I616" s="213"/>
      <c r="J616" s="214">
        <f>ROUND(I616*H616,2)</f>
        <v>0</v>
      </c>
      <c r="K616" s="210" t="s">
        <v>154</v>
      </c>
      <c r="L616" s="48"/>
      <c r="M616" s="215" t="s">
        <v>32</v>
      </c>
      <c r="N616" s="216" t="s">
        <v>51</v>
      </c>
      <c r="O616" s="88"/>
      <c r="P616" s="217">
        <f>O616*H616</f>
        <v>0</v>
      </c>
      <c r="Q616" s="217">
        <v>0.14066999999999999</v>
      </c>
      <c r="R616" s="217">
        <f>Q616*H616</f>
        <v>160.3638</v>
      </c>
      <c r="S616" s="217">
        <v>0</v>
      </c>
      <c r="T616" s="218">
        <f>S616*H616</f>
        <v>0</v>
      </c>
      <c r="U616" s="42"/>
      <c r="V616" s="42"/>
      <c r="W616" s="42"/>
      <c r="X616" s="42"/>
      <c r="Y616" s="42"/>
      <c r="Z616" s="42"/>
      <c r="AA616" s="42"/>
      <c r="AB616" s="42"/>
      <c r="AC616" s="42"/>
      <c r="AD616" s="42"/>
      <c r="AE616" s="42"/>
      <c r="AR616" s="219" t="s">
        <v>138</v>
      </c>
      <c r="AT616" s="219" t="s">
        <v>134</v>
      </c>
      <c r="AU616" s="219" t="s">
        <v>90</v>
      </c>
      <c r="AY616" s="20" t="s">
        <v>132</v>
      </c>
      <c r="BE616" s="220">
        <f>IF(N616="základní",J616,0)</f>
        <v>0</v>
      </c>
      <c r="BF616" s="220">
        <f>IF(N616="snížená",J616,0)</f>
        <v>0</v>
      </c>
      <c r="BG616" s="220">
        <f>IF(N616="zákl. přenesená",J616,0)</f>
        <v>0</v>
      </c>
      <c r="BH616" s="220">
        <f>IF(N616="sníž. přenesená",J616,0)</f>
        <v>0</v>
      </c>
      <c r="BI616" s="220">
        <f>IF(N616="nulová",J616,0)</f>
        <v>0</v>
      </c>
      <c r="BJ616" s="20" t="s">
        <v>88</v>
      </c>
      <c r="BK616" s="220">
        <f>ROUND(I616*H616,2)</f>
        <v>0</v>
      </c>
      <c r="BL616" s="20" t="s">
        <v>138</v>
      </c>
      <c r="BM616" s="219" t="s">
        <v>997</v>
      </c>
    </row>
    <row r="617" s="2" customFormat="1">
      <c r="A617" s="42"/>
      <c r="B617" s="43"/>
      <c r="C617" s="44"/>
      <c r="D617" s="226" t="s">
        <v>156</v>
      </c>
      <c r="E617" s="44"/>
      <c r="F617" s="227" t="s">
        <v>998</v>
      </c>
      <c r="G617" s="44"/>
      <c r="H617" s="44"/>
      <c r="I617" s="223"/>
      <c r="J617" s="44"/>
      <c r="K617" s="44"/>
      <c r="L617" s="48"/>
      <c r="M617" s="224"/>
      <c r="N617" s="225"/>
      <c r="O617" s="88"/>
      <c r="P617" s="88"/>
      <c r="Q617" s="88"/>
      <c r="R617" s="88"/>
      <c r="S617" s="88"/>
      <c r="T617" s="89"/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T617" s="20" t="s">
        <v>156</v>
      </c>
      <c r="AU617" s="20" t="s">
        <v>90</v>
      </c>
    </row>
    <row r="618" s="2" customFormat="1" ht="16.5" customHeight="1">
      <c r="A618" s="42"/>
      <c r="B618" s="43"/>
      <c r="C618" s="276" t="s">
        <v>999</v>
      </c>
      <c r="D618" s="276" t="s">
        <v>505</v>
      </c>
      <c r="E618" s="277" t="s">
        <v>1000</v>
      </c>
      <c r="F618" s="278" t="s">
        <v>1001</v>
      </c>
      <c r="G618" s="279" t="s">
        <v>153</v>
      </c>
      <c r="H618" s="280">
        <v>785.39999999999998</v>
      </c>
      <c r="I618" s="281"/>
      <c r="J618" s="282">
        <f>ROUND(I618*H618,2)</f>
        <v>0</v>
      </c>
      <c r="K618" s="278" t="s">
        <v>154</v>
      </c>
      <c r="L618" s="283"/>
      <c r="M618" s="284" t="s">
        <v>32</v>
      </c>
      <c r="N618" s="285" t="s">
        <v>51</v>
      </c>
      <c r="O618" s="88"/>
      <c r="P618" s="217">
        <f>O618*H618</f>
        <v>0</v>
      </c>
      <c r="Q618" s="217">
        <v>0.104</v>
      </c>
      <c r="R618" s="217">
        <f>Q618*H618</f>
        <v>81.681599999999989</v>
      </c>
      <c r="S618" s="217">
        <v>0</v>
      </c>
      <c r="T618" s="218">
        <f>S618*H618</f>
        <v>0</v>
      </c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R618" s="219" t="s">
        <v>195</v>
      </c>
      <c r="AT618" s="219" t="s">
        <v>505</v>
      </c>
      <c r="AU618" s="219" t="s">
        <v>90</v>
      </c>
      <c r="AY618" s="20" t="s">
        <v>132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20" t="s">
        <v>88</v>
      </c>
      <c r="BK618" s="220">
        <f>ROUND(I618*H618,2)</f>
        <v>0</v>
      </c>
      <c r="BL618" s="20" t="s">
        <v>138</v>
      </c>
      <c r="BM618" s="219" t="s">
        <v>1002</v>
      </c>
    </row>
    <row r="619" s="13" customFormat="1">
      <c r="A619" s="13"/>
      <c r="B619" s="228"/>
      <c r="C619" s="229"/>
      <c r="D619" s="221" t="s">
        <v>167</v>
      </c>
      <c r="E619" s="230" t="s">
        <v>32</v>
      </c>
      <c r="F619" s="231" t="s">
        <v>940</v>
      </c>
      <c r="G619" s="229"/>
      <c r="H619" s="230" t="s">
        <v>32</v>
      </c>
      <c r="I619" s="232"/>
      <c r="J619" s="229"/>
      <c r="K619" s="229"/>
      <c r="L619" s="233"/>
      <c r="M619" s="234"/>
      <c r="N619" s="235"/>
      <c r="O619" s="235"/>
      <c r="P619" s="235"/>
      <c r="Q619" s="235"/>
      <c r="R619" s="235"/>
      <c r="S619" s="235"/>
      <c r="T619" s="23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7" t="s">
        <v>167</v>
      </c>
      <c r="AU619" s="237" t="s">
        <v>90</v>
      </c>
      <c r="AV619" s="13" t="s">
        <v>88</v>
      </c>
      <c r="AW619" s="13" t="s">
        <v>41</v>
      </c>
      <c r="AX619" s="13" t="s">
        <v>80</v>
      </c>
      <c r="AY619" s="237" t="s">
        <v>132</v>
      </c>
    </row>
    <row r="620" s="14" customFormat="1">
      <c r="A620" s="14"/>
      <c r="B620" s="238"/>
      <c r="C620" s="239"/>
      <c r="D620" s="221" t="s">
        <v>167</v>
      </c>
      <c r="E620" s="240" t="s">
        <v>32</v>
      </c>
      <c r="F620" s="241" t="s">
        <v>1003</v>
      </c>
      <c r="G620" s="239"/>
      <c r="H620" s="242">
        <v>770</v>
      </c>
      <c r="I620" s="243"/>
      <c r="J620" s="239"/>
      <c r="K620" s="239"/>
      <c r="L620" s="244"/>
      <c r="M620" s="245"/>
      <c r="N620" s="246"/>
      <c r="O620" s="246"/>
      <c r="P620" s="246"/>
      <c r="Q620" s="246"/>
      <c r="R620" s="246"/>
      <c r="S620" s="246"/>
      <c r="T620" s="247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8" t="s">
        <v>167</v>
      </c>
      <c r="AU620" s="248" t="s">
        <v>90</v>
      </c>
      <c r="AV620" s="14" t="s">
        <v>90</v>
      </c>
      <c r="AW620" s="14" t="s">
        <v>41</v>
      </c>
      <c r="AX620" s="14" t="s">
        <v>80</v>
      </c>
      <c r="AY620" s="248" t="s">
        <v>132</v>
      </c>
    </row>
    <row r="621" s="15" customFormat="1">
      <c r="A621" s="15"/>
      <c r="B621" s="249"/>
      <c r="C621" s="250"/>
      <c r="D621" s="221" t="s">
        <v>167</v>
      </c>
      <c r="E621" s="251" t="s">
        <v>32</v>
      </c>
      <c r="F621" s="252" t="s">
        <v>176</v>
      </c>
      <c r="G621" s="250"/>
      <c r="H621" s="253">
        <v>770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9" t="s">
        <v>167</v>
      </c>
      <c r="AU621" s="259" t="s">
        <v>90</v>
      </c>
      <c r="AV621" s="15" t="s">
        <v>138</v>
      </c>
      <c r="AW621" s="15" t="s">
        <v>41</v>
      </c>
      <c r="AX621" s="15" t="s">
        <v>88</v>
      </c>
      <c r="AY621" s="259" t="s">
        <v>132</v>
      </c>
    </row>
    <row r="622" s="14" customFormat="1">
      <c r="A622" s="14"/>
      <c r="B622" s="238"/>
      <c r="C622" s="239"/>
      <c r="D622" s="221" t="s">
        <v>167</v>
      </c>
      <c r="E622" s="239"/>
      <c r="F622" s="241" t="s">
        <v>1004</v>
      </c>
      <c r="G622" s="239"/>
      <c r="H622" s="242">
        <v>785.39999999999998</v>
      </c>
      <c r="I622" s="243"/>
      <c r="J622" s="239"/>
      <c r="K622" s="239"/>
      <c r="L622" s="244"/>
      <c r="M622" s="245"/>
      <c r="N622" s="246"/>
      <c r="O622" s="246"/>
      <c r="P622" s="246"/>
      <c r="Q622" s="246"/>
      <c r="R622" s="246"/>
      <c r="S622" s="246"/>
      <c r="T622" s="24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8" t="s">
        <v>167</v>
      </c>
      <c r="AU622" s="248" t="s">
        <v>90</v>
      </c>
      <c r="AV622" s="14" t="s">
        <v>90</v>
      </c>
      <c r="AW622" s="14" t="s">
        <v>4</v>
      </c>
      <c r="AX622" s="14" t="s">
        <v>88</v>
      </c>
      <c r="AY622" s="248" t="s">
        <v>132</v>
      </c>
    </row>
    <row r="623" s="2" customFormat="1" ht="16.5" customHeight="1">
      <c r="A623" s="42"/>
      <c r="B623" s="43"/>
      <c r="C623" s="276" t="s">
        <v>1005</v>
      </c>
      <c r="D623" s="276" t="s">
        <v>505</v>
      </c>
      <c r="E623" s="277" t="s">
        <v>1006</v>
      </c>
      <c r="F623" s="278" t="s">
        <v>1007</v>
      </c>
      <c r="G623" s="279" t="s">
        <v>153</v>
      </c>
      <c r="H623" s="280">
        <v>377.39999999999998</v>
      </c>
      <c r="I623" s="281"/>
      <c r="J623" s="282">
        <f>ROUND(I623*H623,2)</f>
        <v>0</v>
      </c>
      <c r="K623" s="278" t="s">
        <v>154</v>
      </c>
      <c r="L623" s="283"/>
      <c r="M623" s="284" t="s">
        <v>32</v>
      </c>
      <c r="N623" s="285" t="s">
        <v>51</v>
      </c>
      <c r="O623" s="88"/>
      <c r="P623" s="217">
        <f>O623*H623</f>
        <v>0</v>
      </c>
      <c r="Q623" s="217">
        <v>0.125</v>
      </c>
      <c r="R623" s="217">
        <f>Q623*H623</f>
        <v>47.174999999999997</v>
      </c>
      <c r="S623" s="217">
        <v>0</v>
      </c>
      <c r="T623" s="218">
        <f>S623*H623</f>
        <v>0</v>
      </c>
      <c r="U623" s="42"/>
      <c r="V623" s="42"/>
      <c r="W623" s="42"/>
      <c r="X623" s="42"/>
      <c r="Y623" s="42"/>
      <c r="Z623" s="42"/>
      <c r="AA623" s="42"/>
      <c r="AB623" s="42"/>
      <c r="AC623" s="42"/>
      <c r="AD623" s="42"/>
      <c r="AE623" s="42"/>
      <c r="AR623" s="219" t="s">
        <v>195</v>
      </c>
      <c r="AT623" s="219" t="s">
        <v>505</v>
      </c>
      <c r="AU623" s="219" t="s">
        <v>90</v>
      </c>
      <c r="AY623" s="20" t="s">
        <v>132</v>
      </c>
      <c r="BE623" s="220">
        <f>IF(N623="základní",J623,0)</f>
        <v>0</v>
      </c>
      <c r="BF623" s="220">
        <f>IF(N623="snížená",J623,0)</f>
        <v>0</v>
      </c>
      <c r="BG623" s="220">
        <f>IF(N623="zákl. přenesená",J623,0)</f>
        <v>0</v>
      </c>
      <c r="BH623" s="220">
        <f>IF(N623="sníž. přenesená",J623,0)</f>
        <v>0</v>
      </c>
      <c r="BI623" s="220">
        <f>IF(N623="nulová",J623,0)</f>
        <v>0</v>
      </c>
      <c r="BJ623" s="20" t="s">
        <v>88</v>
      </c>
      <c r="BK623" s="220">
        <f>ROUND(I623*H623,2)</f>
        <v>0</v>
      </c>
      <c r="BL623" s="20" t="s">
        <v>138</v>
      </c>
      <c r="BM623" s="219" t="s">
        <v>1008</v>
      </c>
    </row>
    <row r="624" s="13" customFormat="1">
      <c r="A624" s="13"/>
      <c r="B624" s="228"/>
      <c r="C624" s="229"/>
      <c r="D624" s="221" t="s">
        <v>167</v>
      </c>
      <c r="E624" s="230" t="s">
        <v>32</v>
      </c>
      <c r="F624" s="231" t="s">
        <v>940</v>
      </c>
      <c r="G624" s="229"/>
      <c r="H624" s="230" t="s">
        <v>32</v>
      </c>
      <c r="I624" s="232"/>
      <c r="J624" s="229"/>
      <c r="K624" s="229"/>
      <c r="L624" s="233"/>
      <c r="M624" s="234"/>
      <c r="N624" s="235"/>
      <c r="O624" s="235"/>
      <c r="P624" s="235"/>
      <c r="Q624" s="235"/>
      <c r="R624" s="235"/>
      <c r="S624" s="235"/>
      <c r="T624" s="23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7" t="s">
        <v>167</v>
      </c>
      <c r="AU624" s="237" t="s">
        <v>90</v>
      </c>
      <c r="AV624" s="13" t="s">
        <v>88</v>
      </c>
      <c r="AW624" s="13" t="s">
        <v>41</v>
      </c>
      <c r="AX624" s="13" t="s">
        <v>80</v>
      </c>
      <c r="AY624" s="237" t="s">
        <v>132</v>
      </c>
    </row>
    <row r="625" s="14" customFormat="1">
      <c r="A625" s="14"/>
      <c r="B625" s="238"/>
      <c r="C625" s="239"/>
      <c r="D625" s="221" t="s">
        <v>167</v>
      </c>
      <c r="E625" s="240" t="s">
        <v>32</v>
      </c>
      <c r="F625" s="241" t="s">
        <v>1009</v>
      </c>
      <c r="G625" s="239"/>
      <c r="H625" s="242">
        <v>370</v>
      </c>
      <c r="I625" s="243"/>
      <c r="J625" s="239"/>
      <c r="K625" s="239"/>
      <c r="L625" s="244"/>
      <c r="M625" s="245"/>
      <c r="N625" s="246"/>
      <c r="O625" s="246"/>
      <c r="P625" s="246"/>
      <c r="Q625" s="246"/>
      <c r="R625" s="246"/>
      <c r="S625" s="246"/>
      <c r="T625" s="24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8" t="s">
        <v>167</v>
      </c>
      <c r="AU625" s="248" t="s">
        <v>90</v>
      </c>
      <c r="AV625" s="14" t="s">
        <v>90</v>
      </c>
      <c r="AW625" s="14" t="s">
        <v>41</v>
      </c>
      <c r="AX625" s="14" t="s">
        <v>80</v>
      </c>
      <c r="AY625" s="248" t="s">
        <v>132</v>
      </c>
    </row>
    <row r="626" s="15" customFormat="1">
      <c r="A626" s="15"/>
      <c r="B626" s="249"/>
      <c r="C626" s="250"/>
      <c r="D626" s="221" t="s">
        <v>167</v>
      </c>
      <c r="E626" s="251" t="s">
        <v>32</v>
      </c>
      <c r="F626" s="252" t="s">
        <v>176</v>
      </c>
      <c r="G626" s="250"/>
      <c r="H626" s="253">
        <v>370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9" t="s">
        <v>167</v>
      </c>
      <c r="AU626" s="259" t="s">
        <v>90</v>
      </c>
      <c r="AV626" s="15" t="s">
        <v>138</v>
      </c>
      <c r="AW626" s="15" t="s">
        <v>41</v>
      </c>
      <c r="AX626" s="15" t="s">
        <v>88</v>
      </c>
      <c r="AY626" s="259" t="s">
        <v>132</v>
      </c>
    </row>
    <row r="627" s="14" customFormat="1">
      <c r="A627" s="14"/>
      <c r="B627" s="238"/>
      <c r="C627" s="239"/>
      <c r="D627" s="221" t="s">
        <v>167</v>
      </c>
      <c r="E627" s="239"/>
      <c r="F627" s="241" t="s">
        <v>1010</v>
      </c>
      <c r="G627" s="239"/>
      <c r="H627" s="242">
        <v>377.39999999999998</v>
      </c>
      <c r="I627" s="243"/>
      <c r="J627" s="239"/>
      <c r="K627" s="239"/>
      <c r="L627" s="244"/>
      <c r="M627" s="245"/>
      <c r="N627" s="246"/>
      <c r="O627" s="246"/>
      <c r="P627" s="246"/>
      <c r="Q627" s="246"/>
      <c r="R627" s="246"/>
      <c r="S627" s="246"/>
      <c r="T627" s="24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8" t="s">
        <v>167</v>
      </c>
      <c r="AU627" s="248" t="s">
        <v>90</v>
      </c>
      <c r="AV627" s="14" t="s">
        <v>90</v>
      </c>
      <c r="AW627" s="14" t="s">
        <v>4</v>
      </c>
      <c r="AX627" s="14" t="s">
        <v>88</v>
      </c>
      <c r="AY627" s="248" t="s">
        <v>132</v>
      </c>
    </row>
    <row r="628" s="2" customFormat="1" ht="16.5" customHeight="1">
      <c r="A628" s="42"/>
      <c r="B628" s="43"/>
      <c r="C628" s="208" t="s">
        <v>1011</v>
      </c>
      <c r="D628" s="208" t="s">
        <v>134</v>
      </c>
      <c r="E628" s="209" t="s">
        <v>1012</v>
      </c>
      <c r="F628" s="210" t="s">
        <v>1013</v>
      </c>
      <c r="G628" s="211" t="s">
        <v>421</v>
      </c>
      <c r="H628" s="212">
        <v>14.98</v>
      </c>
      <c r="I628" s="213"/>
      <c r="J628" s="214">
        <f>ROUND(I628*H628,2)</f>
        <v>0</v>
      </c>
      <c r="K628" s="210" t="s">
        <v>154</v>
      </c>
      <c r="L628" s="48"/>
      <c r="M628" s="215" t="s">
        <v>32</v>
      </c>
      <c r="N628" s="216" t="s">
        <v>51</v>
      </c>
      <c r="O628" s="88"/>
      <c r="P628" s="217">
        <f>O628*H628</f>
        <v>0</v>
      </c>
      <c r="Q628" s="217">
        <v>2.2563399999999998</v>
      </c>
      <c r="R628" s="217">
        <f>Q628*H628</f>
        <v>33.799973199999997</v>
      </c>
      <c r="S628" s="217">
        <v>0</v>
      </c>
      <c r="T628" s="218">
        <f>S628*H628</f>
        <v>0</v>
      </c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R628" s="219" t="s">
        <v>138</v>
      </c>
      <c r="AT628" s="219" t="s">
        <v>134</v>
      </c>
      <c r="AU628" s="219" t="s">
        <v>90</v>
      </c>
      <c r="AY628" s="20" t="s">
        <v>132</v>
      </c>
      <c r="BE628" s="220">
        <f>IF(N628="základní",J628,0)</f>
        <v>0</v>
      </c>
      <c r="BF628" s="220">
        <f>IF(N628="snížená",J628,0)</f>
        <v>0</v>
      </c>
      <c r="BG628" s="220">
        <f>IF(N628="zákl. přenesená",J628,0)</f>
        <v>0</v>
      </c>
      <c r="BH628" s="220">
        <f>IF(N628="sníž. přenesená",J628,0)</f>
        <v>0</v>
      </c>
      <c r="BI628" s="220">
        <f>IF(N628="nulová",J628,0)</f>
        <v>0</v>
      </c>
      <c r="BJ628" s="20" t="s">
        <v>88</v>
      </c>
      <c r="BK628" s="220">
        <f>ROUND(I628*H628,2)</f>
        <v>0</v>
      </c>
      <c r="BL628" s="20" t="s">
        <v>138</v>
      </c>
      <c r="BM628" s="219" t="s">
        <v>1014</v>
      </c>
    </row>
    <row r="629" s="2" customFormat="1">
      <c r="A629" s="42"/>
      <c r="B629" s="43"/>
      <c r="C629" s="44"/>
      <c r="D629" s="226" t="s">
        <v>156</v>
      </c>
      <c r="E629" s="44"/>
      <c r="F629" s="227" t="s">
        <v>1015</v>
      </c>
      <c r="G629" s="44"/>
      <c r="H629" s="44"/>
      <c r="I629" s="223"/>
      <c r="J629" s="44"/>
      <c r="K629" s="44"/>
      <c r="L629" s="48"/>
      <c r="M629" s="224"/>
      <c r="N629" s="225"/>
      <c r="O629" s="88"/>
      <c r="P629" s="88"/>
      <c r="Q629" s="88"/>
      <c r="R629" s="88"/>
      <c r="S629" s="88"/>
      <c r="T629" s="89"/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T629" s="20" t="s">
        <v>156</v>
      </c>
      <c r="AU629" s="20" t="s">
        <v>90</v>
      </c>
    </row>
    <row r="630" s="13" customFormat="1">
      <c r="A630" s="13"/>
      <c r="B630" s="228"/>
      <c r="C630" s="229"/>
      <c r="D630" s="221" t="s">
        <v>167</v>
      </c>
      <c r="E630" s="230" t="s">
        <v>32</v>
      </c>
      <c r="F630" s="231" t="s">
        <v>1016</v>
      </c>
      <c r="G630" s="229"/>
      <c r="H630" s="230" t="s">
        <v>32</v>
      </c>
      <c r="I630" s="232"/>
      <c r="J630" s="229"/>
      <c r="K630" s="229"/>
      <c r="L630" s="233"/>
      <c r="M630" s="234"/>
      <c r="N630" s="235"/>
      <c r="O630" s="235"/>
      <c r="P630" s="235"/>
      <c r="Q630" s="235"/>
      <c r="R630" s="235"/>
      <c r="S630" s="235"/>
      <c r="T630" s="23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7" t="s">
        <v>167</v>
      </c>
      <c r="AU630" s="237" t="s">
        <v>90</v>
      </c>
      <c r="AV630" s="13" t="s">
        <v>88</v>
      </c>
      <c r="AW630" s="13" t="s">
        <v>41</v>
      </c>
      <c r="AX630" s="13" t="s">
        <v>80</v>
      </c>
      <c r="AY630" s="237" t="s">
        <v>132</v>
      </c>
    </row>
    <row r="631" s="14" customFormat="1">
      <c r="A631" s="14"/>
      <c r="B631" s="238"/>
      <c r="C631" s="239"/>
      <c r="D631" s="221" t="s">
        <v>167</v>
      </c>
      <c r="E631" s="240" t="s">
        <v>32</v>
      </c>
      <c r="F631" s="241" t="s">
        <v>1017</v>
      </c>
      <c r="G631" s="239"/>
      <c r="H631" s="242">
        <v>14.98</v>
      </c>
      <c r="I631" s="243"/>
      <c r="J631" s="239"/>
      <c r="K631" s="239"/>
      <c r="L631" s="244"/>
      <c r="M631" s="245"/>
      <c r="N631" s="246"/>
      <c r="O631" s="246"/>
      <c r="P631" s="246"/>
      <c r="Q631" s="246"/>
      <c r="R631" s="246"/>
      <c r="S631" s="246"/>
      <c r="T631" s="24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8" t="s">
        <v>167</v>
      </c>
      <c r="AU631" s="248" t="s">
        <v>90</v>
      </c>
      <c r="AV631" s="14" t="s">
        <v>90</v>
      </c>
      <c r="AW631" s="14" t="s">
        <v>41</v>
      </c>
      <c r="AX631" s="14" t="s">
        <v>80</v>
      </c>
      <c r="AY631" s="248" t="s">
        <v>132</v>
      </c>
    </row>
    <row r="632" s="15" customFormat="1">
      <c r="A632" s="15"/>
      <c r="B632" s="249"/>
      <c r="C632" s="250"/>
      <c r="D632" s="221" t="s">
        <v>167</v>
      </c>
      <c r="E632" s="251" t="s">
        <v>32</v>
      </c>
      <c r="F632" s="252" t="s">
        <v>176</v>
      </c>
      <c r="G632" s="250"/>
      <c r="H632" s="253">
        <v>14.98</v>
      </c>
      <c r="I632" s="254"/>
      <c r="J632" s="250"/>
      <c r="K632" s="250"/>
      <c r="L632" s="255"/>
      <c r="M632" s="256"/>
      <c r="N632" s="257"/>
      <c r="O632" s="257"/>
      <c r="P632" s="257"/>
      <c r="Q632" s="257"/>
      <c r="R632" s="257"/>
      <c r="S632" s="257"/>
      <c r="T632" s="258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9" t="s">
        <v>167</v>
      </c>
      <c r="AU632" s="259" t="s">
        <v>90</v>
      </c>
      <c r="AV632" s="15" t="s">
        <v>138</v>
      </c>
      <c r="AW632" s="15" t="s">
        <v>41</v>
      </c>
      <c r="AX632" s="15" t="s">
        <v>88</v>
      </c>
      <c r="AY632" s="259" t="s">
        <v>132</v>
      </c>
    </row>
    <row r="633" s="2" customFormat="1" ht="21.75" customHeight="1">
      <c r="A633" s="42"/>
      <c r="B633" s="43"/>
      <c r="C633" s="208" t="s">
        <v>1018</v>
      </c>
      <c r="D633" s="208" t="s">
        <v>134</v>
      </c>
      <c r="E633" s="209" t="s">
        <v>1019</v>
      </c>
      <c r="F633" s="210" t="s">
        <v>1020</v>
      </c>
      <c r="G633" s="211" t="s">
        <v>153</v>
      </c>
      <c r="H633" s="212">
        <v>3280</v>
      </c>
      <c r="I633" s="213"/>
      <c r="J633" s="214">
        <f>ROUND(I633*H633,2)</f>
        <v>0</v>
      </c>
      <c r="K633" s="210" t="s">
        <v>154</v>
      </c>
      <c r="L633" s="48"/>
      <c r="M633" s="215" t="s">
        <v>32</v>
      </c>
      <c r="N633" s="216" t="s">
        <v>51</v>
      </c>
      <c r="O633" s="88"/>
      <c r="P633" s="217">
        <f>O633*H633</f>
        <v>0</v>
      </c>
      <c r="Q633" s="217">
        <v>0</v>
      </c>
      <c r="R633" s="217">
        <f>Q633*H633</f>
        <v>0</v>
      </c>
      <c r="S633" s="217">
        <v>0</v>
      </c>
      <c r="T633" s="218">
        <f>S633*H633</f>
        <v>0</v>
      </c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R633" s="219" t="s">
        <v>138</v>
      </c>
      <c r="AT633" s="219" t="s">
        <v>134</v>
      </c>
      <c r="AU633" s="219" t="s">
        <v>90</v>
      </c>
      <c r="AY633" s="20" t="s">
        <v>132</v>
      </c>
      <c r="BE633" s="220">
        <f>IF(N633="základní",J633,0)</f>
        <v>0</v>
      </c>
      <c r="BF633" s="220">
        <f>IF(N633="snížená",J633,0)</f>
        <v>0</v>
      </c>
      <c r="BG633" s="220">
        <f>IF(N633="zákl. přenesená",J633,0)</f>
        <v>0</v>
      </c>
      <c r="BH633" s="220">
        <f>IF(N633="sníž. přenesená",J633,0)</f>
        <v>0</v>
      </c>
      <c r="BI633" s="220">
        <f>IF(N633="nulová",J633,0)</f>
        <v>0</v>
      </c>
      <c r="BJ633" s="20" t="s">
        <v>88</v>
      </c>
      <c r="BK633" s="220">
        <f>ROUND(I633*H633,2)</f>
        <v>0</v>
      </c>
      <c r="BL633" s="20" t="s">
        <v>138</v>
      </c>
      <c r="BM633" s="219" t="s">
        <v>1021</v>
      </c>
    </row>
    <row r="634" s="2" customFormat="1">
      <c r="A634" s="42"/>
      <c r="B634" s="43"/>
      <c r="C634" s="44"/>
      <c r="D634" s="226" t="s">
        <v>156</v>
      </c>
      <c r="E634" s="44"/>
      <c r="F634" s="227" t="s">
        <v>1022</v>
      </c>
      <c r="G634" s="44"/>
      <c r="H634" s="44"/>
      <c r="I634" s="223"/>
      <c r="J634" s="44"/>
      <c r="K634" s="44"/>
      <c r="L634" s="48"/>
      <c r="M634" s="224"/>
      <c r="N634" s="225"/>
      <c r="O634" s="88"/>
      <c r="P634" s="88"/>
      <c r="Q634" s="88"/>
      <c r="R634" s="88"/>
      <c r="S634" s="88"/>
      <c r="T634" s="89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T634" s="20" t="s">
        <v>156</v>
      </c>
      <c r="AU634" s="20" t="s">
        <v>90</v>
      </c>
    </row>
    <row r="635" s="13" customFormat="1">
      <c r="A635" s="13"/>
      <c r="B635" s="228"/>
      <c r="C635" s="229"/>
      <c r="D635" s="221" t="s">
        <v>167</v>
      </c>
      <c r="E635" s="230" t="s">
        <v>32</v>
      </c>
      <c r="F635" s="231" t="s">
        <v>1023</v>
      </c>
      <c r="G635" s="229"/>
      <c r="H635" s="230" t="s">
        <v>32</v>
      </c>
      <c r="I635" s="232"/>
      <c r="J635" s="229"/>
      <c r="K635" s="229"/>
      <c r="L635" s="233"/>
      <c r="M635" s="234"/>
      <c r="N635" s="235"/>
      <c r="O635" s="235"/>
      <c r="P635" s="235"/>
      <c r="Q635" s="235"/>
      <c r="R635" s="235"/>
      <c r="S635" s="235"/>
      <c r="T635" s="23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7" t="s">
        <v>167</v>
      </c>
      <c r="AU635" s="237" t="s">
        <v>90</v>
      </c>
      <c r="AV635" s="13" t="s">
        <v>88</v>
      </c>
      <c r="AW635" s="13" t="s">
        <v>41</v>
      </c>
      <c r="AX635" s="13" t="s">
        <v>80</v>
      </c>
      <c r="AY635" s="237" t="s">
        <v>132</v>
      </c>
    </row>
    <row r="636" s="14" customFormat="1">
      <c r="A636" s="14"/>
      <c r="B636" s="238"/>
      <c r="C636" s="239"/>
      <c r="D636" s="221" t="s">
        <v>167</v>
      </c>
      <c r="E636" s="240" t="s">
        <v>32</v>
      </c>
      <c r="F636" s="241" t="s">
        <v>1024</v>
      </c>
      <c r="G636" s="239"/>
      <c r="H636" s="242">
        <v>3280</v>
      </c>
      <c r="I636" s="243"/>
      <c r="J636" s="239"/>
      <c r="K636" s="239"/>
      <c r="L636" s="244"/>
      <c r="M636" s="245"/>
      <c r="N636" s="246"/>
      <c r="O636" s="246"/>
      <c r="P636" s="246"/>
      <c r="Q636" s="246"/>
      <c r="R636" s="246"/>
      <c r="S636" s="246"/>
      <c r="T636" s="24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8" t="s">
        <v>167</v>
      </c>
      <c r="AU636" s="248" t="s">
        <v>90</v>
      </c>
      <c r="AV636" s="14" t="s">
        <v>90</v>
      </c>
      <c r="AW636" s="14" t="s">
        <v>41</v>
      </c>
      <c r="AX636" s="14" t="s">
        <v>80</v>
      </c>
      <c r="AY636" s="248" t="s">
        <v>132</v>
      </c>
    </row>
    <row r="637" s="15" customFormat="1">
      <c r="A637" s="15"/>
      <c r="B637" s="249"/>
      <c r="C637" s="250"/>
      <c r="D637" s="221" t="s">
        <v>167</v>
      </c>
      <c r="E637" s="251" t="s">
        <v>32</v>
      </c>
      <c r="F637" s="252" t="s">
        <v>176</v>
      </c>
      <c r="G637" s="250"/>
      <c r="H637" s="253">
        <v>3280</v>
      </c>
      <c r="I637" s="254"/>
      <c r="J637" s="250"/>
      <c r="K637" s="250"/>
      <c r="L637" s="255"/>
      <c r="M637" s="256"/>
      <c r="N637" s="257"/>
      <c r="O637" s="257"/>
      <c r="P637" s="257"/>
      <c r="Q637" s="257"/>
      <c r="R637" s="257"/>
      <c r="S637" s="257"/>
      <c r="T637" s="258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59" t="s">
        <v>167</v>
      </c>
      <c r="AU637" s="259" t="s">
        <v>90</v>
      </c>
      <c r="AV637" s="15" t="s">
        <v>138</v>
      </c>
      <c r="AW637" s="15" t="s">
        <v>41</v>
      </c>
      <c r="AX637" s="15" t="s">
        <v>88</v>
      </c>
      <c r="AY637" s="259" t="s">
        <v>132</v>
      </c>
    </row>
    <row r="638" s="2" customFormat="1" ht="24.15" customHeight="1">
      <c r="A638" s="42"/>
      <c r="B638" s="43"/>
      <c r="C638" s="208" t="s">
        <v>1025</v>
      </c>
      <c r="D638" s="208" t="s">
        <v>134</v>
      </c>
      <c r="E638" s="209" t="s">
        <v>1026</v>
      </c>
      <c r="F638" s="210" t="s">
        <v>1027</v>
      </c>
      <c r="G638" s="211" t="s">
        <v>153</v>
      </c>
      <c r="H638" s="212">
        <v>3280</v>
      </c>
      <c r="I638" s="213"/>
      <c r="J638" s="214">
        <f>ROUND(I638*H638,2)</f>
        <v>0</v>
      </c>
      <c r="K638" s="210" t="s">
        <v>154</v>
      </c>
      <c r="L638" s="48"/>
      <c r="M638" s="215" t="s">
        <v>32</v>
      </c>
      <c r="N638" s="216" t="s">
        <v>51</v>
      </c>
      <c r="O638" s="88"/>
      <c r="P638" s="217">
        <f>O638*H638</f>
        <v>0</v>
      </c>
      <c r="Q638" s="217">
        <v>0.00027999999999999998</v>
      </c>
      <c r="R638" s="217">
        <f>Q638*H638</f>
        <v>0.91839999999999988</v>
      </c>
      <c r="S638" s="217">
        <v>0</v>
      </c>
      <c r="T638" s="218">
        <f>S638*H638</f>
        <v>0</v>
      </c>
      <c r="U638" s="42"/>
      <c r="V638" s="42"/>
      <c r="W638" s="42"/>
      <c r="X638" s="42"/>
      <c r="Y638" s="42"/>
      <c r="Z638" s="42"/>
      <c r="AA638" s="42"/>
      <c r="AB638" s="42"/>
      <c r="AC638" s="42"/>
      <c r="AD638" s="42"/>
      <c r="AE638" s="42"/>
      <c r="AR638" s="219" t="s">
        <v>138</v>
      </c>
      <c r="AT638" s="219" t="s">
        <v>134</v>
      </c>
      <c r="AU638" s="219" t="s">
        <v>90</v>
      </c>
      <c r="AY638" s="20" t="s">
        <v>132</v>
      </c>
      <c r="BE638" s="220">
        <f>IF(N638="základní",J638,0)</f>
        <v>0</v>
      </c>
      <c r="BF638" s="220">
        <f>IF(N638="snížená",J638,0)</f>
        <v>0</v>
      </c>
      <c r="BG638" s="220">
        <f>IF(N638="zákl. přenesená",J638,0)</f>
        <v>0</v>
      </c>
      <c r="BH638" s="220">
        <f>IF(N638="sníž. přenesená",J638,0)</f>
        <v>0</v>
      </c>
      <c r="BI638" s="220">
        <f>IF(N638="nulová",J638,0)</f>
        <v>0</v>
      </c>
      <c r="BJ638" s="20" t="s">
        <v>88</v>
      </c>
      <c r="BK638" s="220">
        <f>ROUND(I638*H638,2)</f>
        <v>0</v>
      </c>
      <c r="BL638" s="20" t="s">
        <v>138</v>
      </c>
      <c r="BM638" s="219" t="s">
        <v>1028</v>
      </c>
    </row>
    <row r="639" s="2" customFormat="1">
      <c r="A639" s="42"/>
      <c r="B639" s="43"/>
      <c r="C639" s="44"/>
      <c r="D639" s="226" t="s">
        <v>156</v>
      </c>
      <c r="E639" s="44"/>
      <c r="F639" s="227" t="s">
        <v>1029</v>
      </c>
      <c r="G639" s="44"/>
      <c r="H639" s="44"/>
      <c r="I639" s="223"/>
      <c r="J639" s="44"/>
      <c r="K639" s="44"/>
      <c r="L639" s="48"/>
      <c r="M639" s="224"/>
      <c r="N639" s="225"/>
      <c r="O639" s="88"/>
      <c r="P639" s="88"/>
      <c r="Q639" s="88"/>
      <c r="R639" s="88"/>
      <c r="S639" s="88"/>
      <c r="T639" s="89"/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T639" s="20" t="s">
        <v>156</v>
      </c>
      <c r="AU639" s="20" t="s">
        <v>90</v>
      </c>
    </row>
    <row r="640" s="2" customFormat="1" ht="33" customHeight="1">
      <c r="A640" s="42"/>
      <c r="B640" s="43"/>
      <c r="C640" s="208" t="s">
        <v>1030</v>
      </c>
      <c r="D640" s="208" t="s">
        <v>134</v>
      </c>
      <c r="E640" s="209" t="s">
        <v>1031</v>
      </c>
      <c r="F640" s="210" t="s">
        <v>1032</v>
      </c>
      <c r="G640" s="211" t="s">
        <v>153</v>
      </c>
      <c r="H640" s="212">
        <v>900</v>
      </c>
      <c r="I640" s="213"/>
      <c r="J640" s="214">
        <f>ROUND(I640*H640,2)</f>
        <v>0</v>
      </c>
      <c r="K640" s="210" t="s">
        <v>154</v>
      </c>
      <c r="L640" s="48"/>
      <c r="M640" s="215" t="s">
        <v>32</v>
      </c>
      <c r="N640" s="216" t="s">
        <v>51</v>
      </c>
      <c r="O640" s="88"/>
      <c r="P640" s="217">
        <f>O640*H640</f>
        <v>0</v>
      </c>
      <c r="Q640" s="217">
        <v>0.00060999999999999997</v>
      </c>
      <c r="R640" s="217">
        <f>Q640*H640</f>
        <v>0.54899999999999993</v>
      </c>
      <c r="S640" s="217">
        <v>0</v>
      </c>
      <c r="T640" s="218">
        <f>S640*H640</f>
        <v>0</v>
      </c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R640" s="219" t="s">
        <v>138</v>
      </c>
      <c r="AT640" s="219" t="s">
        <v>134</v>
      </c>
      <c r="AU640" s="219" t="s">
        <v>90</v>
      </c>
      <c r="AY640" s="20" t="s">
        <v>132</v>
      </c>
      <c r="BE640" s="220">
        <f>IF(N640="základní",J640,0)</f>
        <v>0</v>
      </c>
      <c r="BF640" s="220">
        <f>IF(N640="snížená",J640,0)</f>
        <v>0</v>
      </c>
      <c r="BG640" s="220">
        <f>IF(N640="zákl. přenesená",J640,0)</f>
        <v>0</v>
      </c>
      <c r="BH640" s="220">
        <f>IF(N640="sníž. přenesená",J640,0)</f>
        <v>0</v>
      </c>
      <c r="BI640" s="220">
        <f>IF(N640="nulová",J640,0)</f>
        <v>0</v>
      </c>
      <c r="BJ640" s="20" t="s">
        <v>88</v>
      </c>
      <c r="BK640" s="220">
        <f>ROUND(I640*H640,2)</f>
        <v>0</v>
      </c>
      <c r="BL640" s="20" t="s">
        <v>138</v>
      </c>
      <c r="BM640" s="219" t="s">
        <v>1033</v>
      </c>
    </row>
    <row r="641" s="2" customFormat="1">
      <c r="A641" s="42"/>
      <c r="B641" s="43"/>
      <c r="C641" s="44"/>
      <c r="D641" s="226" t="s">
        <v>156</v>
      </c>
      <c r="E641" s="44"/>
      <c r="F641" s="227" t="s">
        <v>1034</v>
      </c>
      <c r="G641" s="44"/>
      <c r="H641" s="44"/>
      <c r="I641" s="223"/>
      <c r="J641" s="44"/>
      <c r="K641" s="44"/>
      <c r="L641" s="48"/>
      <c r="M641" s="224"/>
      <c r="N641" s="225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156</v>
      </c>
      <c r="AU641" s="20" t="s">
        <v>90</v>
      </c>
    </row>
    <row r="642" s="14" customFormat="1">
      <c r="A642" s="14"/>
      <c r="B642" s="238"/>
      <c r="C642" s="239"/>
      <c r="D642" s="221" t="s">
        <v>167</v>
      </c>
      <c r="E642" s="240" t="s">
        <v>32</v>
      </c>
      <c r="F642" s="241" t="s">
        <v>1035</v>
      </c>
      <c r="G642" s="239"/>
      <c r="H642" s="242">
        <v>900</v>
      </c>
      <c r="I642" s="243"/>
      <c r="J642" s="239"/>
      <c r="K642" s="239"/>
      <c r="L642" s="244"/>
      <c r="M642" s="245"/>
      <c r="N642" s="246"/>
      <c r="O642" s="246"/>
      <c r="P642" s="246"/>
      <c r="Q642" s="246"/>
      <c r="R642" s="246"/>
      <c r="S642" s="246"/>
      <c r="T642" s="24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8" t="s">
        <v>167</v>
      </c>
      <c r="AU642" s="248" t="s">
        <v>90</v>
      </c>
      <c r="AV642" s="14" t="s">
        <v>90</v>
      </c>
      <c r="AW642" s="14" t="s">
        <v>41</v>
      </c>
      <c r="AX642" s="14" t="s">
        <v>88</v>
      </c>
      <c r="AY642" s="248" t="s">
        <v>132</v>
      </c>
    </row>
    <row r="643" s="2" customFormat="1" ht="16.5" customHeight="1">
      <c r="A643" s="42"/>
      <c r="B643" s="43"/>
      <c r="C643" s="208" t="s">
        <v>1036</v>
      </c>
      <c r="D643" s="208" t="s">
        <v>134</v>
      </c>
      <c r="E643" s="209" t="s">
        <v>1037</v>
      </c>
      <c r="F643" s="210" t="s">
        <v>1038</v>
      </c>
      <c r="G643" s="211" t="s">
        <v>153</v>
      </c>
      <c r="H643" s="212">
        <v>900</v>
      </c>
      <c r="I643" s="213"/>
      <c r="J643" s="214">
        <f>ROUND(I643*H643,2)</f>
        <v>0</v>
      </c>
      <c r="K643" s="210" t="s">
        <v>154</v>
      </c>
      <c r="L643" s="48"/>
      <c r="M643" s="215" t="s">
        <v>32</v>
      </c>
      <c r="N643" s="216" t="s">
        <v>51</v>
      </c>
      <c r="O643" s="88"/>
      <c r="P643" s="217">
        <f>O643*H643</f>
        <v>0</v>
      </c>
      <c r="Q643" s="217">
        <v>0</v>
      </c>
      <c r="R643" s="217">
        <f>Q643*H643</f>
        <v>0</v>
      </c>
      <c r="S643" s="217">
        <v>0</v>
      </c>
      <c r="T643" s="218">
        <f>S643*H643</f>
        <v>0</v>
      </c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R643" s="219" t="s">
        <v>138</v>
      </c>
      <c r="AT643" s="219" t="s">
        <v>134</v>
      </c>
      <c r="AU643" s="219" t="s">
        <v>90</v>
      </c>
      <c r="AY643" s="20" t="s">
        <v>132</v>
      </c>
      <c r="BE643" s="220">
        <f>IF(N643="základní",J643,0)</f>
        <v>0</v>
      </c>
      <c r="BF643" s="220">
        <f>IF(N643="snížená",J643,0)</f>
        <v>0</v>
      </c>
      <c r="BG643" s="220">
        <f>IF(N643="zákl. přenesená",J643,0)</f>
        <v>0</v>
      </c>
      <c r="BH643" s="220">
        <f>IF(N643="sníž. přenesená",J643,0)</f>
        <v>0</v>
      </c>
      <c r="BI643" s="220">
        <f>IF(N643="nulová",J643,0)</f>
        <v>0</v>
      </c>
      <c r="BJ643" s="20" t="s">
        <v>88</v>
      </c>
      <c r="BK643" s="220">
        <f>ROUND(I643*H643,2)</f>
        <v>0</v>
      </c>
      <c r="BL643" s="20" t="s">
        <v>138</v>
      </c>
      <c r="BM643" s="219" t="s">
        <v>1039</v>
      </c>
    </row>
    <row r="644" s="2" customFormat="1">
      <c r="A644" s="42"/>
      <c r="B644" s="43"/>
      <c r="C644" s="44"/>
      <c r="D644" s="226" t="s">
        <v>156</v>
      </c>
      <c r="E644" s="44"/>
      <c r="F644" s="227" t="s">
        <v>1040</v>
      </c>
      <c r="G644" s="44"/>
      <c r="H644" s="44"/>
      <c r="I644" s="223"/>
      <c r="J644" s="44"/>
      <c r="K644" s="44"/>
      <c r="L644" s="48"/>
      <c r="M644" s="224"/>
      <c r="N644" s="225"/>
      <c r="O644" s="88"/>
      <c r="P644" s="88"/>
      <c r="Q644" s="88"/>
      <c r="R644" s="88"/>
      <c r="S644" s="88"/>
      <c r="T644" s="89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T644" s="20" t="s">
        <v>156</v>
      </c>
      <c r="AU644" s="20" t="s">
        <v>90</v>
      </c>
    </row>
    <row r="645" s="14" customFormat="1">
      <c r="A645" s="14"/>
      <c r="B645" s="238"/>
      <c r="C645" s="239"/>
      <c r="D645" s="221" t="s">
        <v>167</v>
      </c>
      <c r="E645" s="240" t="s">
        <v>32</v>
      </c>
      <c r="F645" s="241" t="s">
        <v>1035</v>
      </c>
      <c r="G645" s="239"/>
      <c r="H645" s="242">
        <v>900</v>
      </c>
      <c r="I645" s="243"/>
      <c r="J645" s="239"/>
      <c r="K645" s="239"/>
      <c r="L645" s="244"/>
      <c r="M645" s="245"/>
      <c r="N645" s="246"/>
      <c r="O645" s="246"/>
      <c r="P645" s="246"/>
      <c r="Q645" s="246"/>
      <c r="R645" s="246"/>
      <c r="S645" s="246"/>
      <c r="T645" s="24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8" t="s">
        <v>167</v>
      </c>
      <c r="AU645" s="248" t="s">
        <v>90</v>
      </c>
      <c r="AV645" s="14" t="s">
        <v>90</v>
      </c>
      <c r="AW645" s="14" t="s">
        <v>41</v>
      </c>
      <c r="AX645" s="14" t="s">
        <v>88</v>
      </c>
      <c r="AY645" s="248" t="s">
        <v>132</v>
      </c>
    </row>
    <row r="646" s="2" customFormat="1" ht="16.5" customHeight="1">
      <c r="A646" s="42"/>
      <c r="B646" s="43"/>
      <c r="C646" s="208" t="s">
        <v>1041</v>
      </c>
      <c r="D646" s="208" t="s">
        <v>134</v>
      </c>
      <c r="E646" s="209" t="s">
        <v>1042</v>
      </c>
      <c r="F646" s="210" t="s">
        <v>1043</v>
      </c>
      <c r="G646" s="211" t="s">
        <v>164</v>
      </c>
      <c r="H646" s="212">
        <v>7</v>
      </c>
      <c r="I646" s="213"/>
      <c r="J646" s="214">
        <f>ROUND(I646*H646,2)</f>
        <v>0</v>
      </c>
      <c r="K646" s="210" t="s">
        <v>154</v>
      </c>
      <c r="L646" s="48"/>
      <c r="M646" s="215" t="s">
        <v>32</v>
      </c>
      <c r="N646" s="216" t="s">
        <v>51</v>
      </c>
      <c r="O646" s="88"/>
      <c r="P646" s="217">
        <f>O646*H646</f>
        <v>0</v>
      </c>
      <c r="Q646" s="217">
        <v>0</v>
      </c>
      <c r="R646" s="217">
        <f>Q646*H646</f>
        <v>0</v>
      </c>
      <c r="S646" s="217">
        <v>0</v>
      </c>
      <c r="T646" s="218">
        <f>S646*H646</f>
        <v>0</v>
      </c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R646" s="219" t="s">
        <v>138</v>
      </c>
      <c r="AT646" s="219" t="s">
        <v>134</v>
      </c>
      <c r="AU646" s="219" t="s">
        <v>90</v>
      </c>
      <c r="AY646" s="20" t="s">
        <v>132</v>
      </c>
      <c r="BE646" s="220">
        <f>IF(N646="základní",J646,0)</f>
        <v>0</v>
      </c>
      <c r="BF646" s="220">
        <f>IF(N646="snížená",J646,0)</f>
        <v>0</v>
      </c>
      <c r="BG646" s="220">
        <f>IF(N646="zákl. přenesená",J646,0)</f>
        <v>0</v>
      </c>
      <c r="BH646" s="220">
        <f>IF(N646="sníž. přenesená",J646,0)</f>
        <v>0</v>
      </c>
      <c r="BI646" s="220">
        <f>IF(N646="nulová",J646,0)</f>
        <v>0</v>
      </c>
      <c r="BJ646" s="20" t="s">
        <v>88</v>
      </c>
      <c r="BK646" s="220">
        <f>ROUND(I646*H646,2)</f>
        <v>0</v>
      </c>
      <c r="BL646" s="20" t="s">
        <v>138</v>
      </c>
      <c r="BM646" s="219" t="s">
        <v>1044</v>
      </c>
    </row>
    <row r="647" s="2" customFormat="1">
      <c r="A647" s="42"/>
      <c r="B647" s="43"/>
      <c r="C647" s="44"/>
      <c r="D647" s="226" t="s">
        <v>156</v>
      </c>
      <c r="E647" s="44"/>
      <c r="F647" s="227" t="s">
        <v>1045</v>
      </c>
      <c r="G647" s="44"/>
      <c r="H647" s="44"/>
      <c r="I647" s="223"/>
      <c r="J647" s="44"/>
      <c r="K647" s="44"/>
      <c r="L647" s="48"/>
      <c r="M647" s="224"/>
      <c r="N647" s="225"/>
      <c r="O647" s="88"/>
      <c r="P647" s="88"/>
      <c r="Q647" s="88"/>
      <c r="R647" s="88"/>
      <c r="S647" s="88"/>
      <c r="T647" s="89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T647" s="20" t="s">
        <v>156</v>
      </c>
      <c r="AU647" s="20" t="s">
        <v>90</v>
      </c>
    </row>
    <row r="648" s="14" customFormat="1">
      <c r="A648" s="14"/>
      <c r="B648" s="238"/>
      <c r="C648" s="239"/>
      <c r="D648" s="221" t="s">
        <v>167</v>
      </c>
      <c r="E648" s="240" t="s">
        <v>32</v>
      </c>
      <c r="F648" s="241" t="s">
        <v>1046</v>
      </c>
      <c r="G648" s="239"/>
      <c r="H648" s="242">
        <v>7</v>
      </c>
      <c r="I648" s="243"/>
      <c r="J648" s="239"/>
      <c r="K648" s="239"/>
      <c r="L648" s="244"/>
      <c r="M648" s="245"/>
      <c r="N648" s="246"/>
      <c r="O648" s="246"/>
      <c r="P648" s="246"/>
      <c r="Q648" s="246"/>
      <c r="R648" s="246"/>
      <c r="S648" s="246"/>
      <c r="T648" s="247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8" t="s">
        <v>167</v>
      </c>
      <c r="AU648" s="248" t="s">
        <v>90</v>
      </c>
      <c r="AV648" s="14" t="s">
        <v>90</v>
      </c>
      <c r="AW648" s="14" t="s">
        <v>41</v>
      </c>
      <c r="AX648" s="14" t="s">
        <v>88</v>
      </c>
      <c r="AY648" s="248" t="s">
        <v>132</v>
      </c>
    </row>
    <row r="649" s="2" customFormat="1" ht="16.5" customHeight="1">
      <c r="A649" s="42"/>
      <c r="B649" s="43"/>
      <c r="C649" s="276" t="s">
        <v>1047</v>
      </c>
      <c r="D649" s="276" t="s">
        <v>505</v>
      </c>
      <c r="E649" s="277" t="s">
        <v>1048</v>
      </c>
      <c r="F649" s="278" t="s">
        <v>1049</v>
      </c>
      <c r="G649" s="279" t="s">
        <v>164</v>
      </c>
      <c r="H649" s="280">
        <v>7</v>
      </c>
      <c r="I649" s="281"/>
      <c r="J649" s="282">
        <f>ROUND(I649*H649,2)</f>
        <v>0</v>
      </c>
      <c r="K649" s="278" t="s">
        <v>32</v>
      </c>
      <c r="L649" s="283"/>
      <c r="M649" s="284" t="s">
        <v>32</v>
      </c>
      <c r="N649" s="285" t="s">
        <v>51</v>
      </c>
      <c r="O649" s="88"/>
      <c r="P649" s="217">
        <f>O649*H649</f>
        <v>0</v>
      </c>
      <c r="Q649" s="217">
        <v>0.02</v>
      </c>
      <c r="R649" s="217">
        <f>Q649*H649</f>
        <v>0.14000000000000001</v>
      </c>
      <c r="S649" s="217">
        <v>0</v>
      </c>
      <c r="T649" s="218">
        <f>S649*H649</f>
        <v>0</v>
      </c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R649" s="219" t="s">
        <v>195</v>
      </c>
      <c r="AT649" s="219" t="s">
        <v>505</v>
      </c>
      <c r="AU649" s="219" t="s">
        <v>90</v>
      </c>
      <c r="AY649" s="20" t="s">
        <v>132</v>
      </c>
      <c r="BE649" s="220">
        <f>IF(N649="základní",J649,0)</f>
        <v>0</v>
      </c>
      <c r="BF649" s="220">
        <f>IF(N649="snížená",J649,0)</f>
        <v>0</v>
      </c>
      <c r="BG649" s="220">
        <f>IF(N649="zákl. přenesená",J649,0)</f>
        <v>0</v>
      </c>
      <c r="BH649" s="220">
        <f>IF(N649="sníž. přenesená",J649,0)</f>
        <v>0</v>
      </c>
      <c r="BI649" s="220">
        <f>IF(N649="nulová",J649,0)</f>
        <v>0</v>
      </c>
      <c r="BJ649" s="20" t="s">
        <v>88</v>
      </c>
      <c r="BK649" s="220">
        <f>ROUND(I649*H649,2)</f>
        <v>0</v>
      </c>
      <c r="BL649" s="20" t="s">
        <v>138</v>
      </c>
      <c r="BM649" s="219" t="s">
        <v>1050</v>
      </c>
    </row>
    <row r="650" s="2" customFormat="1">
      <c r="A650" s="42"/>
      <c r="B650" s="43"/>
      <c r="C650" s="44"/>
      <c r="D650" s="221" t="s">
        <v>140</v>
      </c>
      <c r="E650" s="44"/>
      <c r="F650" s="222" t="s">
        <v>1051</v>
      </c>
      <c r="G650" s="44"/>
      <c r="H650" s="44"/>
      <c r="I650" s="223"/>
      <c r="J650" s="44"/>
      <c r="K650" s="44"/>
      <c r="L650" s="48"/>
      <c r="M650" s="224"/>
      <c r="N650" s="225"/>
      <c r="O650" s="88"/>
      <c r="P650" s="88"/>
      <c r="Q650" s="88"/>
      <c r="R650" s="88"/>
      <c r="S650" s="88"/>
      <c r="T650" s="89"/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T650" s="20" t="s">
        <v>140</v>
      </c>
      <c r="AU650" s="20" t="s">
        <v>90</v>
      </c>
    </row>
    <row r="651" s="2" customFormat="1" ht="16.5" customHeight="1">
      <c r="A651" s="42"/>
      <c r="B651" s="43"/>
      <c r="C651" s="208" t="s">
        <v>1052</v>
      </c>
      <c r="D651" s="208" t="s">
        <v>134</v>
      </c>
      <c r="E651" s="209" t="s">
        <v>1053</v>
      </c>
      <c r="F651" s="210" t="s">
        <v>1054</v>
      </c>
      <c r="G651" s="211" t="s">
        <v>164</v>
      </c>
      <c r="H651" s="212">
        <v>15</v>
      </c>
      <c r="I651" s="213"/>
      <c r="J651" s="214">
        <f>ROUND(I651*H651,2)</f>
        <v>0</v>
      </c>
      <c r="K651" s="210" t="s">
        <v>32</v>
      </c>
      <c r="L651" s="48"/>
      <c r="M651" s="215" t="s">
        <v>32</v>
      </c>
      <c r="N651" s="216" t="s">
        <v>51</v>
      </c>
      <c r="O651" s="88"/>
      <c r="P651" s="217">
        <f>O651*H651</f>
        <v>0</v>
      </c>
      <c r="Q651" s="217">
        <v>0.055100000000000003</v>
      </c>
      <c r="R651" s="217">
        <f>Q651*H651</f>
        <v>0.82650000000000001</v>
      </c>
      <c r="S651" s="217">
        <v>0</v>
      </c>
      <c r="T651" s="218">
        <f>S651*H651</f>
        <v>0</v>
      </c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R651" s="219" t="s">
        <v>138</v>
      </c>
      <c r="AT651" s="219" t="s">
        <v>134</v>
      </c>
      <c r="AU651" s="219" t="s">
        <v>90</v>
      </c>
      <c r="AY651" s="20" t="s">
        <v>132</v>
      </c>
      <c r="BE651" s="220">
        <f>IF(N651="základní",J651,0)</f>
        <v>0</v>
      </c>
      <c r="BF651" s="220">
        <f>IF(N651="snížená",J651,0)</f>
        <v>0</v>
      </c>
      <c r="BG651" s="220">
        <f>IF(N651="zákl. přenesená",J651,0)</f>
        <v>0</v>
      </c>
      <c r="BH651" s="220">
        <f>IF(N651="sníž. přenesená",J651,0)</f>
        <v>0</v>
      </c>
      <c r="BI651" s="220">
        <f>IF(N651="nulová",J651,0)</f>
        <v>0</v>
      </c>
      <c r="BJ651" s="20" t="s">
        <v>88</v>
      </c>
      <c r="BK651" s="220">
        <f>ROUND(I651*H651,2)</f>
        <v>0</v>
      </c>
      <c r="BL651" s="20" t="s">
        <v>138</v>
      </c>
      <c r="BM651" s="219" t="s">
        <v>1055</v>
      </c>
    </row>
    <row r="652" s="2" customFormat="1">
      <c r="A652" s="42"/>
      <c r="B652" s="43"/>
      <c r="C652" s="44"/>
      <c r="D652" s="221" t="s">
        <v>140</v>
      </c>
      <c r="E652" s="44"/>
      <c r="F652" s="222" t="s">
        <v>1056</v>
      </c>
      <c r="G652" s="44"/>
      <c r="H652" s="44"/>
      <c r="I652" s="223"/>
      <c r="J652" s="44"/>
      <c r="K652" s="44"/>
      <c r="L652" s="48"/>
      <c r="M652" s="224"/>
      <c r="N652" s="225"/>
      <c r="O652" s="88"/>
      <c r="P652" s="88"/>
      <c r="Q652" s="88"/>
      <c r="R652" s="88"/>
      <c r="S652" s="88"/>
      <c r="T652" s="89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T652" s="20" t="s">
        <v>140</v>
      </c>
      <c r="AU652" s="20" t="s">
        <v>90</v>
      </c>
    </row>
    <row r="653" s="2" customFormat="1" ht="16.5" customHeight="1">
      <c r="A653" s="42"/>
      <c r="B653" s="43"/>
      <c r="C653" s="208" t="s">
        <v>1057</v>
      </c>
      <c r="D653" s="208" t="s">
        <v>134</v>
      </c>
      <c r="E653" s="209" t="s">
        <v>1058</v>
      </c>
      <c r="F653" s="210" t="s">
        <v>1059</v>
      </c>
      <c r="G653" s="211" t="s">
        <v>164</v>
      </c>
      <c r="H653" s="212">
        <v>21</v>
      </c>
      <c r="I653" s="213"/>
      <c r="J653" s="214">
        <f>ROUND(I653*H653,2)</f>
        <v>0</v>
      </c>
      <c r="K653" s="210" t="s">
        <v>32</v>
      </c>
      <c r="L653" s="48"/>
      <c r="M653" s="215" t="s">
        <v>32</v>
      </c>
      <c r="N653" s="216" t="s">
        <v>51</v>
      </c>
      <c r="O653" s="88"/>
      <c r="P653" s="217">
        <f>O653*H653</f>
        <v>0</v>
      </c>
      <c r="Q653" s="217">
        <v>0.00080000000000000004</v>
      </c>
      <c r="R653" s="217">
        <f>Q653*H653</f>
        <v>0.016800000000000002</v>
      </c>
      <c r="S653" s="217">
        <v>0</v>
      </c>
      <c r="T653" s="218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19" t="s">
        <v>138</v>
      </c>
      <c r="AT653" s="219" t="s">
        <v>134</v>
      </c>
      <c r="AU653" s="219" t="s">
        <v>90</v>
      </c>
      <c r="AY653" s="20" t="s">
        <v>132</v>
      </c>
      <c r="BE653" s="220">
        <f>IF(N653="základní",J653,0)</f>
        <v>0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20" t="s">
        <v>88</v>
      </c>
      <c r="BK653" s="220">
        <f>ROUND(I653*H653,2)</f>
        <v>0</v>
      </c>
      <c r="BL653" s="20" t="s">
        <v>138</v>
      </c>
      <c r="BM653" s="219" t="s">
        <v>1060</v>
      </c>
    </row>
    <row r="654" s="2" customFormat="1">
      <c r="A654" s="42"/>
      <c r="B654" s="43"/>
      <c r="C654" s="44"/>
      <c r="D654" s="221" t="s">
        <v>140</v>
      </c>
      <c r="E654" s="44"/>
      <c r="F654" s="222" t="s">
        <v>1061</v>
      </c>
      <c r="G654" s="44"/>
      <c r="H654" s="44"/>
      <c r="I654" s="223"/>
      <c r="J654" s="44"/>
      <c r="K654" s="44"/>
      <c r="L654" s="48"/>
      <c r="M654" s="224"/>
      <c r="N654" s="225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140</v>
      </c>
      <c r="AU654" s="20" t="s">
        <v>90</v>
      </c>
    </row>
    <row r="655" s="2" customFormat="1" ht="16.5" customHeight="1">
      <c r="A655" s="42"/>
      <c r="B655" s="43"/>
      <c r="C655" s="276" t="s">
        <v>1062</v>
      </c>
      <c r="D655" s="276" t="s">
        <v>505</v>
      </c>
      <c r="E655" s="277" t="s">
        <v>1063</v>
      </c>
      <c r="F655" s="278" t="s">
        <v>1064</v>
      </c>
      <c r="G655" s="279" t="s">
        <v>164</v>
      </c>
      <c r="H655" s="280">
        <v>21</v>
      </c>
      <c r="I655" s="281"/>
      <c r="J655" s="282">
        <f>ROUND(I655*H655,2)</f>
        <v>0</v>
      </c>
      <c r="K655" s="278" t="s">
        <v>32</v>
      </c>
      <c r="L655" s="283"/>
      <c r="M655" s="284" t="s">
        <v>32</v>
      </c>
      <c r="N655" s="285" t="s">
        <v>51</v>
      </c>
      <c r="O655" s="88"/>
      <c r="P655" s="217">
        <f>O655*H655</f>
        <v>0</v>
      </c>
      <c r="Q655" s="217">
        <v>0.053999999999999999</v>
      </c>
      <c r="R655" s="217">
        <f>Q655*H655</f>
        <v>1.1339999999999999</v>
      </c>
      <c r="S655" s="217">
        <v>0</v>
      </c>
      <c r="T655" s="218">
        <f>S655*H655</f>
        <v>0</v>
      </c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R655" s="219" t="s">
        <v>195</v>
      </c>
      <c r="AT655" s="219" t="s">
        <v>505</v>
      </c>
      <c r="AU655" s="219" t="s">
        <v>90</v>
      </c>
      <c r="AY655" s="20" t="s">
        <v>132</v>
      </c>
      <c r="BE655" s="220">
        <f>IF(N655="základní",J655,0)</f>
        <v>0</v>
      </c>
      <c r="BF655" s="220">
        <f>IF(N655="snížená",J655,0)</f>
        <v>0</v>
      </c>
      <c r="BG655" s="220">
        <f>IF(N655="zákl. přenesená",J655,0)</f>
        <v>0</v>
      </c>
      <c r="BH655" s="220">
        <f>IF(N655="sníž. přenesená",J655,0)</f>
        <v>0</v>
      </c>
      <c r="BI655" s="220">
        <f>IF(N655="nulová",J655,0)</f>
        <v>0</v>
      </c>
      <c r="BJ655" s="20" t="s">
        <v>88</v>
      </c>
      <c r="BK655" s="220">
        <f>ROUND(I655*H655,2)</f>
        <v>0</v>
      </c>
      <c r="BL655" s="20" t="s">
        <v>138</v>
      </c>
      <c r="BM655" s="219" t="s">
        <v>1065</v>
      </c>
    </row>
    <row r="656" s="2" customFormat="1">
      <c r="A656" s="42"/>
      <c r="B656" s="43"/>
      <c r="C656" s="44"/>
      <c r="D656" s="221" t="s">
        <v>140</v>
      </c>
      <c r="E656" s="44"/>
      <c r="F656" s="222" t="s">
        <v>1066</v>
      </c>
      <c r="G656" s="44"/>
      <c r="H656" s="44"/>
      <c r="I656" s="223"/>
      <c r="J656" s="44"/>
      <c r="K656" s="44"/>
      <c r="L656" s="48"/>
      <c r="M656" s="224"/>
      <c r="N656" s="225"/>
      <c r="O656" s="88"/>
      <c r="P656" s="88"/>
      <c r="Q656" s="88"/>
      <c r="R656" s="88"/>
      <c r="S656" s="88"/>
      <c r="T656" s="89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T656" s="20" t="s">
        <v>140</v>
      </c>
      <c r="AU656" s="20" t="s">
        <v>90</v>
      </c>
    </row>
    <row r="657" s="2" customFormat="1" ht="16.5" customHeight="1">
      <c r="A657" s="42"/>
      <c r="B657" s="43"/>
      <c r="C657" s="208" t="s">
        <v>1067</v>
      </c>
      <c r="D657" s="208" t="s">
        <v>134</v>
      </c>
      <c r="E657" s="209" t="s">
        <v>1068</v>
      </c>
      <c r="F657" s="210" t="s">
        <v>1069</v>
      </c>
      <c r="G657" s="211" t="s">
        <v>164</v>
      </c>
      <c r="H657" s="212">
        <v>15</v>
      </c>
      <c r="I657" s="213"/>
      <c r="J657" s="214">
        <f>ROUND(I657*H657,2)</f>
        <v>0</v>
      </c>
      <c r="K657" s="210" t="s">
        <v>32</v>
      </c>
      <c r="L657" s="48"/>
      <c r="M657" s="215" t="s">
        <v>32</v>
      </c>
      <c r="N657" s="216" t="s">
        <v>51</v>
      </c>
      <c r="O657" s="88"/>
      <c r="P657" s="217">
        <f>O657*H657</f>
        <v>0</v>
      </c>
      <c r="Q657" s="217">
        <v>0</v>
      </c>
      <c r="R657" s="217">
        <f>Q657*H657</f>
        <v>0</v>
      </c>
      <c r="S657" s="217">
        <v>0.074999999999999997</v>
      </c>
      <c r="T657" s="218">
        <f>S657*H657</f>
        <v>1.125</v>
      </c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R657" s="219" t="s">
        <v>138</v>
      </c>
      <c r="AT657" s="219" t="s">
        <v>134</v>
      </c>
      <c r="AU657" s="219" t="s">
        <v>90</v>
      </c>
      <c r="AY657" s="20" t="s">
        <v>132</v>
      </c>
      <c r="BE657" s="220">
        <f>IF(N657="základní",J657,0)</f>
        <v>0</v>
      </c>
      <c r="BF657" s="220">
        <f>IF(N657="snížená",J657,0)</f>
        <v>0</v>
      </c>
      <c r="BG657" s="220">
        <f>IF(N657="zákl. přenesená",J657,0)</f>
        <v>0</v>
      </c>
      <c r="BH657" s="220">
        <f>IF(N657="sníž. přenesená",J657,0)</f>
        <v>0</v>
      </c>
      <c r="BI657" s="220">
        <f>IF(N657="nulová",J657,0)</f>
        <v>0</v>
      </c>
      <c r="BJ657" s="20" t="s">
        <v>88</v>
      </c>
      <c r="BK657" s="220">
        <f>ROUND(I657*H657,2)</f>
        <v>0</v>
      </c>
      <c r="BL657" s="20" t="s">
        <v>138</v>
      </c>
      <c r="BM657" s="219" t="s">
        <v>1070</v>
      </c>
    </row>
    <row r="658" s="2" customFormat="1" ht="44.25" customHeight="1">
      <c r="A658" s="42"/>
      <c r="B658" s="43"/>
      <c r="C658" s="208" t="s">
        <v>1071</v>
      </c>
      <c r="D658" s="208" t="s">
        <v>134</v>
      </c>
      <c r="E658" s="209" t="s">
        <v>1072</v>
      </c>
      <c r="F658" s="210" t="s">
        <v>1073</v>
      </c>
      <c r="G658" s="211" t="s">
        <v>153</v>
      </c>
      <c r="H658" s="212">
        <v>50</v>
      </c>
      <c r="I658" s="213"/>
      <c r="J658" s="214">
        <f>ROUND(I658*H658,2)</f>
        <v>0</v>
      </c>
      <c r="K658" s="210" t="s">
        <v>154</v>
      </c>
      <c r="L658" s="48"/>
      <c r="M658" s="215" t="s">
        <v>32</v>
      </c>
      <c r="N658" s="216" t="s">
        <v>51</v>
      </c>
      <c r="O658" s="88"/>
      <c r="P658" s="217">
        <f>O658*H658</f>
        <v>0</v>
      </c>
      <c r="Q658" s="217">
        <v>0</v>
      </c>
      <c r="R658" s="217">
        <f>Q658*H658</f>
        <v>0</v>
      </c>
      <c r="S658" s="217">
        <v>0.035000000000000003</v>
      </c>
      <c r="T658" s="218">
        <f>S658*H658</f>
        <v>1.7500000000000002</v>
      </c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R658" s="219" t="s">
        <v>138</v>
      </c>
      <c r="AT658" s="219" t="s">
        <v>134</v>
      </c>
      <c r="AU658" s="219" t="s">
        <v>90</v>
      </c>
      <c r="AY658" s="20" t="s">
        <v>132</v>
      </c>
      <c r="BE658" s="220">
        <f>IF(N658="základní",J658,0)</f>
        <v>0</v>
      </c>
      <c r="BF658" s="220">
        <f>IF(N658="snížená",J658,0)</f>
        <v>0</v>
      </c>
      <c r="BG658" s="220">
        <f>IF(N658="zákl. přenesená",J658,0)</f>
        <v>0</v>
      </c>
      <c r="BH658" s="220">
        <f>IF(N658="sníž. přenesená",J658,0)</f>
        <v>0</v>
      </c>
      <c r="BI658" s="220">
        <f>IF(N658="nulová",J658,0)</f>
        <v>0</v>
      </c>
      <c r="BJ658" s="20" t="s">
        <v>88</v>
      </c>
      <c r="BK658" s="220">
        <f>ROUND(I658*H658,2)</f>
        <v>0</v>
      </c>
      <c r="BL658" s="20" t="s">
        <v>138</v>
      </c>
      <c r="BM658" s="219" t="s">
        <v>1074</v>
      </c>
    </row>
    <row r="659" s="2" customFormat="1">
      <c r="A659" s="42"/>
      <c r="B659" s="43"/>
      <c r="C659" s="44"/>
      <c r="D659" s="226" t="s">
        <v>156</v>
      </c>
      <c r="E659" s="44"/>
      <c r="F659" s="227" t="s">
        <v>1075</v>
      </c>
      <c r="G659" s="44"/>
      <c r="H659" s="44"/>
      <c r="I659" s="223"/>
      <c r="J659" s="44"/>
      <c r="K659" s="44"/>
      <c r="L659" s="48"/>
      <c r="M659" s="224"/>
      <c r="N659" s="225"/>
      <c r="O659" s="88"/>
      <c r="P659" s="88"/>
      <c r="Q659" s="88"/>
      <c r="R659" s="88"/>
      <c r="S659" s="88"/>
      <c r="T659" s="89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T659" s="20" t="s">
        <v>156</v>
      </c>
      <c r="AU659" s="20" t="s">
        <v>90</v>
      </c>
    </row>
    <row r="660" s="2" customFormat="1" ht="33" customHeight="1">
      <c r="A660" s="42"/>
      <c r="B660" s="43"/>
      <c r="C660" s="208" t="s">
        <v>1076</v>
      </c>
      <c r="D660" s="208" t="s">
        <v>134</v>
      </c>
      <c r="E660" s="209" t="s">
        <v>1077</v>
      </c>
      <c r="F660" s="210" t="s">
        <v>1078</v>
      </c>
      <c r="G660" s="211" t="s">
        <v>164</v>
      </c>
      <c r="H660" s="212">
        <v>51</v>
      </c>
      <c r="I660" s="213"/>
      <c r="J660" s="214">
        <f>ROUND(I660*H660,2)</f>
        <v>0</v>
      </c>
      <c r="K660" s="210" t="s">
        <v>154</v>
      </c>
      <c r="L660" s="48"/>
      <c r="M660" s="215" t="s">
        <v>32</v>
      </c>
      <c r="N660" s="216" t="s">
        <v>51</v>
      </c>
      <c r="O660" s="88"/>
      <c r="P660" s="217">
        <f>O660*H660</f>
        <v>0</v>
      </c>
      <c r="Q660" s="217">
        <v>0</v>
      </c>
      <c r="R660" s="217">
        <f>Q660*H660</f>
        <v>0</v>
      </c>
      <c r="S660" s="217">
        <v>0.082000000000000003</v>
      </c>
      <c r="T660" s="218">
        <f>S660*H660</f>
        <v>4.1820000000000004</v>
      </c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R660" s="219" t="s">
        <v>138</v>
      </c>
      <c r="AT660" s="219" t="s">
        <v>134</v>
      </c>
      <c r="AU660" s="219" t="s">
        <v>90</v>
      </c>
      <c r="AY660" s="20" t="s">
        <v>132</v>
      </c>
      <c r="BE660" s="220">
        <f>IF(N660="základní",J660,0)</f>
        <v>0</v>
      </c>
      <c r="BF660" s="220">
        <f>IF(N660="snížená",J660,0)</f>
        <v>0</v>
      </c>
      <c r="BG660" s="220">
        <f>IF(N660="zákl. přenesená",J660,0)</f>
        <v>0</v>
      </c>
      <c r="BH660" s="220">
        <f>IF(N660="sníž. přenesená",J660,0)</f>
        <v>0</v>
      </c>
      <c r="BI660" s="220">
        <f>IF(N660="nulová",J660,0)</f>
        <v>0</v>
      </c>
      <c r="BJ660" s="20" t="s">
        <v>88</v>
      </c>
      <c r="BK660" s="220">
        <f>ROUND(I660*H660,2)</f>
        <v>0</v>
      </c>
      <c r="BL660" s="20" t="s">
        <v>138</v>
      </c>
      <c r="BM660" s="219" t="s">
        <v>1079</v>
      </c>
    </row>
    <row r="661" s="2" customFormat="1">
      <c r="A661" s="42"/>
      <c r="B661" s="43"/>
      <c r="C661" s="44"/>
      <c r="D661" s="226" t="s">
        <v>156</v>
      </c>
      <c r="E661" s="44"/>
      <c r="F661" s="227" t="s">
        <v>1080</v>
      </c>
      <c r="G661" s="44"/>
      <c r="H661" s="44"/>
      <c r="I661" s="223"/>
      <c r="J661" s="44"/>
      <c r="K661" s="44"/>
      <c r="L661" s="48"/>
      <c r="M661" s="224"/>
      <c r="N661" s="225"/>
      <c r="O661" s="88"/>
      <c r="P661" s="88"/>
      <c r="Q661" s="88"/>
      <c r="R661" s="88"/>
      <c r="S661" s="88"/>
      <c r="T661" s="89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T661" s="20" t="s">
        <v>156</v>
      </c>
      <c r="AU661" s="20" t="s">
        <v>90</v>
      </c>
    </row>
    <row r="662" s="2" customFormat="1" ht="24.15" customHeight="1">
      <c r="A662" s="42"/>
      <c r="B662" s="43"/>
      <c r="C662" s="208" t="s">
        <v>1081</v>
      </c>
      <c r="D662" s="208" t="s">
        <v>134</v>
      </c>
      <c r="E662" s="209" t="s">
        <v>1082</v>
      </c>
      <c r="F662" s="210" t="s">
        <v>1083</v>
      </c>
      <c r="G662" s="211" t="s">
        <v>164</v>
      </c>
      <c r="H662" s="212">
        <v>94</v>
      </c>
      <c r="I662" s="213"/>
      <c r="J662" s="214">
        <f>ROUND(I662*H662,2)</f>
        <v>0</v>
      </c>
      <c r="K662" s="210" t="s">
        <v>154</v>
      </c>
      <c r="L662" s="48"/>
      <c r="M662" s="215" t="s">
        <v>32</v>
      </c>
      <c r="N662" s="216" t="s">
        <v>51</v>
      </c>
      <c r="O662" s="88"/>
      <c r="P662" s="217">
        <f>O662*H662</f>
        <v>0</v>
      </c>
      <c r="Q662" s="217">
        <v>0</v>
      </c>
      <c r="R662" s="217">
        <f>Q662*H662</f>
        <v>0</v>
      </c>
      <c r="S662" s="217">
        <v>0.0040000000000000001</v>
      </c>
      <c r="T662" s="218">
        <f>S662*H662</f>
        <v>0.376</v>
      </c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R662" s="219" t="s">
        <v>138</v>
      </c>
      <c r="AT662" s="219" t="s">
        <v>134</v>
      </c>
      <c r="AU662" s="219" t="s">
        <v>90</v>
      </c>
      <c r="AY662" s="20" t="s">
        <v>132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88</v>
      </c>
      <c r="BK662" s="220">
        <f>ROUND(I662*H662,2)</f>
        <v>0</v>
      </c>
      <c r="BL662" s="20" t="s">
        <v>138</v>
      </c>
      <c r="BM662" s="219" t="s">
        <v>1084</v>
      </c>
    </row>
    <row r="663" s="2" customFormat="1">
      <c r="A663" s="42"/>
      <c r="B663" s="43"/>
      <c r="C663" s="44"/>
      <c r="D663" s="226" t="s">
        <v>156</v>
      </c>
      <c r="E663" s="44"/>
      <c r="F663" s="227" t="s">
        <v>1085</v>
      </c>
      <c r="G663" s="44"/>
      <c r="H663" s="44"/>
      <c r="I663" s="223"/>
      <c r="J663" s="44"/>
      <c r="K663" s="44"/>
      <c r="L663" s="48"/>
      <c r="M663" s="224"/>
      <c r="N663" s="225"/>
      <c r="O663" s="88"/>
      <c r="P663" s="88"/>
      <c r="Q663" s="88"/>
      <c r="R663" s="88"/>
      <c r="S663" s="88"/>
      <c r="T663" s="89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T663" s="20" t="s">
        <v>156</v>
      </c>
      <c r="AU663" s="20" t="s">
        <v>90</v>
      </c>
    </row>
    <row r="664" s="14" customFormat="1">
      <c r="A664" s="14"/>
      <c r="B664" s="238"/>
      <c r="C664" s="239"/>
      <c r="D664" s="221" t="s">
        <v>167</v>
      </c>
      <c r="E664" s="240" t="s">
        <v>32</v>
      </c>
      <c r="F664" s="241" t="s">
        <v>1086</v>
      </c>
      <c r="G664" s="239"/>
      <c r="H664" s="242">
        <v>21</v>
      </c>
      <c r="I664" s="243"/>
      <c r="J664" s="239"/>
      <c r="K664" s="239"/>
      <c r="L664" s="244"/>
      <c r="M664" s="245"/>
      <c r="N664" s="246"/>
      <c r="O664" s="246"/>
      <c r="P664" s="246"/>
      <c r="Q664" s="246"/>
      <c r="R664" s="246"/>
      <c r="S664" s="246"/>
      <c r="T664" s="24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8" t="s">
        <v>167</v>
      </c>
      <c r="AU664" s="248" t="s">
        <v>90</v>
      </c>
      <c r="AV664" s="14" t="s">
        <v>90</v>
      </c>
      <c r="AW664" s="14" t="s">
        <v>41</v>
      </c>
      <c r="AX664" s="14" t="s">
        <v>80</v>
      </c>
      <c r="AY664" s="248" t="s">
        <v>132</v>
      </c>
    </row>
    <row r="665" s="14" customFormat="1">
      <c r="A665" s="14"/>
      <c r="B665" s="238"/>
      <c r="C665" s="239"/>
      <c r="D665" s="221" t="s">
        <v>167</v>
      </c>
      <c r="E665" s="240" t="s">
        <v>32</v>
      </c>
      <c r="F665" s="241" t="s">
        <v>1087</v>
      </c>
      <c r="G665" s="239"/>
      <c r="H665" s="242">
        <v>73</v>
      </c>
      <c r="I665" s="243"/>
      <c r="J665" s="239"/>
      <c r="K665" s="239"/>
      <c r="L665" s="244"/>
      <c r="M665" s="245"/>
      <c r="N665" s="246"/>
      <c r="O665" s="246"/>
      <c r="P665" s="246"/>
      <c r="Q665" s="246"/>
      <c r="R665" s="246"/>
      <c r="S665" s="246"/>
      <c r="T665" s="247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8" t="s">
        <v>167</v>
      </c>
      <c r="AU665" s="248" t="s">
        <v>90</v>
      </c>
      <c r="AV665" s="14" t="s">
        <v>90</v>
      </c>
      <c r="AW665" s="14" t="s">
        <v>41</v>
      </c>
      <c r="AX665" s="14" t="s">
        <v>80</v>
      </c>
      <c r="AY665" s="248" t="s">
        <v>132</v>
      </c>
    </row>
    <row r="666" s="15" customFormat="1">
      <c r="A666" s="15"/>
      <c r="B666" s="249"/>
      <c r="C666" s="250"/>
      <c r="D666" s="221" t="s">
        <v>167</v>
      </c>
      <c r="E666" s="251" t="s">
        <v>32</v>
      </c>
      <c r="F666" s="252" t="s">
        <v>176</v>
      </c>
      <c r="G666" s="250"/>
      <c r="H666" s="253">
        <v>94</v>
      </c>
      <c r="I666" s="254"/>
      <c r="J666" s="250"/>
      <c r="K666" s="250"/>
      <c r="L666" s="255"/>
      <c r="M666" s="256"/>
      <c r="N666" s="257"/>
      <c r="O666" s="257"/>
      <c r="P666" s="257"/>
      <c r="Q666" s="257"/>
      <c r="R666" s="257"/>
      <c r="S666" s="257"/>
      <c r="T666" s="258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9" t="s">
        <v>167</v>
      </c>
      <c r="AU666" s="259" t="s">
        <v>90</v>
      </c>
      <c r="AV666" s="15" t="s">
        <v>138</v>
      </c>
      <c r="AW666" s="15" t="s">
        <v>41</v>
      </c>
      <c r="AX666" s="15" t="s">
        <v>88</v>
      </c>
      <c r="AY666" s="259" t="s">
        <v>132</v>
      </c>
    </row>
    <row r="667" s="2" customFormat="1" ht="24.15" customHeight="1">
      <c r="A667" s="42"/>
      <c r="B667" s="43"/>
      <c r="C667" s="208" t="s">
        <v>1088</v>
      </c>
      <c r="D667" s="208" t="s">
        <v>134</v>
      </c>
      <c r="E667" s="209" t="s">
        <v>1089</v>
      </c>
      <c r="F667" s="210" t="s">
        <v>1090</v>
      </c>
      <c r="G667" s="211" t="s">
        <v>164</v>
      </c>
      <c r="H667" s="212">
        <v>19</v>
      </c>
      <c r="I667" s="213"/>
      <c r="J667" s="214">
        <f>ROUND(I667*H667,2)</f>
        <v>0</v>
      </c>
      <c r="K667" s="210" t="s">
        <v>154</v>
      </c>
      <c r="L667" s="48"/>
      <c r="M667" s="215" t="s">
        <v>32</v>
      </c>
      <c r="N667" s="216" t="s">
        <v>51</v>
      </c>
      <c r="O667" s="88"/>
      <c r="P667" s="217">
        <f>O667*H667</f>
        <v>0</v>
      </c>
      <c r="Q667" s="217">
        <v>0</v>
      </c>
      <c r="R667" s="217">
        <f>Q667*H667</f>
        <v>0</v>
      </c>
      <c r="S667" s="217">
        <v>0.002</v>
      </c>
      <c r="T667" s="218">
        <f>S667*H667</f>
        <v>0.037999999999999999</v>
      </c>
      <c r="U667" s="42"/>
      <c r="V667" s="42"/>
      <c r="W667" s="42"/>
      <c r="X667" s="42"/>
      <c r="Y667" s="42"/>
      <c r="Z667" s="42"/>
      <c r="AA667" s="42"/>
      <c r="AB667" s="42"/>
      <c r="AC667" s="42"/>
      <c r="AD667" s="42"/>
      <c r="AE667" s="42"/>
      <c r="AR667" s="219" t="s">
        <v>138</v>
      </c>
      <c r="AT667" s="219" t="s">
        <v>134</v>
      </c>
      <c r="AU667" s="219" t="s">
        <v>90</v>
      </c>
      <c r="AY667" s="20" t="s">
        <v>132</v>
      </c>
      <c r="BE667" s="220">
        <f>IF(N667="základní",J667,0)</f>
        <v>0</v>
      </c>
      <c r="BF667" s="220">
        <f>IF(N667="snížená",J667,0)</f>
        <v>0</v>
      </c>
      <c r="BG667" s="220">
        <f>IF(N667="zákl. přenesená",J667,0)</f>
        <v>0</v>
      </c>
      <c r="BH667" s="220">
        <f>IF(N667="sníž. přenesená",J667,0)</f>
        <v>0</v>
      </c>
      <c r="BI667" s="220">
        <f>IF(N667="nulová",J667,0)</f>
        <v>0</v>
      </c>
      <c r="BJ667" s="20" t="s">
        <v>88</v>
      </c>
      <c r="BK667" s="220">
        <f>ROUND(I667*H667,2)</f>
        <v>0</v>
      </c>
      <c r="BL667" s="20" t="s">
        <v>138</v>
      </c>
      <c r="BM667" s="219" t="s">
        <v>1091</v>
      </c>
    </row>
    <row r="668" s="2" customFormat="1">
      <c r="A668" s="42"/>
      <c r="B668" s="43"/>
      <c r="C668" s="44"/>
      <c r="D668" s="226" t="s">
        <v>156</v>
      </c>
      <c r="E668" s="44"/>
      <c r="F668" s="227" t="s">
        <v>1092</v>
      </c>
      <c r="G668" s="44"/>
      <c r="H668" s="44"/>
      <c r="I668" s="223"/>
      <c r="J668" s="44"/>
      <c r="K668" s="44"/>
      <c r="L668" s="48"/>
      <c r="M668" s="224"/>
      <c r="N668" s="225"/>
      <c r="O668" s="88"/>
      <c r="P668" s="88"/>
      <c r="Q668" s="88"/>
      <c r="R668" s="88"/>
      <c r="S668" s="88"/>
      <c r="T668" s="89"/>
      <c r="U668" s="42"/>
      <c r="V668" s="42"/>
      <c r="W668" s="42"/>
      <c r="X668" s="42"/>
      <c r="Y668" s="42"/>
      <c r="Z668" s="42"/>
      <c r="AA668" s="42"/>
      <c r="AB668" s="42"/>
      <c r="AC668" s="42"/>
      <c r="AD668" s="42"/>
      <c r="AE668" s="42"/>
      <c r="AT668" s="20" t="s">
        <v>156</v>
      </c>
      <c r="AU668" s="20" t="s">
        <v>90</v>
      </c>
    </row>
    <row r="669" s="2" customFormat="1" ht="24.15" customHeight="1">
      <c r="A669" s="42"/>
      <c r="B669" s="43"/>
      <c r="C669" s="208" t="s">
        <v>1093</v>
      </c>
      <c r="D669" s="208" t="s">
        <v>134</v>
      </c>
      <c r="E669" s="209" t="s">
        <v>1094</v>
      </c>
      <c r="F669" s="210" t="s">
        <v>1095</v>
      </c>
      <c r="G669" s="211" t="s">
        <v>153</v>
      </c>
      <c r="H669" s="212">
        <v>50</v>
      </c>
      <c r="I669" s="213"/>
      <c r="J669" s="214">
        <f>ROUND(I669*H669,2)</f>
        <v>0</v>
      </c>
      <c r="K669" s="210" t="s">
        <v>154</v>
      </c>
      <c r="L669" s="48"/>
      <c r="M669" s="215" t="s">
        <v>32</v>
      </c>
      <c r="N669" s="216" t="s">
        <v>51</v>
      </c>
      <c r="O669" s="88"/>
      <c r="P669" s="217">
        <f>O669*H669</f>
        <v>0</v>
      </c>
      <c r="Q669" s="217">
        <v>0</v>
      </c>
      <c r="R669" s="217">
        <f>Q669*H669</f>
        <v>0</v>
      </c>
      <c r="S669" s="217">
        <v>0.028000000000000001</v>
      </c>
      <c r="T669" s="218">
        <f>S669*H669</f>
        <v>1.4000000000000001</v>
      </c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R669" s="219" t="s">
        <v>138</v>
      </c>
      <c r="AT669" s="219" t="s">
        <v>134</v>
      </c>
      <c r="AU669" s="219" t="s">
        <v>90</v>
      </c>
      <c r="AY669" s="20" t="s">
        <v>132</v>
      </c>
      <c r="BE669" s="220">
        <f>IF(N669="základní",J669,0)</f>
        <v>0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20" t="s">
        <v>88</v>
      </c>
      <c r="BK669" s="220">
        <f>ROUND(I669*H669,2)</f>
        <v>0</v>
      </c>
      <c r="BL669" s="20" t="s">
        <v>138</v>
      </c>
      <c r="BM669" s="219" t="s">
        <v>1096</v>
      </c>
    </row>
    <row r="670" s="2" customFormat="1">
      <c r="A670" s="42"/>
      <c r="B670" s="43"/>
      <c r="C670" s="44"/>
      <c r="D670" s="226" t="s">
        <v>156</v>
      </c>
      <c r="E670" s="44"/>
      <c r="F670" s="227" t="s">
        <v>1097</v>
      </c>
      <c r="G670" s="44"/>
      <c r="H670" s="44"/>
      <c r="I670" s="223"/>
      <c r="J670" s="44"/>
      <c r="K670" s="44"/>
      <c r="L670" s="48"/>
      <c r="M670" s="224"/>
      <c r="N670" s="225"/>
      <c r="O670" s="88"/>
      <c r="P670" s="88"/>
      <c r="Q670" s="88"/>
      <c r="R670" s="88"/>
      <c r="S670" s="88"/>
      <c r="T670" s="89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T670" s="20" t="s">
        <v>156</v>
      </c>
      <c r="AU670" s="20" t="s">
        <v>90</v>
      </c>
    </row>
    <row r="671" s="2" customFormat="1" ht="37.8" customHeight="1">
      <c r="A671" s="42"/>
      <c r="B671" s="43"/>
      <c r="C671" s="208" t="s">
        <v>1098</v>
      </c>
      <c r="D671" s="208" t="s">
        <v>134</v>
      </c>
      <c r="E671" s="209" t="s">
        <v>1099</v>
      </c>
      <c r="F671" s="210" t="s">
        <v>1100</v>
      </c>
      <c r="G671" s="211" t="s">
        <v>153</v>
      </c>
      <c r="H671" s="212">
        <v>1960</v>
      </c>
      <c r="I671" s="213"/>
      <c r="J671" s="214">
        <f>ROUND(I671*H671,2)</f>
        <v>0</v>
      </c>
      <c r="K671" s="210" t="s">
        <v>154</v>
      </c>
      <c r="L671" s="48"/>
      <c r="M671" s="215" t="s">
        <v>32</v>
      </c>
      <c r="N671" s="216" t="s">
        <v>51</v>
      </c>
      <c r="O671" s="88"/>
      <c r="P671" s="217">
        <f>O671*H671</f>
        <v>0</v>
      </c>
      <c r="Q671" s="217">
        <v>0</v>
      </c>
      <c r="R671" s="217">
        <f>Q671*H671</f>
        <v>0</v>
      </c>
      <c r="S671" s="217">
        <v>0</v>
      </c>
      <c r="T671" s="218">
        <f>S671*H671</f>
        <v>0</v>
      </c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R671" s="219" t="s">
        <v>138</v>
      </c>
      <c r="AT671" s="219" t="s">
        <v>134</v>
      </c>
      <c r="AU671" s="219" t="s">
        <v>90</v>
      </c>
      <c r="AY671" s="20" t="s">
        <v>132</v>
      </c>
      <c r="BE671" s="220">
        <f>IF(N671="základní",J671,0)</f>
        <v>0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20" t="s">
        <v>88</v>
      </c>
      <c r="BK671" s="220">
        <f>ROUND(I671*H671,2)</f>
        <v>0</v>
      </c>
      <c r="BL671" s="20" t="s">
        <v>138</v>
      </c>
      <c r="BM671" s="219" t="s">
        <v>1101</v>
      </c>
    </row>
    <row r="672" s="2" customFormat="1">
      <c r="A672" s="42"/>
      <c r="B672" s="43"/>
      <c r="C672" s="44"/>
      <c r="D672" s="226" t="s">
        <v>156</v>
      </c>
      <c r="E672" s="44"/>
      <c r="F672" s="227" t="s">
        <v>1102</v>
      </c>
      <c r="G672" s="44"/>
      <c r="H672" s="44"/>
      <c r="I672" s="223"/>
      <c r="J672" s="44"/>
      <c r="K672" s="44"/>
      <c r="L672" s="48"/>
      <c r="M672" s="224"/>
      <c r="N672" s="225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156</v>
      </c>
      <c r="AU672" s="20" t="s">
        <v>90</v>
      </c>
    </row>
    <row r="673" s="14" customFormat="1">
      <c r="A673" s="14"/>
      <c r="B673" s="238"/>
      <c r="C673" s="239"/>
      <c r="D673" s="221" t="s">
        <v>167</v>
      </c>
      <c r="E673" s="240" t="s">
        <v>32</v>
      </c>
      <c r="F673" s="241" t="s">
        <v>406</v>
      </c>
      <c r="G673" s="239"/>
      <c r="H673" s="242">
        <v>1960</v>
      </c>
      <c r="I673" s="243"/>
      <c r="J673" s="239"/>
      <c r="K673" s="239"/>
      <c r="L673" s="244"/>
      <c r="M673" s="245"/>
      <c r="N673" s="246"/>
      <c r="O673" s="246"/>
      <c r="P673" s="246"/>
      <c r="Q673" s="246"/>
      <c r="R673" s="246"/>
      <c r="S673" s="246"/>
      <c r="T673" s="24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8" t="s">
        <v>167</v>
      </c>
      <c r="AU673" s="248" t="s">
        <v>90</v>
      </c>
      <c r="AV673" s="14" t="s">
        <v>90</v>
      </c>
      <c r="AW673" s="14" t="s">
        <v>41</v>
      </c>
      <c r="AX673" s="14" t="s">
        <v>88</v>
      </c>
      <c r="AY673" s="248" t="s">
        <v>132</v>
      </c>
    </row>
    <row r="674" s="2" customFormat="1" ht="16.5" customHeight="1">
      <c r="A674" s="42"/>
      <c r="B674" s="43"/>
      <c r="C674" s="208" t="s">
        <v>1103</v>
      </c>
      <c r="D674" s="208" t="s">
        <v>134</v>
      </c>
      <c r="E674" s="209" t="s">
        <v>1104</v>
      </c>
      <c r="F674" s="210" t="s">
        <v>1105</v>
      </c>
      <c r="G674" s="211" t="s">
        <v>1106</v>
      </c>
      <c r="H674" s="212">
        <v>1</v>
      </c>
      <c r="I674" s="213"/>
      <c r="J674" s="214">
        <f>ROUND(I674*H674,2)</f>
        <v>0</v>
      </c>
      <c r="K674" s="210" t="s">
        <v>32</v>
      </c>
      <c r="L674" s="48"/>
      <c r="M674" s="215" t="s">
        <v>32</v>
      </c>
      <c r="N674" s="216" t="s">
        <v>51</v>
      </c>
      <c r="O674" s="88"/>
      <c r="P674" s="217">
        <f>O674*H674</f>
        <v>0</v>
      </c>
      <c r="Q674" s="217">
        <v>0</v>
      </c>
      <c r="R674" s="217">
        <f>Q674*H674</f>
        <v>0</v>
      </c>
      <c r="S674" s="217">
        <v>0</v>
      </c>
      <c r="T674" s="218">
        <f>S674*H674</f>
        <v>0</v>
      </c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R674" s="219" t="s">
        <v>138</v>
      </c>
      <c r="AT674" s="219" t="s">
        <v>134</v>
      </c>
      <c r="AU674" s="219" t="s">
        <v>90</v>
      </c>
      <c r="AY674" s="20" t="s">
        <v>132</v>
      </c>
      <c r="BE674" s="220">
        <f>IF(N674="základní",J674,0)</f>
        <v>0</v>
      </c>
      <c r="BF674" s="220">
        <f>IF(N674="snížená",J674,0)</f>
        <v>0</v>
      </c>
      <c r="BG674" s="220">
        <f>IF(N674="zákl. přenesená",J674,0)</f>
        <v>0</v>
      </c>
      <c r="BH674" s="220">
        <f>IF(N674="sníž. přenesená",J674,0)</f>
        <v>0</v>
      </c>
      <c r="BI674" s="220">
        <f>IF(N674="nulová",J674,0)</f>
        <v>0</v>
      </c>
      <c r="BJ674" s="20" t="s">
        <v>88</v>
      </c>
      <c r="BK674" s="220">
        <f>ROUND(I674*H674,2)</f>
        <v>0</v>
      </c>
      <c r="BL674" s="20" t="s">
        <v>138</v>
      </c>
      <c r="BM674" s="219" t="s">
        <v>1107</v>
      </c>
    </row>
    <row r="675" s="12" customFormat="1" ht="22.8" customHeight="1">
      <c r="A675" s="12"/>
      <c r="B675" s="192"/>
      <c r="C675" s="193"/>
      <c r="D675" s="194" t="s">
        <v>79</v>
      </c>
      <c r="E675" s="206" t="s">
        <v>1108</v>
      </c>
      <c r="F675" s="206" t="s">
        <v>1109</v>
      </c>
      <c r="G675" s="193"/>
      <c r="H675" s="193"/>
      <c r="I675" s="196"/>
      <c r="J675" s="207">
        <f>BK675</f>
        <v>0</v>
      </c>
      <c r="K675" s="193"/>
      <c r="L675" s="198"/>
      <c r="M675" s="199"/>
      <c r="N675" s="200"/>
      <c r="O675" s="200"/>
      <c r="P675" s="201">
        <f>SUM(P676:P745)</f>
        <v>0</v>
      </c>
      <c r="Q675" s="200"/>
      <c r="R675" s="201">
        <f>SUM(R676:R745)</f>
        <v>0</v>
      </c>
      <c r="S675" s="200"/>
      <c r="T675" s="202">
        <f>SUM(T676:T745)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03" t="s">
        <v>88</v>
      </c>
      <c r="AT675" s="204" t="s">
        <v>79</v>
      </c>
      <c r="AU675" s="204" t="s">
        <v>88</v>
      </c>
      <c r="AY675" s="203" t="s">
        <v>132</v>
      </c>
      <c r="BK675" s="205">
        <f>SUM(BK676:BK745)</f>
        <v>0</v>
      </c>
    </row>
    <row r="676" s="2" customFormat="1" ht="24.15" customHeight="1">
      <c r="A676" s="42"/>
      <c r="B676" s="43"/>
      <c r="C676" s="208" t="s">
        <v>1110</v>
      </c>
      <c r="D676" s="208" t="s">
        <v>134</v>
      </c>
      <c r="E676" s="209" t="s">
        <v>1111</v>
      </c>
      <c r="F676" s="210" t="s">
        <v>1112</v>
      </c>
      <c r="G676" s="211" t="s">
        <v>476</v>
      </c>
      <c r="H676" s="212">
        <v>15.629</v>
      </c>
      <c r="I676" s="213"/>
      <c r="J676" s="214">
        <f>ROUND(I676*H676,2)</f>
        <v>0</v>
      </c>
      <c r="K676" s="210" t="s">
        <v>154</v>
      </c>
      <c r="L676" s="48"/>
      <c r="M676" s="215" t="s">
        <v>32</v>
      </c>
      <c r="N676" s="216" t="s">
        <v>51</v>
      </c>
      <c r="O676" s="88"/>
      <c r="P676" s="217">
        <f>O676*H676</f>
        <v>0</v>
      </c>
      <c r="Q676" s="217">
        <v>0</v>
      </c>
      <c r="R676" s="217">
        <f>Q676*H676</f>
        <v>0</v>
      </c>
      <c r="S676" s="217">
        <v>0</v>
      </c>
      <c r="T676" s="218">
        <f>S676*H676</f>
        <v>0</v>
      </c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R676" s="219" t="s">
        <v>138</v>
      </c>
      <c r="AT676" s="219" t="s">
        <v>134</v>
      </c>
      <c r="AU676" s="219" t="s">
        <v>90</v>
      </c>
      <c r="AY676" s="20" t="s">
        <v>132</v>
      </c>
      <c r="BE676" s="220">
        <f>IF(N676="základní",J676,0)</f>
        <v>0</v>
      </c>
      <c r="BF676" s="220">
        <f>IF(N676="snížená",J676,0)</f>
        <v>0</v>
      </c>
      <c r="BG676" s="220">
        <f>IF(N676="zákl. přenesená",J676,0)</f>
        <v>0</v>
      </c>
      <c r="BH676" s="220">
        <f>IF(N676="sníž. přenesená",J676,0)</f>
        <v>0</v>
      </c>
      <c r="BI676" s="220">
        <f>IF(N676="nulová",J676,0)</f>
        <v>0</v>
      </c>
      <c r="BJ676" s="20" t="s">
        <v>88</v>
      </c>
      <c r="BK676" s="220">
        <f>ROUND(I676*H676,2)</f>
        <v>0</v>
      </c>
      <c r="BL676" s="20" t="s">
        <v>138</v>
      </c>
      <c r="BM676" s="219" t="s">
        <v>1113</v>
      </c>
    </row>
    <row r="677" s="2" customFormat="1">
      <c r="A677" s="42"/>
      <c r="B677" s="43"/>
      <c r="C677" s="44"/>
      <c r="D677" s="226" t="s">
        <v>156</v>
      </c>
      <c r="E677" s="44"/>
      <c r="F677" s="227" t="s">
        <v>1114</v>
      </c>
      <c r="G677" s="44"/>
      <c r="H677" s="44"/>
      <c r="I677" s="223"/>
      <c r="J677" s="44"/>
      <c r="K677" s="44"/>
      <c r="L677" s="48"/>
      <c r="M677" s="224"/>
      <c r="N677" s="225"/>
      <c r="O677" s="88"/>
      <c r="P677" s="88"/>
      <c r="Q677" s="88"/>
      <c r="R677" s="88"/>
      <c r="S677" s="88"/>
      <c r="T677" s="89"/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T677" s="20" t="s">
        <v>156</v>
      </c>
      <c r="AU677" s="20" t="s">
        <v>90</v>
      </c>
    </row>
    <row r="678" s="14" customFormat="1">
      <c r="A678" s="14"/>
      <c r="B678" s="238"/>
      <c r="C678" s="239"/>
      <c r="D678" s="221" t="s">
        <v>167</v>
      </c>
      <c r="E678" s="240" t="s">
        <v>32</v>
      </c>
      <c r="F678" s="241" t="s">
        <v>1115</v>
      </c>
      <c r="G678" s="239"/>
      <c r="H678" s="242">
        <v>8.5790000000000006</v>
      </c>
      <c r="I678" s="243"/>
      <c r="J678" s="239"/>
      <c r="K678" s="239"/>
      <c r="L678" s="244"/>
      <c r="M678" s="245"/>
      <c r="N678" s="246"/>
      <c r="O678" s="246"/>
      <c r="P678" s="246"/>
      <c r="Q678" s="246"/>
      <c r="R678" s="246"/>
      <c r="S678" s="246"/>
      <c r="T678" s="247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8" t="s">
        <v>167</v>
      </c>
      <c r="AU678" s="248" t="s">
        <v>90</v>
      </c>
      <c r="AV678" s="14" t="s">
        <v>90</v>
      </c>
      <c r="AW678" s="14" t="s">
        <v>41</v>
      </c>
      <c r="AX678" s="14" t="s">
        <v>80</v>
      </c>
      <c r="AY678" s="248" t="s">
        <v>132</v>
      </c>
    </row>
    <row r="679" s="14" customFormat="1">
      <c r="A679" s="14"/>
      <c r="B679" s="238"/>
      <c r="C679" s="239"/>
      <c r="D679" s="221" t="s">
        <v>167</v>
      </c>
      <c r="E679" s="240" t="s">
        <v>32</v>
      </c>
      <c r="F679" s="241" t="s">
        <v>1116</v>
      </c>
      <c r="G679" s="239"/>
      <c r="H679" s="242">
        <v>7.0499999999999998</v>
      </c>
      <c r="I679" s="243"/>
      <c r="J679" s="239"/>
      <c r="K679" s="239"/>
      <c r="L679" s="244"/>
      <c r="M679" s="245"/>
      <c r="N679" s="246"/>
      <c r="O679" s="246"/>
      <c r="P679" s="246"/>
      <c r="Q679" s="246"/>
      <c r="R679" s="246"/>
      <c r="S679" s="246"/>
      <c r="T679" s="247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8" t="s">
        <v>167</v>
      </c>
      <c r="AU679" s="248" t="s">
        <v>90</v>
      </c>
      <c r="AV679" s="14" t="s">
        <v>90</v>
      </c>
      <c r="AW679" s="14" t="s">
        <v>41</v>
      </c>
      <c r="AX679" s="14" t="s">
        <v>80</v>
      </c>
      <c r="AY679" s="248" t="s">
        <v>132</v>
      </c>
    </row>
    <row r="680" s="15" customFormat="1">
      <c r="A680" s="15"/>
      <c r="B680" s="249"/>
      <c r="C680" s="250"/>
      <c r="D680" s="221" t="s">
        <v>167</v>
      </c>
      <c r="E680" s="251" t="s">
        <v>32</v>
      </c>
      <c r="F680" s="252" t="s">
        <v>176</v>
      </c>
      <c r="G680" s="250"/>
      <c r="H680" s="253">
        <v>15.629</v>
      </c>
      <c r="I680" s="254"/>
      <c r="J680" s="250"/>
      <c r="K680" s="250"/>
      <c r="L680" s="255"/>
      <c r="M680" s="256"/>
      <c r="N680" s="257"/>
      <c r="O680" s="257"/>
      <c r="P680" s="257"/>
      <c r="Q680" s="257"/>
      <c r="R680" s="257"/>
      <c r="S680" s="257"/>
      <c r="T680" s="258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9" t="s">
        <v>167</v>
      </c>
      <c r="AU680" s="259" t="s">
        <v>90</v>
      </c>
      <c r="AV680" s="15" t="s">
        <v>138</v>
      </c>
      <c r="AW680" s="15" t="s">
        <v>41</v>
      </c>
      <c r="AX680" s="15" t="s">
        <v>88</v>
      </c>
      <c r="AY680" s="259" t="s">
        <v>132</v>
      </c>
    </row>
    <row r="681" s="2" customFormat="1" ht="24.15" customHeight="1">
      <c r="A681" s="42"/>
      <c r="B681" s="43"/>
      <c r="C681" s="208" t="s">
        <v>1117</v>
      </c>
      <c r="D681" s="208" t="s">
        <v>134</v>
      </c>
      <c r="E681" s="209" t="s">
        <v>1118</v>
      </c>
      <c r="F681" s="210" t="s">
        <v>1119</v>
      </c>
      <c r="G681" s="211" t="s">
        <v>476</v>
      </c>
      <c r="H681" s="212">
        <v>12645.105</v>
      </c>
      <c r="I681" s="213"/>
      <c r="J681" s="214">
        <f>ROUND(I681*H681,2)</f>
        <v>0</v>
      </c>
      <c r="K681" s="210" t="s">
        <v>154</v>
      </c>
      <c r="L681" s="48"/>
      <c r="M681" s="215" t="s">
        <v>32</v>
      </c>
      <c r="N681" s="216" t="s">
        <v>51</v>
      </c>
      <c r="O681" s="88"/>
      <c r="P681" s="217">
        <f>O681*H681</f>
        <v>0</v>
      </c>
      <c r="Q681" s="217">
        <v>0</v>
      </c>
      <c r="R681" s="217">
        <f>Q681*H681</f>
        <v>0</v>
      </c>
      <c r="S681" s="217">
        <v>0</v>
      </c>
      <c r="T681" s="218">
        <f>S681*H681</f>
        <v>0</v>
      </c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  <c r="AR681" s="219" t="s">
        <v>138</v>
      </c>
      <c r="AT681" s="219" t="s">
        <v>134</v>
      </c>
      <c r="AU681" s="219" t="s">
        <v>90</v>
      </c>
      <c r="AY681" s="20" t="s">
        <v>132</v>
      </c>
      <c r="BE681" s="220">
        <f>IF(N681="základní",J681,0)</f>
        <v>0</v>
      </c>
      <c r="BF681" s="220">
        <f>IF(N681="snížená",J681,0)</f>
        <v>0</v>
      </c>
      <c r="BG681" s="220">
        <f>IF(N681="zákl. přenesená",J681,0)</f>
        <v>0</v>
      </c>
      <c r="BH681" s="220">
        <f>IF(N681="sníž. přenesená",J681,0)</f>
        <v>0</v>
      </c>
      <c r="BI681" s="220">
        <f>IF(N681="nulová",J681,0)</f>
        <v>0</v>
      </c>
      <c r="BJ681" s="20" t="s">
        <v>88</v>
      </c>
      <c r="BK681" s="220">
        <f>ROUND(I681*H681,2)</f>
        <v>0</v>
      </c>
      <c r="BL681" s="20" t="s">
        <v>138</v>
      </c>
      <c r="BM681" s="219" t="s">
        <v>1120</v>
      </c>
    </row>
    <row r="682" s="2" customFormat="1">
      <c r="A682" s="42"/>
      <c r="B682" s="43"/>
      <c r="C682" s="44"/>
      <c r="D682" s="226" t="s">
        <v>156</v>
      </c>
      <c r="E682" s="44"/>
      <c r="F682" s="227" t="s">
        <v>1121</v>
      </c>
      <c r="G682" s="44"/>
      <c r="H682" s="44"/>
      <c r="I682" s="223"/>
      <c r="J682" s="44"/>
      <c r="K682" s="44"/>
      <c r="L682" s="48"/>
      <c r="M682" s="224"/>
      <c r="N682" s="225"/>
      <c r="O682" s="88"/>
      <c r="P682" s="88"/>
      <c r="Q682" s="88"/>
      <c r="R682" s="88"/>
      <c r="S682" s="88"/>
      <c r="T682" s="89"/>
      <c r="U682" s="42"/>
      <c r="V682" s="42"/>
      <c r="W682" s="42"/>
      <c r="X682" s="42"/>
      <c r="Y682" s="42"/>
      <c r="Z682" s="42"/>
      <c r="AA682" s="42"/>
      <c r="AB682" s="42"/>
      <c r="AC682" s="42"/>
      <c r="AD682" s="42"/>
      <c r="AE682" s="42"/>
      <c r="AT682" s="20" t="s">
        <v>156</v>
      </c>
      <c r="AU682" s="20" t="s">
        <v>90</v>
      </c>
    </row>
    <row r="683" s="14" customFormat="1">
      <c r="A683" s="14"/>
      <c r="B683" s="238"/>
      <c r="C683" s="239"/>
      <c r="D683" s="221" t="s">
        <v>167</v>
      </c>
      <c r="E683" s="240" t="s">
        <v>32</v>
      </c>
      <c r="F683" s="241" t="s">
        <v>1122</v>
      </c>
      <c r="G683" s="239"/>
      <c r="H683" s="242">
        <v>2017.675</v>
      </c>
      <c r="I683" s="243"/>
      <c r="J683" s="239"/>
      <c r="K683" s="239"/>
      <c r="L683" s="244"/>
      <c r="M683" s="245"/>
      <c r="N683" s="246"/>
      <c r="O683" s="246"/>
      <c r="P683" s="246"/>
      <c r="Q683" s="246"/>
      <c r="R683" s="246"/>
      <c r="S683" s="246"/>
      <c r="T683" s="24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8" t="s">
        <v>167</v>
      </c>
      <c r="AU683" s="248" t="s">
        <v>90</v>
      </c>
      <c r="AV683" s="14" t="s">
        <v>90</v>
      </c>
      <c r="AW683" s="14" t="s">
        <v>41</v>
      </c>
      <c r="AX683" s="14" t="s">
        <v>80</v>
      </c>
      <c r="AY683" s="248" t="s">
        <v>132</v>
      </c>
    </row>
    <row r="684" s="14" customFormat="1">
      <c r="A684" s="14"/>
      <c r="B684" s="238"/>
      <c r="C684" s="239"/>
      <c r="D684" s="221" t="s">
        <v>167</v>
      </c>
      <c r="E684" s="240" t="s">
        <v>32</v>
      </c>
      <c r="F684" s="241" t="s">
        <v>1123</v>
      </c>
      <c r="G684" s="239"/>
      <c r="H684" s="242">
        <v>422.38</v>
      </c>
      <c r="I684" s="243"/>
      <c r="J684" s="239"/>
      <c r="K684" s="239"/>
      <c r="L684" s="244"/>
      <c r="M684" s="245"/>
      <c r="N684" s="246"/>
      <c r="O684" s="246"/>
      <c r="P684" s="246"/>
      <c r="Q684" s="246"/>
      <c r="R684" s="246"/>
      <c r="S684" s="246"/>
      <c r="T684" s="24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8" t="s">
        <v>167</v>
      </c>
      <c r="AU684" s="248" t="s">
        <v>90</v>
      </c>
      <c r="AV684" s="14" t="s">
        <v>90</v>
      </c>
      <c r="AW684" s="14" t="s">
        <v>41</v>
      </c>
      <c r="AX684" s="14" t="s">
        <v>80</v>
      </c>
      <c r="AY684" s="248" t="s">
        <v>132</v>
      </c>
    </row>
    <row r="685" s="14" customFormat="1">
      <c r="A685" s="14"/>
      <c r="B685" s="238"/>
      <c r="C685" s="239"/>
      <c r="D685" s="221" t="s">
        <v>167</v>
      </c>
      <c r="E685" s="240" t="s">
        <v>32</v>
      </c>
      <c r="F685" s="241" t="s">
        <v>1124</v>
      </c>
      <c r="G685" s="239"/>
      <c r="H685" s="242">
        <v>6019.25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8" t="s">
        <v>167</v>
      </c>
      <c r="AU685" s="248" t="s">
        <v>90</v>
      </c>
      <c r="AV685" s="14" t="s">
        <v>90</v>
      </c>
      <c r="AW685" s="14" t="s">
        <v>41</v>
      </c>
      <c r="AX685" s="14" t="s">
        <v>80</v>
      </c>
      <c r="AY685" s="248" t="s">
        <v>132</v>
      </c>
    </row>
    <row r="686" s="14" customFormat="1">
      <c r="A686" s="14"/>
      <c r="B686" s="238"/>
      <c r="C686" s="239"/>
      <c r="D686" s="221" t="s">
        <v>167</v>
      </c>
      <c r="E686" s="240" t="s">
        <v>32</v>
      </c>
      <c r="F686" s="241" t="s">
        <v>1125</v>
      </c>
      <c r="G686" s="239"/>
      <c r="H686" s="242">
        <v>4185.8000000000002</v>
      </c>
      <c r="I686" s="243"/>
      <c r="J686" s="239"/>
      <c r="K686" s="239"/>
      <c r="L686" s="244"/>
      <c r="M686" s="245"/>
      <c r="N686" s="246"/>
      <c r="O686" s="246"/>
      <c r="P686" s="246"/>
      <c r="Q686" s="246"/>
      <c r="R686" s="246"/>
      <c r="S686" s="246"/>
      <c r="T686" s="24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8" t="s">
        <v>167</v>
      </c>
      <c r="AU686" s="248" t="s">
        <v>90</v>
      </c>
      <c r="AV686" s="14" t="s">
        <v>90</v>
      </c>
      <c r="AW686" s="14" t="s">
        <v>41</v>
      </c>
      <c r="AX686" s="14" t="s">
        <v>80</v>
      </c>
      <c r="AY686" s="248" t="s">
        <v>132</v>
      </c>
    </row>
    <row r="687" s="15" customFormat="1">
      <c r="A687" s="15"/>
      <c r="B687" s="249"/>
      <c r="C687" s="250"/>
      <c r="D687" s="221" t="s">
        <v>167</v>
      </c>
      <c r="E687" s="251" t="s">
        <v>32</v>
      </c>
      <c r="F687" s="252" t="s">
        <v>176</v>
      </c>
      <c r="G687" s="250"/>
      <c r="H687" s="253">
        <v>12645.105</v>
      </c>
      <c r="I687" s="254"/>
      <c r="J687" s="250"/>
      <c r="K687" s="250"/>
      <c r="L687" s="255"/>
      <c r="M687" s="256"/>
      <c r="N687" s="257"/>
      <c r="O687" s="257"/>
      <c r="P687" s="257"/>
      <c r="Q687" s="257"/>
      <c r="R687" s="257"/>
      <c r="S687" s="257"/>
      <c r="T687" s="258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59" t="s">
        <v>167</v>
      </c>
      <c r="AU687" s="259" t="s">
        <v>90</v>
      </c>
      <c r="AV687" s="15" t="s">
        <v>138</v>
      </c>
      <c r="AW687" s="15" t="s">
        <v>41</v>
      </c>
      <c r="AX687" s="15" t="s">
        <v>88</v>
      </c>
      <c r="AY687" s="259" t="s">
        <v>132</v>
      </c>
    </row>
    <row r="688" s="2" customFormat="1" ht="24.15" customHeight="1">
      <c r="A688" s="42"/>
      <c r="B688" s="43"/>
      <c r="C688" s="208" t="s">
        <v>1126</v>
      </c>
      <c r="D688" s="208" t="s">
        <v>134</v>
      </c>
      <c r="E688" s="209" t="s">
        <v>1127</v>
      </c>
      <c r="F688" s="210" t="s">
        <v>1128</v>
      </c>
      <c r="G688" s="211" t="s">
        <v>476</v>
      </c>
      <c r="H688" s="212">
        <v>113805.94500000001</v>
      </c>
      <c r="I688" s="213"/>
      <c r="J688" s="214">
        <f>ROUND(I688*H688,2)</f>
        <v>0</v>
      </c>
      <c r="K688" s="210" t="s">
        <v>154</v>
      </c>
      <c r="L688" s="48"/>
      <c r="M688" s="215" t="s">
        <v>32</v>
      </c>
      <c r="N688" s="216" t="s">
        <v>51</v>
      </c>
      <c r="O688" s="88"/>
      <c r="P688" s="217">
        <f>O688*H688</f>
        <v>0</v>
      </c>
      <c r="Q688" s="217">
        <v>0</v>
      </c>
      <c r="R688" s="217">
        <f>Q688*H688</f>
        <v>0</v>
      </c>
      <c r="S688" s="217">
        <v>0</v>
      </c>
      <c r="T688" s="218">
        <f>S688*H688</f>
        <v>0</v>
      </c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R688" s="219" t="s">
        <v>138</v>
      </c>
      <c r="AT688" s="219" t="s">
        <v>134</v>
      </c>
      <c r="AU688" s="219" t="s">
        <v>90</v>
      </c>
      <c r="AY688" s="20" t="s">
        <v>132</v>
      </c>
      <c r="BE688" s="220">
        <f>IF(N688="základní",J688,0)</f>
        <v>0</v>
      </c>
      <c r="BF688" s="220">
        <f>IF(N688="snížená",J688,0)</f>
        <v>0</v>
      </c>
      <c r="BG688" s="220">
        <f>IF(N688="zákl. přenesená",J688,0)</f>
        <v>0</v>
      </c>
      <c r="BH688" s="220">
        <f>IF(N688="sníž. přenesená",J688,0)</f>
        <v>0</v>
      </c>
      <c r="BI688" s="220">
        <f>IF(N688="nulová",J688,0)</f>
        <v>0</v>
      </c>
      <c r="BJ688" s="20" t="s">
        <v>88</v>
      </c>
      <c r="BK688" s="220">
        <f>ROUND(I688*H688,2)</f>
        <v>0</v>
      </c>
      <c r="BL688" s="20" t="s">
        <v>138</v>
      </c>
      <c r="BM688" s="219" t="s">
        <v>1129</v>
      </c>
    </row>
    <row r="689" s="2" customFormat="1">
      <c r="A689" s="42"/>
      <c r="B689" s="43"/>
      <c r="C689" s="44"/>
      <c r="D689" s="226" t="s">
        <v>156</v>
      </c>
      <c r="E689" s="44"/>
      <c r="F689" s="227" t="s">
        <v>1130</v>
      </c>
      <c r="G689" s="44"/>
      <c r="H689" s="44"/>
      <c r="I689" s="223"/>
      <c r="J689" s="44"/>
      <c r="K689" s="44"/>
      <c r="L689" s="48"/>
      <c r="M689" s="224"/>
      <c r="N689" s="225"/>
      <c r="O689" s="88"/>
      <c r="P689" s="88"/>
      <c r="Q689" s="88"/>
      <c r="R689" s="88"/>
      <c r="S689" s="88"/>
      <c r="T689" s="89"/>
      <c r="U689" s="42"/>
      <c r="V689" s="42"/>
      <c r="W689" s="42"/>
      <c r="X689" s="42"/>
      <c r="Y689" s="42"/>
      <c r="Z689" s="42"/>
      <c r="AA689" s="42"/>
      <c r="AB689" s="42"/>
      <c r="AC689" s="42"/>
      <c r="AD689" s="42"/>
      <c r="AE689" s="42"/>
      <c r="AT689" s="20" t="s">
        <v>156</v>
      </c>
      <c r="AU689" s="20" t="s">
        <v>90</v>
      </c>
    </row>
    <row r="690" s="14" customFormat="1">
      <c r="A690" s="14"/>
      <c r="B690" s="238"/>
      <c r="C690" s="239"/>
      <c r="D690" s="221" t="s">
        <v>167</v>
      </c>
      <c r="E690" s="239"/>
      <c r="F690" s="241" t="s">
        <v>1131</v>
      </c>
      <c r="G690" s="239"/>
      <c r="H690" s="242">
        <v>113805.94500000001</v>
      </c>
      <c r="I690" s="243"/>
      <c r="J690" s="239"/>
      <c r="K690" s="239"/>
      <c r="L690" s="244"/>
      <c r="M690" s="245"/>
      <c r="N690" s="246"/>
      <c r="O690" s="246"/>
      <c r="P690" s="246"/>
      <c r="Q690" s="246"/>
      <c r="R690" s="246"/>
      <c r="S690" s="246"/>
      <c r="T690" s="247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8" t="s">
        <v>167</v>
      </c>
      <c r="AU690" s="248" t="s">
        <v>90</v>
      </c>
      <c r="AV690" s="14" t="s">
        <v>90</v>
      </c>
      <c r="AW690" s="14" t="s">
        <v>4</v>
      </c>
      <c r="AX690" s="14" t="s">
        <v>88</v>
      </c>
      <c r="AY690" s="248" t="s">
        <v>132</v>
      </c>
    </row>
    <row r="691" s="2" customFormat="1" ht="24.15" customHeight="1">
      <c r="A691" s="42"/>
      <c r="B691" s="43"/>
      <c r="C691" s="208" t="s">
        <v>1132</v>
      </c>
      <c r="D691" s="208" t="s">
        <v>134</v>
      </c>
      <c r="E691" s="209" t="s">
        <v>1133</v>
      </c>
      <c r="F691" s="210" t="s">
        <v>1134</v>
      </c>
      <c r="G691" s="211" t="s">
        <v>476</v>
      </c>
      <c r="H691" s="212">
        <v>974.66300000000001</v>
      </c>
      <c r="I691" s="213"/>
      <c r="J691" s="214">
        <f>ROUND(I691*H691,2)</f>
        <v>0</v>
      </c>
      <c r="K691" s="210" t="s">
        <v>154</v>
      </c>
      <c r="L691" s="48"/>
      <c r="M691" s="215" t="s">
        <v>32</v>
      </c>
      <c r="N691" s="216" t="s">
        <v>51</v>
      </c>
      <c r="O691" s="88"/>
      <c r="P691" s="217">
        <f>O691*H691</f>
        <v>0</v>
      </c>
      <c r="Q691" s="217">
        <v>0</v>
      </c>
      <c r="R691" s="217">
        <f>Q691*H691</f>
        <v>0</v>
      </c>
      <c r="S691" s="217">
        <v>0</v>
      </c>
      <c r="T691" s="218">
        <f>S691*H691</f>
        <v>0</v>
      </c>
      <c r="U691" s="42"/>
      <c r="V691" s="42"/>
      <c r="W691" s="42"/>
      <c r="X691" s="42"/>
      <c r="Y691" s="42"/>
      <c r="Z691" s="42"/>
      <c r="AA691" s="42"/>
      <c r="AB691" s="42"/>
      <c r="AC691" s="42"/>
      <c r="AD691" s="42"/>
      <c r="AE691" s="42"/>
      <c r="AR691" s="219" t="s">
        <v>138</v>
      </c>
      <c r="AT691" s="219" t="s">
        <v>134</v>
      </c>
      <c r="AU691" s="219" t="s">
        <v>90</v>
      </c>
      <c r="AY691" s="20" t="s">
        <v>132</v>
      </c>
      <c r="BE691" s="220">
        <f>IF(N691="základní",J691,0)</f>
        <v>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20" t="s">
        <v>88</v>
      </c>
      <c r="BK691" s="220">
        <f>ROUND(I691*H691,2)</f>
        <v>0</v>
      </c>
      <c r="BL691" s="20" t="s">
        <v>138</v>
      </c>
      <c r="BM691" s="219" t="s">
        <v>1135</v>
      </c>
    </row>
    <row r="692" s="2" customFormat="1">
      <c r="A692" s="42"/>
      <c r="B692" s="43"/>
      <c r="C692" s="44"/>
      <c r="D692" s="226" t="s">
        <v>156</v>
      </c>
      <c r="E692" s="44"/>
      <c r="F692" s="227" t="s">
        <v>1136</v>
      </c>
      <c r="G692" s="44"/>
      <c r="H692" s="44"/>
      <c r="I692" s="223"/>
      <c r="J692" s="44"/>
      <c r="K692" s="44"/>
      <c r="L692" s="48"/>
      <c r="M692" s="224"/>
      <c r="N692" s="225"/>
      <c r="O692" s="88"/>
      <c r="P692" s="88"/>
      <c r="Q692" s="88"/>
      <c r="R692" s="88"/>
      <c r="S692" s="88"/>
      <c r="T692" s="89"/>
      <c r="U692" s="42"/>
      <c r="V692" s="42"/>
      <c r="W692" s="42"/>
      <c r="X692" s="42"/>
      <c r="Y692" s="42"/>
      <c r="Z692" s="42"/>
      <c r="AA692" s="42"/>
      <c r="AB692" s="42"/>
      <c r="AC692" s="42"/>
      <c r="AD692" s="42"/>
      <c r="AE692" s="42"/>
      <c r="AT692" s="20" t="s">
        <v>156</v>
      </c>
      <c r="AU692" s="20" t="s">
        <v>90</v>
      </c>
    </row>
    <row r="693" s="13" customFormat="1">
      <c r="A693" s="13"/>
      <c r="B693" s="228"/>
      <c r="C693" s="229"/>
      <c r="D693" s="221" t="s">
        <v>167</v>
      </c>
      <c r="E693" s="230" t="s">
        <v>32</v>
      </c>
      <c r="F693" s="231" t="s">
        <v>1137</v>
      </c>
      <c r="G693" s="229"/>
      <c r="H693" s="230" t="s">
        <v>32</v>
      </c>
      <c r="I693" s="232"/>
      <c r="J693" s="229"/>
      <c r="K693" s="229"/>
      <c r="L693" s="233"/>
      <c r="M693" s="234"/>
      <c r="N693" s="235"/>
      <c r="O693" s="235"/>
      <c r="P693" s="235"/>
      <c r="Q693" s="235"/>
      <c r="R693" s="235"/>
      <c r="S693" s="235"/>
      <c r="T693" s="23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7" t="s">
        <v>167</v>
      </c>
      <c r="AU693" s="237" t="s">
        <v>90</v>
      </c>
      <c r="AV693" s="13" t="s">
        <v>88</v>
      </c>
      <c r="AW693" s="13" t="s">
        <v>41</v>
      </c>
      <c r="AX693" s="13" t="s">
        <v>80</v>
      </c>
      <c r="AY693" s="237" t="s">
        <v>132</v>
      </c>
    </row>
    <row r="694" s="14" customFormat="1">
      <c r="A694" s="14"/>
      <c r="B694" s="238"/>
      <c r="C694" s="239"/>
      <c r="D694" s="221" t="s">
        <v>167</v>
      </c>
      <c r="E694" s="240" t="s">
        <v>32</v>
      </c>
      <c r="F694" s="241" t="s">
        <v>1138</v>
      </c>
      <c r="G694" s="239"/>
      <c r="H694" s="242">
        <v>568.39999999999998</v>
      </c>
      <c r="I694" s="243"/>
      <c r="J694" s="239"/>
      <c r="K694" s="239"/>
      <c r="L694" s="244"/>
      <c r="M694" s="245"/>
      <c r="N694" s="246"/>
      <c r="O694" s="246"/>
      <c r="P694" s="246"/>
      <c r="Q694" s="246"/>
      <c r="R694" s="246"/>
      <c r="S694" s="246"/>
      <c r="T694" s="247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8" t="s">
        <v>167</v>
      </c>
      <c r="AU694" s="248" t="s">
        <v>90</v>
      </c>
      <c r="AV694" s="14" t="s">
        <v>90</v>
      </c>
      <c r="AW694" s="14" t="s">
        <v>41</v>
      </c>
      <c r="AX694" s="14" t="s">
        <v>80</v>
      </c>
      <c r="AY694" s="248" t="s">
        <v>132</v>
      </c>
    </row>
    <row r="695" s="14" customFormat="1">
      <c r="A695" s="14"/>
      <c r="B695" s="238"/>
      <c r="C695" s="239"/>
      <c r="D695" s="221" t="s">
        <v>167</v>
      </c>
      <c r="E695" s="240" t="s">
        <v>32</v>
      </c>
      <c r="F695" s="241" t="s">
        <v>1139</v>
      </c>
      <c r="G695" s="239"/>
      <c r="H695" s="242">
        <v>0.58399999999999996</v>
      </c>
      <c r="I695" s="243"/>
      <c r="J695" s="239"/>
      <c r="K695" s="239"/>
      <c r="L695" s="244"/>
      <c r="M695" s="245"/>
      <c r="N695" s="246"/>
      <c r="O695" s="246"/>
      <c r="P695" s="246"/>
      <c r="Q695" s="246"/>
      <c r="R695" s="246"/>
      <c r="S695" s="246"/>
      <c r="T695" s="24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8" t="s">
        <v>167</v>
      </c>
      <c r="AU695" s="248" t="s">
        <v>90</v>
      </c>
      <c r="AV695" s="14" t="s">
        <v>90</v>
      </c>
      <c r="AW695" s="14" t="s">
        <v>41</v>
      </c>
      <c r="AX695" s="14" t="s">
        <v>80</v>
      </c>
      <c r="AY695" s="248" t="s">
        <v>132</v>
      </c>
    </row>
    <row r="696" s="14" customFormat="1">
      <c r="A696" s="14"/>
      <c r="B696" s="238"/>
      <c r="C696" s="239"/>
      <c r="D696" s="221" t="s">
        <v>167</v>
      </c>
      <c r="E696" s="240" t="s">
        <v>32</v>
      </c>
      <c r="F696" s="241" t="s">
        <v>1140</v>
      </c>
      <c r="G696" s="239"/>
      <c r="H696" s="242">
        <v>3</v>
      </c>
      <c r="I696" s="243"/>
      <c r="J696" s="239"/>
      <c r="K696" s="239"/>
      <c r="L696" s="244"/>
      <c r="M696" s="245"/>
      <c r="N696" s="246"/>
      <c r="O696" s="246"/>
      <c r="P696" s="246"/>
      <c r="Q696" s="246"/>
      <c r="R696" s="246"/>
      <c r="S696" s="246"/>
      <c r="T696" s="24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8" t="s">
        <v>167</v>
      </c>
      <c r="AU696" s="248" t="s">
        <v>90</v>
      </c>
      <c r="AV696" s="14" t="s">
        <v>90</v>
      </c>
      <c r="AW696" s="14" t="s">
        <v>41</v>
      </c>
      <c r="AX696" s="14" t="s">
        <v>80</v>
      </c>
      <c r="AY696" s="248" t="s">
        <v>132</v>
      </c>
    </row>
    <row r="697" s="16" customFormat="1">
      <c r="A697" s="16"/>
      <c r="B697" s="265"/>
      <c r="C697" s="266"/>
      <c r="D697" s="221" t="s">
        <v>167</v>
      </c>
      <c r="E697" s="267" t="s">
        <v>32</v>
      </c>
      <c r="F697" s="268" t="s">
        <v>373</v>
      </c>
      <c r="G697" s="266"/>
      <c r="H697" s="269">
        <v>571.98400000000004</v>
      </c>
      <c r="I697" s="270"/>
      <c r="J697" s="266"/>
      <c r="K697" s="266"/>
      <c r="L697" s="271"/>
      <c r="M697" s="272"/>
      <c r="N697" s="273"/>
      <c r="O697" s="273"/>
      <c r="P697" s="273"/>
      <c r="Q697" s="273"/>
      <c r="R697" s="273"/>
      <c r="S697" s="273"/>
      <c r="T697" s="274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T697" s="275" t="s">
        <v>167</v>
      </c>
      <c r="AU697" s="275" t="s">
        <v>90</v>
      </c>
      <c r="AV697" s="16" t="s">
        <v>150</v>
      </c>
      <c r="AW697" s="16" t="s">
        <v>41</v>
      </c>
      <c r="AX697" s="16" t="s">
        <v>80</v>
      </c>
      <c r="AY697" s="275" t="s">
        <v>132</v>
      </c>
    </row>
    <row r="698" s="13" customFormat="1">
      <c r="A698" s="13"/>
      <c r="B698" s="228"/>
      <c r="C698" s="229"/>
      <c r="D698" s="221" t="s">
        <v>167</v>
      </c>
      <c r="E698" s="230" t="s">
        <v>32</v>
      </c>
      <c r="F698" s="231" t="s">
        <v>1141</v>
      </c>
      <c r="G698" s="229"/>
      <c r="H698" s="230" t="s">
        <v>32</v>
      </c>
      <c r="I698" s="232"/>
      <c r="J698" s="229"/>
      <c r="K698" s="229"/>
      <c r="L698" s="233"/>
      <c r="M698" s="234"/>
      <c r="N698" s="235"/>
      <c r="O698" s="235"/>
      <c r="P698" s="235"/>
      <c r="Q698" s="235"/>
      <c r="R698" s="235"/>
      <c r="S698" s="235"/>
      <c r="T698" s="23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7" t="s">
        <v>167</v>
      </c>
      <c r="AU698" s="237" t="s">
        <v>90</v>
      </c>
      <c r="AV698" s="13" t="s">
        <v>88</v>
      </c>
      <c r="AW698" s="13" t="s">
        <v>41</v>
      </c>
      <c r="AX698" s="13" t="s">
        <v>80</v>
      </c>
      <c r="AY698" s="237" t="s">
        <v>132</v>
      </c>
    </row>
    <row r="699" s="14" customFormat="1">
      <c r="A699" s="14"/>
      <c r="B699" s="238"/>
      <c r="C699" s="239"/>
      <c r="D699" s="221" t="s">
        <v>167</v>
      </c>
      <c r="E699" s="240" t="s">
        <v>32</v>
      </c>
      <c r="F699" s="241" t="s">
        <v>1142</v>
      </c>
      <c r="G699" s="239"/>
      <c r="H699" s="242">
        <v>379.25</v>
      </c>
      <c r="I699" s="243"/>
      <c r="J699" s="239"/>
      <c r="K699" s="239"/>
      <c r="L699" s="244"/>
      <c r="M699" s="245"/>
      <c r="N699" s="246"/>
      <c r="O699" s="246"/>
      <c r="P699" s="246"/>
      <c r="Q699" s="246"/>
      <c r="R699" s="246"/>
      <c r="S699" s="246"/>
      <c r="T699" s="24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8" t="s">
        <v>167</v>
      </c>
      <c r="AU699" s="248" t="s">
        <v>90</v>
      </c>
      <c r="AV699" s="14" t="s">
        <v>90</v>
      </c>
      <c r="AW699" s="14" t="s">
        <v>41</v>
      </c>
      <c r="AX699" s="14" t="s">
        <v>80</v>
      </c>
      <c r="AY699" s="248" t="s">
        <v>132</v>
      </c>
    </row>
    <row r="700" s="14" customFormat="1">
      <c r="A700" s="14"/>
      <c r="B700" s="238"/>
      <c r="C700" s="239"/>
      <c r="D700" s="221" t="s">
        <v>167</v>
      </c>
      <c r="E700" s="240" t="s">
        <v>32</v>
      </c>
      <c r="F700" s="241" t="s">
        <v>1143</v>
      </c>
      <c r="G700" s="239"/>
      <c r="H700" s="242">
        <v>7.7999999999999998</v>
      </c>
      <c r="I700" s="243"/>
      <c r="J700" s="239"/>
      <c r="K700" s="239"/>
      <c r="L700" s="244"/>
      <c r="M700" s="245"/>
      <c r="N700" s="246"/>
      <c r="O700" s="246"/>
      <c r="P700" s="246"/>
      <c r="Q700" s="246"/>
      <c r="R700" s="246"/>
      <c r="S700" s="246"/>
      <c r="T700" s="247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8" t="s">
        <v>167</v>
      </c>
      <c r="AU700" s="248" t="s">
        <v>90</v>
      </c>
      <c r="AV700" s="14" t="s">
        <v>90</v>
      </c>
      <c r="AW700" s="14" t="s">
        <v>41</v>
      </c>
      <c r="AX700" s="14" t="s">
        <v>80</v>
      </c>
      <c r="AY700" s="248" t="s">
        <v>132</v>
      </c>
    </row>
    <row r="701" s="14" customFormat="1">
      <c r="A701" s="14"/>
      <c r="B701" s="238"/>
      <c r="C701" s="239"/>
      <c r="D701" s="221" t="s">
        <v>167</v>
      </c>
      <c r="E701" s="240" t="s">
        <v>32</v>
      </c>
      <c r="F701" s="241" t="s">
        <v>1115</v>
      </c>
      <c r="G701" s="239"/>
      <c r="H701" s="242">
        <v>8.5790000000000006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8" t="s">
        <v>167</v>
      </c>
      <c r="AU701" s="248" t="s">
        <v>90</v>
      </c>
      <c r="AV701" s="14" t="s">
        <v>90</v>
      </c>
      <c r="AW701" s="14" t="s">
        <v>41</v>
      </c>
      <c r="AX701" s="14" t="s">
        <v>80</v>
      </c>
      <c r="AY701" s="248" t="s">
        <v>132</v>
      </c>
    </row>
    <row r="702" s="14" customFormat="1">
      <c r="A702" s="14"/>
      <c r="B702" s="238"/>
      <c r="C702" s="239"/>
      <c r="D702" s="221" t="s">
        <v>167</v>
      </c>
      <c r="E702" s="240" t="s">
        <v>32</v>
      </c>
      <c r="F702" s="241" t="s">
        <v>1116</v>
      </c>
      <c r="G702" s="239"/>
      <c r="H702" s="242">
        <v>7.0499999999999998</v>
      </c>
      <c r="I702" s="243"/>
      <c r="J702" s="239"/>
      <c r="K702" s="239"/>
      <c r="L702" s="244"/>
      <c r="M702" s="245"/>
      <c r="N702" s="246"/>
      <c r="O702" s="246"/>
      <c r="P702" s="246"/>
      <c r="Q702" s="246"/>
      <c r="R702" s="246"/>
      <c r="S702" s="246"/>
      <c r="T702" s="247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8" t="s">
        <v>167</v>
      </c>
      <c r="AU702" s="248" t="s">
        <v>90</v>
      </c>
      <c r="AV702" s="14" t="s">
        <v>90</v>
      </c>
      <c r="AW702" s="14" t="s">
        <v>41</v>
      </c>
      <c r="AX702" s="14" t="s">
        <v>80</v>
      </c>
      <c r="AY702" s="248" t="s">
        <v>132</v>
      </c>
    </row>
    <row r="703" s="16" customFormat="1">
      <c r="A703" s="16"/>
      <c r="B703" s="265"/>
      <c r="C703" s="266"/>
      <c r="D703" s="221" t="s">
        <v>167</v>
      </c>
      <c r="E703" s="267" t="s">
        <v>32</v>
      </c>
      <c r="F703" s="268" t="s">
        <v>373</v>
      </c>
      <c r="G703" s="266"/>
      <c r="H703" s="269">
        <v>402.67899999999997</v>
      </c>
      <c r="I703" s="270"/>
      <c r="J703" s="266"/>
      <c r="K703" s="266"/>
      <c r="L703" s="271"/>
      <c r="M703" s="272"/>
      <c r="N703" s="273"/>
      <c r="O703" s="273"/>
      <c r="P703" s="273"/>
      <c r="Q703" s="273"/>
      <c r="R703" s="273"/>
      <c r="S703" s="273"/>
      <c r="T703" s="274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T703" s="275" t="s">
        <v>167</v>
      </c>
      <c r="AU703" s="275" t="s">
        <v>90</v>
      </c>
      <c r="AV703" s="16" t="s">
        <v>150</v>
      </c>
      <c r="AW703" s="16" t="s">
        <v>41</v>
      </c>
      <c r="AX703" s="16" t="s">
        <v>80</v>
      </c>
      <c r="AY703" s="275" t="s">
        <v>132</v>
      </c>
    </row>
    <row r="704" s="15" customFormat="1">
      <c r="A704" s="15"/>
      <c r="B704" s="249"/>
      <c r="C704" s="250"/>
      <c r="D704" s="221" t="s">
        <v>167</v>
      </c>
      <c r="E704" s="251" t="s">
        <v>32</v>
      </c>
      <c r="F704" s="252" t="s">
        <v>176</v>
      </c>
      <c r="G704" s="250"/>
      <c r="H704" s="253">
        <v>974.66300000000001</v>
      </c>
      <c r="I704" s="254"/>
      <c r="J704" s="250"/>
      <c r="K704" s="250"/>
      <c r="L704" s="255"/>
      <c r="M704" s="256"/>
      <c r="N704" s="257"/>
      <c r="O704" s="257"/>
      <c r="P704" s="257"/>
      <c r="Q704" s="257"/>
      <c r="R704" s="257"/>
      <c r="S704" s="257"/>
      <c r="T704" s="258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9" t="s">
        <v>167</v>
      </c>
      <c r="AU704" s="259" t="s">
        <v>90</v>
      </c>
      <c r="AV704" s="15" t="s">
        <v>138</v>
      </c>
      <c r="AW704" s="15" t="s">
        <v>41</v>
      </c>
      <c r="AX704" s="15" t="s">
        <v>88</v>
      </c>
      <c r="AY704" s="259" t="s">
        <v>132</v>
      </c>
    </row>
    <row r="705" s="2" customFormat="1" ht="24.15" customHeight="1">
      <c r="A705" s="42"/>
      <c r="B705" s="43"/>
      <c r="C705" s="208" t="s">
        <v>1144</v>
      </c>
      <c r="D705" s="208" t="s">
        <v>134</v>
      </c>
      <c r="E705" s="209" t="s">
        <v>1145</v>
      </c>
      <c r="F705" s="210" t="s">
        <v>1146</v>
      </c>
      <c r="G705" s="211" t="s">
        <v>476</v>
      </c>
      <c r="H705" s="212">
        <v>8771.9670000000006</v>
      </c>
      <c r="I705" s="213"/>
      <c r="J705" s="214">
        <f>ROUND(I705*H705,2)</f>
        <v>0</v>
      </c>
      <c r="K705" s="210" t="s">
        <v>154</v>
      </c>
      <c r="L705" s="48"/>
      <c r="M705" s="215" t="s">
        <v>32</v>
      </c>
      <c r="N705" s="216" t="s">
        <v>51</v>
      </c>
      <c r="O705" s="88"/>
      <c r="P705" s="217">
        <f>O705*H705</f>
        <v>0</v>
      </c>
      <c r="Q705" s="217">
        <v>0</v>
      </c>
      <c r="R705" s="217">
        <f>Q705*H705</f>
        <v>0</v>
      </c>
      <c r="S705" s="217">
        <v>0</v>
      </c>
      <c r="T705" s="218">
        <f>S705*H705</f>
        <v>0</v>
      </c>
      <c r="U705" s="42"/>
      <c r="V705" s="42"/>
      <c r="W705" s="42"/>
      <c r="X705" s="42"/>
      <c r="Y705" s="42"/>
      <c r="Z705" s="42"/>
      <c r="AA705" s="42"/>
      <c r="AB705" s="42"/>
      <c r="AC705" s="42"/>
      <c r="AD705" s="42"/>
      <c r="AE705" s="42"/>
      <c r="AR705" s="219" t="s">
        <v>138</v>
      </c>
      <c r="AT705" s="219" t="s">
        <v>134</v>
      </c>
      <c r="AU705" s="219" t="s">
        <v>90</v>
      </c>
      <c r="AY705" s="20" t="s">
        <v>132</v>
      </c>
      <c r="BE705" s="220">
        <f>IF(N705="základní",J705,0)</f>
        <v>0</v>
      </c>
      <c r="BF705" s="220">
        <f>IF(N705="snížená",J705,0)</f>
        <v>0</v>
      </c>
      <c r="BG705" s="220">
        <f>IF(N705="zákl. přenesená",J705,0)</f>
        <v>0</v>
      </c>
      <c r="BH705" s="220">
        <f>IF(N705="sníž. přenesená",J705,0)</f>
        <v>0</v>
      </c>
      <c r="BI705" s="220">
        <f>IF(N705="nulová",J705,0)</f>
        <v>0</v>
      </c>
      <c r="BJ705" s="20" t="s">
        <v>88</v>
      </c>
      <c r="BK705" s="220">
        <f>ROUND(I705*H705,2)</f>
        <v>0</v>
      </c>
      <c r="BL705" s="20" t="s">
        <v>138</v>
      </c>
      <c r="BM705" s="219" t="s">
        <v>1147</v>
      </c>
    </row>
    <row r="706" s="2" customFormat="1">
      <c r="A706" s="42"/>
      <c r="B706" s="43"/>
      <c r="C706" s="44"/>
      <c r="D706" s="226" t="s">
        <v>156</v>
      </c>
      <c r="E706" s="44"/>
      <c r="F706" s="227" t="s">
        <v>1148</v>
      </c>
      <c r="G706" s="44"/>
      <c r="H706" s="44"/>
      <c r="I706" s="223"/>
      <c r="J706" s="44"/>
      <c r="K706" s="44"/>
      <c r="L706" s="48"/>
      <c r="M706" s="224"/>
      <c r="N706" s="225"/>
      <c r="O706" s="88"/>
      <c r="P706" s="88"/>
      <c r="Q706" s="88"/>
      <c r="R706" s="88"/>
      <c r="S706" s="88"/>
      <c r="T706" s="89"/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T706" s="20" t="s">
        <v>156</v>
      </c>
      <c r="AU706" s="20" t="s">
        <v>90</v>
      </c>
    </row>
    <row r="707" s="14" customFormat="1">
      <c r="A707" s="14"/>
      <c r="B707" s="238"/>
      <c r="C707" s="239"/>
      <c r="D707" s="221" t="s">
        <v>167</v>
      </c>
      <c r="E707" s="239"/>
      <c r="F707" s="241" t="s">
        <v>1149</v>
      </c>
      <c r="G707" s="239"/>
      <c r="H707" s="242">
        <v>8771.9670000000006</v>
      </c>
      <c r="I707" s="243"/>
      <c r="J707" s="239"/>
      <c r="K707" s="239"/>
      <c r="L707" s="244"/>
      <c r="M707" s="245"/>
      <c r="N707" s="246"/>
      <c r="O707" s="246"/>
      <c r="P707" s="246"/>
      <c r="Q707" s="246"/>
      <c r="R707" s="246"/>
      <c r="S707" s="246"/>
      <c r="T707" s="247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8" t="s">
        <v>167</v>
      </c>
      <c r="AU707" s="248" t="s">
        <v>90</v>
      </c>
      <c r="AV707" s="14" t="s">
        <v>90</v>
      </c>
      <c r="AW707" s="14" t="s">
        <v>4</v>
      </c>
      <c r="AX707" s="14" t="s">
        <v>88</v>
      </c>
      <c r="AY707" s="248" t="s">
        <v>132</v>
      </c>
    </row>
    <row r="708" s="2" customFormat="1" ht="16.5" customHeight="1">
      <c r="A708" s="42"/>
      <c r="B708" s="43"/>
      <c r="C708" s="208" t="s">
        <v>1150</v>
      </c>
      <c r="D708" s="208" t="s">
        <v>134</v>
      </c>
      <c r="E708" s="209" t="s">
        <v>1151</v>
      </c>
      <c r="F708" s="210" t="s">
        <v>1152</v>
      </c>
      <c r="G708" s="211" t="s">
        <v>476</v>
      </c>
      <c r="H708" s="212">
        <v>974.66300000000001</v>
      </c>
      <c r="I708" s="213"/>
      <c r="J708" s="214">
        <f>ROUND(I708*H708,2)</f>
        <v>0</v>
      </c>
      <c r="K708" s="210" t="s">
        <v>154</v>
      </c>
      <c r="L708" s="48"/>
      <c r="M708" s="215" t="s">
        <v>32</v>
      </c>
      <c r="N708" s="216" t="s">
        <v>51</v>
      </c>
      <c r="O708" s="88"/>
      <c r="P708" s="217">
        <f>O708*H708</f>
        <v>0</v>
      </c>
      <c r="Q708" s="217">
        <v>0</v>
      </c>
      <c r="R708" s="217">
        <f>Q708*H708</f>
        <v>0</v>
      </c>
      <c r="S708" s="217">
        <v>0</v>
      </c>
      <c r="T708" s="218">
        <f>S708*H708</f>
        <v>0</v>
      </c>
      <c r="U708" s="42"/>
      <c r="V708" s="42"/>
      <c r="W708" s="42"/>
      <c r="X708" s="42"/>
      <c r="Y708" s="42"/>
      <c r="Z708" s="42"/>
      <c r="AA708" s="42"/>
      <c r="AB708" s="42"/>
      <c r="AC708" s="42"/>
      <c r="AD708" s="42"/>
      <c r="AE708" s="42"/>
      <c r="AR708" s="219" t="s">
        <v>138</v>
      </c>
      <c r="AT708" s="219" t="s">
        <v>134</v>
      </c>
      <c r="AU708" s="219" t="s">
        <v>90</v>
      </c>
      <c r="AY708" s="20" t="s">
        <v>132</v>
      </c>
      <c r="BE708" s="220">
        <f>IF(N708="základní",J708,0)</f>
        <v>0</v>
      </c>
      <c r="BF708" s="220">
        <f>IF(N708="snížená",J708,0)</f>
        <v>0</v>
      </c>
      <c r="BG708" s="220">
        <f>IF(N708="zákl. přenesená",J708,0)</f>
        <v>0</v>
      </c>
      <c r="BH708" s="220">
        <f>IF(N708="sníž. přenesená",J708,0)</f>
        <v>0</v>
      </c>
      <c r="BI708" s="220">
        <f>IF(N708="nulová",J708,0)</f>
        <v>0</v>
      </c>
      <c r="BJ708" s="20" t="s">
        <v>88</v>
      </c>
      <c r="BK708" s="220">
        <f>ROUND(I708*H708,2)</f>
        <v>0</v>
      </c>
      <c r="BL708" s="20" t="s">
        <v>138</v>
      </c>
      <c r="BM708" s="219" t="s">
        <v>1153</v>
      </c>
    </row>
    <row r="709" s="2" customFormat="1">
      <c r="A709" s="42"/>
      <c r="B709" s="43"/>
      <c r="C709" s="44"/>
      <c r="D709" s="226" t="s">
        <v>156</v>
      </c>
      <c r="E709" s="44"/>
      <c r="F709" s="227" t="s">
        <v>1154</v>
      </c>
      <c r="G709" s="44"/>
      <c r="H709" s="44"/>
      <c r="I709" s="223"/>
      <c r="J709" s="44"/>
      <c r="K709" s="44"/>
      <c r="L709" s="48"/>
      <c r="M709" s="224"/>
      <c r="N709" s="225"/>
      <c r="O709" s="88"/>
      <c r="P709" s="88"/>
      <c r="Q709" s="88"/>
      <c r="R709" s="88"/>
      <c r="S709" s="88"/>
      <c r="T709" s="89"/>
      <c r="U709" s="42"/>
      <c r="V709" s="42"/>
      <c r="W709" s="42"/>
      <c r="X709" s="42"/>
      <c r="Y709" s="42"/>
      <c r="Z709" s="42"/>
      <c r="AA709" s="42"/>
      <c r="AB709" s="42"/>
      <c r="AC709" s="42"/>
      <c r="AD709" s="42"/>
      <c r="AE709" s="42"/>
      <c r="AT709" s="20" t="s">
        <v>156</v>
      </c>
      <c r="AU709" s="20" t="s">
        <v>90</v>
      </c>
    </row>
    <row r="710" s="2" customFormat="1" ht="24.15" customHeight="1">
      <c r="A710" s="42"/>
      <c r="B710" s="43"/>
      <c r="C710" s="208" t="s">
        <v>1155</v>
      </c>
      <c r="D710" s="208" t="s">
        <v>134</v>
      </c>
      <c r="E710" s="209" t="s">
        <v>1156</v>
      </c>
      <c r="F710" s="210" t="s">
        <v>1157</v>
      </c>
      <c r="G710" s="211" t="s">
        <v>476</v>
      </c>
      <c r="H710" s="212">
        <v>1831.5899999999999</v>
      </c>
      <c r="I710" s="213"/>
      <c r="J710" s="214">
        <f>ROUND(I710*H710,2)</f>
        <v>0</v>
      </c>
      <c r="K710" s="210" t="s">
        <v>154</v>
      </c>
      <c r="L710" s="48"/>
      <c r="M710" s="215" t="s">
        <v>32</v>
      </c>
      <c r="N710" s="216" t="s">
        <v>51</v>
      </c>
      <c r="O710" s="88"/>
      <c r="P710" s="217">
        <f>O710*H710</f>
        <v>0</v>
      </c>
      <c r="Q710" s="217">
        <v>0</v>
      </c>
      <c r="R710" s="217">
        <f>Q710*H710</f>
        <v>0</v>
      </c>
      <c r="S710" s="217">
        <v>0</v>
      </c>
      <c r="T710" s="218">
        <f>S710*H710</f>
        <v>0</v>
      </c>
      <c r="U710" s="42"/>
      <c r="V710" s="42"/>
      <c r="W710" s="42"/>
      <c r="X710" s="42"/>
      <c r="Y710" s="42"/>
      <c r="Z710" s="42"/>
      <c r="AA710" s="42"/>
      <c r="AB710" s="42"/>
      <c r="AC710" s="42"/>
      <c r="AD710" s="42"/>
      <c r="AE710" s="42"/>
      <c r="AR710" s="219" t="s">
        <v>138</v>
      </c>
      <c r="AT710" s="219" t="s">
        <v>134</v>
      </c>
      <c r="AU710" s="219" t="s">
        <v>90</v>
      </c>
      <c r="AY710" s="20" t="s">
        <v>132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20" t="s">
        <v>88</v>
      </c>
      <c r="BK710" s="220">
        <f>ROUND(I710*H710,2)</f>
        <v>0</v>
      </c>
      <c r="BL710" s="20" t="s">
        <v>138</v>
      </c>
      <c r="BM710" s="219" t="s">
        <v>1158</v>
      </c>
    </row>
    <row r="711" s="2" customFormat="1">
      <c r="A711" s="42"/>
      <c r="B711" s="43"/>
      <c r="C711" s="44"/>
      <c r="D711" s="226" t="s">
        <v>156</v>
      </c>
      <c r="E711" s="44"/>
      <c r="F711" s="227" t="s">
        <v>1159</v>
      </c>
      <c r="G711" s="44"/>
      <c r="H711" s="44"/>
      <c r="I711" s="223"/>
      <c r="J711" s="44"/>
      <c r="K711" s="44"/>
      <c r="L711" s="48"/>
      <c r="M711" s="224"/>
      <c r="N711" s="225"/>
      <c r="O711" s="88"/>
      <c r="P711" s="88"/>
      <c r="Q711" s="88"/>
      <c r="R711" s="88"/>
      <c r="S711" s="88"/>
      <c r="T711" s="89"/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T711" s="20" t="s">
        <v>156</v>
      </c>
      <c r="AU711" s="20" t="s">
        <v>90</v>
      </c>
    </row>
    <row r="712" s="13" customFormat="1">
      <c r="A712" s="13"/>
      <c r="B712" s="228"/>
      <c r="C712" s="229"/>
      <c r="D712" s="221" t="s">
        <v>167</v>
      </c>
      <c r="E712" s="230" t="s">
        <v>32</v>
      </c>
      <c r="F712" s="231" t="s">
        <v>1160</v>
      </c>
      <c r="G712" s="229"/>
      <c r="H712" s="230" t="s">
        <v>32</v>
      </c>
      <c r="I712" s="232"/>
      <c r="J712" s="229"/>
      <c r="K712" s="229"/>
      <c r="L712" s="233"/>
      <c r="M712" s="234"/>
      <c r="N712" s="235"/>
      <c r="O712" s="235"/>
      <c r="P712" s="235"/>
      <c r="Q712" s="235"/>
      <c r="R712" s="235"/>
      <c r="S712" s="235"/>
      <c r="T712" s="23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7" t="s">
        <v>167</v>
      </c>
      <c r="AU712" s="237" t="s">
        <v>90</v>
      </c>
      <c r="AV712" s="13" t="s">
        <v>88</v>
      </c>
      <c r="AW712" s="13" t="s">
        <v>41</v>
      </c>
      <c r="AX712" s="13" t="s">
        <v>80</v>
      </c>
      <c r="AY712" s="237" t="s">
        <v>132</v>
      </c>
    </row>
    <row r="713" s="14" customFormat="1">
      <c r="A713" s="14"/>
      <c r="B713" s="238"/>
      <c r="C713" s="239"/>
      <c r="D713" s="221" t="s">
        <v>167</v>
      </c>
      <c r="E713" s="240" t="s">
        <v>32</v>
      </c>
      <c r="F713" s="241" t="s">
        <v>1161</v>
      </c>
      <c r="G713" s="239"/>
      <c r="H713" s="242">
        <v>1409.21</v>
      </c>
      <c r="I713" s="243"/>
      <c r="J713" s="239"/>
      <c r="K713" s="239"/>
      <c r="L713" s="244"/>
      <c r="M713" s="245"/>
      <c r="N713" s="246"/>
      <c r="O713" s="246"/>
      <c r="P713" s="246"/>
      <c r="Q713" s="246"/>
      <c r="R713" s="246"/>
      <c r="S713" s="246"/>
      <c r="T713" s="247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8" t="s">
        <v>167</v>
      </c>
      <c r="AU713" s="248" t="s">
        <v>90</v>
      </c>
      <c r="AV713" s="14" t="s">
        <v>90</v>
      </c>
      <c r="AW713" s="14" t="s">
        <v>41</v>
      </c>
      <c r="AX713" s="14" t="s">
        <v>80</v>
      </c>
      <c r="AY713" s="248" t="s">
        <v>132</v>
      </c>
    </row>
    <row r="714" s="13" customFormat="1">
      <c r="A714" s="13"/>
      <c r="B714" s="228"/>
      <c r="C714" s="229"/>
      <c r="D714" s="221" t="s">
        <v>167</v>
      </c>
      <c r="E714" s="230" t="s">
        <v>32</v>
      </c>
      <c r="F714" s="231" t="s">
        <v>1162</v>
      </c>
      <c r="G714" s="229"/>
      <c r="H714" s="230" t="s">
        <v>32</v>
      </c>
      <c r="I714" s="232"/>
      <c r="J714" s="229"/>
      <c r="K714" s="229"/>
      <c r="L714" s="233"/>
      <c r="M714" s="234"/>
      <c r="N714" s="235"/>
      <c r="O714" s="235"/>
      <c r="P714" s="235"/>
      <c r="Q714" s="235"/>
      <c r="R714" s="235"/>
      <c r="S714" s="235"/>
      <c r="T714" s="23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7" t="s">
        <v>167</v>
      </c>
      <c r="AU714" s="237" t="s">
        <v>90</v>
      </c>
      <c r="AV714" s="13" t="s">
        <v>88</v>
      </c>
      <c r="AW714" s="13" t="s">
        <v>41</v>
      </c>
      <c r="AX714" s="13" t="s">
        <v>80</v>
      </c>
      <c r="AY714" s="237" t="s">
        <v>132</v>
      </c>
    </row>
    <row r="715" s="14" customFormat="1">
      <c r="A715" s="14"/>
      <c r="B715" s="238"/>
      <c r="C715" s="239"/>
      <c r="D715" s="221" t="s">
        <v>167</v>
      </c>
      <c r="E715" s="240" t="s">
        <v>32</v>
      </c>
      <c r="F715" s="241" t="s">
        <v>1163</v>
      </c>
      <c r="G715" s="239"/>
      <c r="H715" s="242">
        <v>422.38</v>
      </c>
      <c r="I715" s="243"/>
      <c r="J715" s="239"/>
      <c r="K715" s="239"/>
      <c r="L715" s="244"/>
      <c r="M715" s="245"/>
      <c r="N715" s="246"/>
      <c r="O715" s="246"/>
      <c r="P715" s="246"/>
      <c r="Q715" s="246"/>
      <c r="R715" s="246"/>
      <c r="S715" s="246"/>
      <c r="T715" s="24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8" t="s">
        <v>167</v>
      </c>
      <c r="AU715" s="248" t="s">
        <v>90</v>
      </c>
      <c r="AV715" s="14" t="s">
        <v>90</v>
      </c>
      <c r="AW715" s="14" t="s">
        <v>41</v>
      </c>
      <c r="AX715" s="14" t="s">
        <v>80</v>
      </c>
      <c r="AY715" s="248" t="s">
        <v>132</v>
      </c>
    </row>
    <row r="716" s="15" customFormat="1">
      <c r="A716" s="15"/>
      <c r="B716" s="249"/>
      <c r="C716" s="250"/>
      <c r="D716" s="221" t="s">
        <v>167</v>
      </c>
      <c r="E716" s="251" t="s">
        <v>32</v>
      </c>
      <c r="F716" s="252" t="s">
        <v>176</v>
      </c>
      <c r="G716" s="250"/>
      <c r="H716" s="253">
        <v>1831.5899999999999</v>
      </c>
      <c r="I716" s="254"/>
      <c r="J716" s="250"/>
      <c r="K716" s="250"/>
      <c r="L716" s="255"/>
      <c r="M716" s="256"/>
      <c r="N716" s="257"/>
      <c r="O716" s="257"/>
      <c r="P716" s="257"/>
      <c r="Q716" s="257"/>
      <c r="R716" s="257"/>
      <c r="S716" s="257"/>
      <c r="T716" s="25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9" t="s">
        <v>167</v>
      </c>
      <c r="AU716" s="259" t="s">
        <v>90</v>
      </c>
      <c r="AV716" s="15" t="s">
        <v>138</v>
      </c>
      <c r="AW716" s="15" t="s">
        <v>41</v>
      </c>
      <c r="AX716" s="15" t="s">
        <v>88</v>
      </c>
      <c r="AY716" s="259" t="s">
        <v>132</v>
      </c>
    </row>
    <row r="717" s="2" customFormat="1" ht="24.15" customHeight="1">
      <c r="A717" s="42"/>
      <c r="B717" s="43"/>
      <c r="C717" s="208" t="s">
        <v>1164</v>
      </c>
      <c r="D717" s="208" t="s">
        <v>134</v>
      </c>
      <c r="E717" s="209" t="s">
        <v>1165</v>
      </c>
      <c r="F717" s="210" t="s">
        <v>1166</v>
      </c>
      <c r="G717" s="211" t="s">
        <v>476</v>
      </c>
      <c r="H717" s="212">
        <v>6406.3000000000002</v>
      </c>
      <c r="I717" s="213"/>
      <c r="J717" s="214">
        <f>ROUND(I717*H717,2)</f>
        <v>0</v>
      </c>
      <c r="K717" s="210" t="s">
        <v>154</v>
      </c>
      <c r="L717" s="48"/>
      <c r="M717" s="215" t="s">
        <v>32</v>
      </c>
      <c r="N717" s="216" t="s">
        <v>51</v>
      </c>
      <c r="O717" s="88"/>
      <c r="P717" s="217">
        <f>O717*H717</f>
        <v>0</v>
      </c>
      <c r="Q717" s="217">
        <v>0</v>
      </c>
      <c r="R717" s="217">
        <f>Q717*H717</f>
        <v>0</v>
      </c>
      <c r="S717" s="217">
        <v>0</v>
      </c>
      <c r="T717" s="218">
        <f>S717*H717</f>
        <v>0</v>
      </c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R717" s="219" t="s">
        <v>138</v>
      </c>
      <c r="AT717" s="219" t="s">
        <v>134</v>
      </c>
      <c r="AU717" s="219" t="s">
        <v>90</v>
      </c>
      <c r="AY717" s="20" t="s">
        <v>132</v>
      </c>
      <c r="BE717" s="220">
        <f>IF(N717="základní",J717,0)</f>
        <v>0</v>
      </c>
      <c r="BF717" s="220">
        <f>IF(N717="snížená",J717,0)</f>
        <v>0</v>
      </c>
      <c r="BG717" s="220">
        <f>IF(N717="zákl. přenesená",J717,0)</f>
        <v>0</v>
      </c>
      <c r="BH717" s="220">
        <f>IF(N717="sníž. přenesená",J717,0)</f>
        <v>0</v>
      </c>
      <c r="BI717" s="220">
        <f>IF(N717="nulová",J717,0)</f>
        <v>0</v>
      </c>
      <c r="BJ717" s="20" t="s">
        <v>88</v>
      </c>
      <c r="BK717" s="220">
        <f>ROUND(I717*H717,2)</f>
        <v>0</v>
      </c>
      <c r="BL717" s="20" t="s">
        <v>138</v>
      </c>
      <c r="BM717" s="219" t="s">
        <v>1167</v>
      </c>
    </row>
    <row r="718" s="2" customFormat="1">
      <c r="A718" s="42"/>
      <c r="B718" s="43"/>
      <c r="C718" s="44"/>
      <c r="D718" s="226" t="s">
        <v>156</v>
      </c>
      <c r="E718" s="44"/>
      <c r="F718" s="227" t="s">
        <v>1168</v>
      </c>
      <c r="G718" s="44"/>
      <c r="H718" s="44"/>
      <c r="I718" s="223"/>
      <c r="J718" s="44"/>
      <c r="K718" s="44"/>
      <c r="L718" s="48"/>
      <c r="M718" s="224"/>
      <c r="N718" s="225"/>
      <c r="O718" s="88"/>
      <c r="P718" s="88"/>
      <c r="Q718" s="88"/>
      <c r="R718" s="88"/>
      <c r="S718" s="88"/>
      <c r="T718" s="89"/>
      <c r="U718" s="42"/>
      <c r="V718" s="42"/>
      <c r="W718" s="42"/>
      <c r="X718" s="42"/>
      <c r="Y718" s="42"/>
      <c r="Z718" s="42"/>
      <c r="AA718" s="42"/>
      <c r="AB718" s="42"/>
      <c r="AC718" s="42"/>
      <c r="AD718" s="42"/>
      <c r="AE718" s="42"/>
      <c r="AT718" s="20" t="s">
        <v>156</v>
      </c>
      <c r="AU718" s="20" t="s">
        <v>90</v>
      </c>
    </row>
    <row r="719" s="14" customFormat="1">
      <c r="A719" s="14"/>
      <c r="B719" s="238"/>
      <c r="C719" s="239"/>
      <c r="D719" s="221" t="s">
        <v>167</v>
      </c>
      <c r="E719" s="240" t="s">
        <v>32</v>
      </c>
      <c r="F719" s="241" t="s">
        <v>1142</v>
      </c>
      <c r="G719" s="239"/>
      <c r="H719" s="242">
        <v>379.25</v>
      </c>
      <c r="I719" s="243"/>
      <c r="J719" s="239"/>
      <c r="K719" s="239"/>
      <c r="L719" s="244"/>
      <c r="M719" s="245"/>
      <c r="N719" s="246"/>
      <c r="O719" s="246"/>
      <c r="P719" s="246"/>
      <c r="Q719" s="246"/>
      <c r="R719" s="246"/>
      <c r="S719" s="246"/>
      <c r="T719" s="24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8" t="s">
        <v>167</v>
      </c>
      <c r="AU719" s="248" t="s">
        <v>90</v>
      </c>
      <c r="AV719" s="14" t="s">
        <v>90</v>
      </c>
      <c r="AW719" s="14" t="s">
        <v>41</v>
      </c>
      <c r="AX719" s="14" t="s">
        <v>80</v>
      </c>
      <c r="AY719" s="248" t="s">
        <v>132</v>
      </c>
    </row>
    <row r="720" s="14" customFormat="1">
      <c r="A720" s="14"/>
      <c r="B720" s="238"/>
      <c r="C720" s="239"/>
      <c r="D720" s="221" t="s">
        <v>167</v>
      </c>
      <c r="E720" s="240" t="s">
        <v>32</v>
      </c>
      <c r="F720" s="241" t="s">
        <v>1143</v>
      </c>
      <c r="G720" s="239"/>
      <c r="H720" s="242">
        <v>7.7999999999999998</v>
      </c>
      <c r="I720" s="243"/>
      <c r="J720" s="239"/>
      <c r="K720" s="239"/>
      <c r="L720" s="244"/>
      <c r="M720" s="245"/>
      <c r="N720" s="246"/>
      <c r="O720" s="246"/>
      <c r="P720" s="246"/>
      <c r="Q720" s="246"/>
      <c r="R720" s="246"/>
      <c r="S720" s="246"/>
      <c r="T720" s="24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8" t="s">
        <v>167</v>
      </c>
      <c r="AU720" s="248" t="s">
        <v>90</v>
      </c>
      <c r="AV720" s="14" t="s">
        <v>90</v>
      </c>
      <c r="AW720" s="14" t="s">
        <v>41</v>
      </c>
      <c r="AX720" s="14" t="s">
        <v>80</v>
      </c>
      <c r="AY720" s="248" t="s">
        <v>132</v>
      </c>
    </row>
    <row r="721" s="14" customFormat="1">
      <c r="A721" s="14"/>
      <c r="B721" s="238"/>
      <c r="C721" s="239"/>
      <c r="D721" s="221" t="s">
        <v>167</v>
      </c>
      <c r="E721" s="240" t="s">
        <v>32</v>
      </c>
      <c r="F721" s="241" t="s">
        <v>1124</v>
      </c>
      <c r="G721" s="239"/>
      <c r="H721" s="242">
        <v>6019.25</v>
      </c>
      <c r="I721" s="243"/>
      <c r="J721" s="239"/>
      <c r="K721" s="239"/>
      <c r="L721" s="244"/>
      <c r="M721" s="245"/>
      <c r="N721" s="246"/>
      <c r="O721" s="246"/>
      <c r="P721" s="246"/>
      <c r="Q721" s="246"/>
      <c r="R721" s="246"/>
      <c r="S721" s="246"/>
      <c r="T721" s="24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8" t="s">
        <v>167</v>
      </c>
      <c r="AU721" s="248" t="s">
        <v>90</v>
      </c>
      <c r="AV721" s="14" t="s">
        <v>90</v>
      </c>
      <c r="AW721" s="14" t="s">
        <v>41</v>
      </c>
      <c r="AX721" s="14" t="s">
        <v>80</v>
      </c>
      <c r="AY721" s="248" t="s">
        <v>132</v>
      </c>
    </row>
    <row r="722" s="15" customFormat="1">
      <c r="A722" s="15"/>
      <c r="B722" s="249"/>
      <c r="C722" s="250"/>
      <c r="D722" s="221" t="s">
        <v>167</v>
      </c>
      <c r="E722" s="251" t="s">
        <v>32</v>
      </c>
      <c r="F722" s="252" t="s">
        <v>176</v>
      </c>
      <c r="G722" s="250"/>
      <c r="H722" s="253">
        <v>6406.3000000000002</v>
      </c>
      <c r="I722" s="254"/>
      <c r="J722" s="250"/>
      <c r="K722" s="250"/>
      <c r="L722" s="255"/>
      <c r="M722" s="256"/>
      <c r="N722" s="257"/>
      <c r="O722" s="257"/>
      <c r="P722" s="257"/>
      <c r="Q722" s="257"/>
      <c r="R722" s="257"/>
      <c r="S722" s="257"/>
      <c r="T722" s="258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59" t="s">
        <v>167</v>
      </c>
      <c r="AU722" s="259" t="s">
        <v>90</v>
      </c>
      <c r="AV722" s="15" t="s">
        <v>138</v>
      </c>
      <c r="AW722" s="15" t="s">
        <v>41</v>
      </c>
      <c r="AX722" s="15" t="s">
        <v>88</v>
      </c>
      <c r="AY722" s="259" t="s">
        <v>132</v>
      </c>
    </row>
    <row r="723" s="2" customFormat="1" ht="24.15" customHeight="1">
      <c r="A723" s="42"/>
      <c r="B723" s="43"/>
      <c r="C723" s="208" t="s">
        <v>1169</v>
      </c>
      <c r="D723" s="208" t="s">
        <v>134</v>
      </c>
      <c r="E723" s="209" t="s">
        <v>1170</v>
      </c>
      <c r="F723" s="210" t="s">
        <v>475</v>
      </c>
      <c r="G723" s="211" t="s">
        <v>476</v>
      </c>
      <c r="H723" s="212">
        <v>4185.8000000000002</v>
      </c>
      <c r="I723" s="213"/>
      <c r="J723" s="214">
        <f>ROUND(I723*H723,2)</f>
        <v>0</v>
      </c>
      <c r="K723" s="210" t="s">
        <v>154</v>
      </c>
      <c r="L723" s="48"/>
      <c r="M723" s="215" t="s">
        <v>32</v>
      </c>
      <c r="N723" s="216" t="s">
        <v>51</v>
      </c>
      <c r="O723" s="88"/>
      <c r="P723" s="217">
        <f>O723*H723</f>
        <v>0</v>
      </c>
      <c r="Q723" s="217">
        <v>0</v>
      </c>
      <c r="R723" s="217">
        <f>Q723*H723</f>
        <v>0</v>
      </c>
      <c r="S723" s="217">
        <v>0</v>
      </c>
      <c r="T723" s="218">
        <f>S723*H723</f>
        <v>0</v>
      </c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R723" s="219" t="s">
        <v>138</v>
      </c>
      <c r="AT723" s="219" t="s">
        <v>134</v>
      </c>
      <c r="AU723" s="219" t="s">
        <v>90</v>
      </c>
      <c r="AY723" s="20" t="s">
        <v>132</v>
      </c>
      <c r="BE723" s="220">
        <f>IF(N723="základní",J723,0)</f>
        <v>0</v>
      </c>
      <c r="BF723" s="220">
        <f>IF(N723="snížená",J723,0)</f>
        <v>0</v>
      </c>
      <c r="BG723" s="220">
        <f>IF(N723="zákl. přenesená",J723,0)</f>
        <v>0</v>
      </c>
      <c r="BH723" s="220">
        <f>IF(N723="sníž. přenesená",J723,0)</f>
        <v>0</v>
      </c>
      <c r="BI723" s="220">
        <f>IF(N723="nulová",J723,0)</f>
        <v>0</v>
      </c>
      <c r="BJ723" s="20" t="s">
        <v>88</v>
      </c>
      <c r="BK723" s="220">
        <f>ROUND(I723*H723,2)</f>
        <v>0</v>
      </c>
      <c r="BL723" s="20" t="s">
        <v>138</v>
      </c>
      <c r="BM723" s="219" t="s">
        <v>1171</v>
      </c>
    </row>
    <row r="724" s="2" customFormat="1">
      <c r="A724" s="42"/>
      <c r="B724" s="43"/>
      <c r="C724" s="44"/>
      <c r="D724" s="226" t="s">
        <v>156</v>
      </c>
      <c r="E724" s="44"/>
      <c r="F724" s="227" t="s">
        <v>1172</v>
      </c>
      <c r="G724" s="44"/>
      <c r="H724" s="44"/>
      <c r="I724" s="223"/>
      <c r="J724" s="44"/>
      <c r="K724" s="44"/>
      <c r="L724" s="48"/>
      <c r="M724" s="224"/>
      <c r="N724" s="225"/>
      <c r="O724" s="88"/>
      <c r="P724" s="88"/>
      <c r="Q724" s="88"/>
      <c r="R724" s="88"/>
      <c r="S724" s="88"/>
      <c r="T724" s="89"/>
      <c r="U724" s="42"/>
      <c r="V724" s="42"/>
      <c r="W724" s="42"/>
      <c r="X724" s="42"/>
      <c r="Y724" s="42"/>
      <c r="Z724" s="42"/>
      <c r="AA724" s="42"/>
      <c r="AB724" s="42"/>
      <c r="AC724" s="42"/>
      <c r="AD724" s="42"/>
      <c r="AE724" s="42"/>
      <c r="AT724" s="20" t="s">
        <v>156</v>
      </c>
      <c r="AU724" s="20" t="s">
        <v>90</v>
      </c>
    </row>
    <row r="725" s="14" customFormat="1">
      <c r="A725" s="14"/>
      <c r="B725" s="238"/>
      <c r="C725" s="239"/>
      <c r="D725" s="221" t="s">
        <v>167</v>
      </c>
      <c r="E725" s="240" t="s">
        <v>32</v>
      </c>
      <c r="F725" s="241" t="s">
        <v>1125</v>
      </c>
      <c r="G725" s="239"/>
      <c r="H725" s="242">
        <v>4185.8000000000002</v>
      </c>
      <c r="I725" s="243"/>
      <c r="J725" s="239"/>
      <c r="K725" s="239"/>
      <c r="L725" s="244"/>
      <c r="M725" s="245"/>
      <c r="N725" s="246"/>
      <c r="O725" s="246"/>
      <c r="P725" s="246"/>
      <c r="Q725" s="246"/>
      <c r="R725" s="246"/>
      <c r="S725" s="246"/>
      <c r="T725" s="24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8" t="s">
        <v>167</v>
      </c>
      <c r="AU725" s="248" t="s">
        <v>90</v>
      </c>
      <c r="AV725" s="14" t="s">
        <v>90</v>
      </c>
      <c r="AW725" s="14" t="s">
        <v>41</v>
      </c>
      <c r="AX725" s="14" t="s">
        <v>88</v>
      </c>
      <c r="AY725" s="248" t="s">
        <v>132</v>
      </c>
    </row>
    <row r="726" s="2" customFormat="1" ht="24.15" customHeight="1">
      <c r="A726" s="42"/>
      <c r="B726" s="43"/>
      <c r="C726" s="208" t="s">
        <v>1173</v>
      </c>
      <c r="D726" s="208" t="s">
        <v>134</v>
      </c>
      <c r="E726" s="209" t="s">
        <v>1174</v>
      </c>
      <c r="F726" s="210" t="s">
        <v>1175</v>
      </c>
      <c r="G726" s="211" t="s">
        <v>476</v>
      </c>
      <c r="H726" s="212">
        <v>608.46500000000003</v>
      </c>
      <c r="I726" s="213"/>
      <c r="J726" s="214">
        <f>ROUND(I726*H726,2)</f>
        <v>0</v>
      </c>
      <c r="K726" s="210" t="s">
        <v>154</v>
      </c>
      <c r="L726" s="48"/>
      <c r="M726" s="215" t="s">
        <v>32</v>
      </c>
      <c r="N726" s="216" t="s">
        <v>51</v>
      </c>
      <c r="O726" s="88"/>
      <c r="P726" s="217">
        <f>O726*H726</f>
        <v>0</v>
      </c>
      <c r="Q726" s="217">
        <v>0</v>
      </c>
      <c r="R726" s="217">
        <f>Q726*H726</f>
        <v>0</v>
      </c>
      <c r="S726" s="217">
        <v>0</v>
      </c>
      <c r="T726" s="218">
        <f>S726*H726</f>
        <v>0</v>
      </c>
      <c r="U726" s="42"/>
      <c r="V726" s="42"/>
      <c r="W726" s="42"/>
      <c r="X726" s="42"/>
      <c r="Y726" s="42"/>
      <c r="Z726" s="42"/>
      <c r="AA726" s="42"/>
      <c r="AB726" s="42"/>
      <c r="AC726" s="42"/>
      <c r="AD726" s="42"/>
      <c r="AE726" s="42"/>
      <c r="AR726" s="219" t="s">
        <v>138</v>
      </c>
      <c r="AT726" s="219" t="s">
        <v>134</v>
      </c>
      <c r="AU726" s="219" t="s">
        <v>90</v>
      </c>
      <c r="AY726" s="20" t="s">
        <v>132</v>
      </c>
      <c r="BE726" s="220">
        <f>IF(N726="základní",J726,0)</f>
        <v>0</v>
      </c>
      <c r="BF726" s="220">
        <f>IF(N726="snížená",J726,0)</f>
        <v>0</v>
      </c>
      <c r="BG726" s="220">
        <f>IF(N726="zákl. přenesená",J726,0)</f>
        <v>0</v>
      </c>
      <c r="BH726" s="220">
        <f>IF(N726="sníž. přenesená",J726,0)</f>
        <v>0</v>
      </c>
      <c r="BI726" s="220">
        <f>IF(N726="nulová",J726,0)</f>
        <v>0</v>
      </c>
      <c r="BJ726" s="20" t="s">
        <v>88</v>
      </c>
      <c r="BK726" s="220">
        <f>ROUND(I726*H726,2)</f>
        <v>0</v>
      </c>
      <c r="BL726" s="20" t="s">
        <v>138</v>
      </c>
      <c r="BM726" s="219" t="s">
        <v>1176</v>
      </c>
    </row>
    <row r="727" s="2" customFormat="1">
      <c r="A727" s="42"/>
      <c r="B727" s="43"/>
      <c r="C727" s="44"/>
      <c r="D727" s="226" t="s">
        <v>156</v>
      </c>
      <c r="E727" s="44"/>
      <c r="F727" s="227" t="s">
        <v>1177</v>
      </c>
      <c r="G727" s="44"/>
      <c r="H727" s="44"/>
      <c r="I727" s="223"/>
      <c r="J727" s="44"/>
      <c r="K727" s="44"/>
      <c r="L727" s="48"/>
      <c r="M727" s="224"/>
      <c r="N727" s="225"/>
      <c r="O727" s="88"/>
      <c r="P727" s="88"/>
      <c r="Q727" s="88"/>
      <c r="R727" s="88"/>
      <c r="S727" s="88"/>
      <c r="T727" s="89"/>
      <c r="U727" s="42"/>
      <c r="V727" s="42"/>
      <c r="W727" s="42"/>
      <c r="X727" s="42"/>
      <c r="Y727" s="42"/>
      <c r="Z727" s="42"/>
      <c r="AA727" s="42"/>
      <c r="AB727" s="42"/>
      <c r="AC727" s="42"/>
      <c r="AD727" s="42"/>
      <c r="AE727" s="42"/>
      <c r="AT727" s="20" t="s">
        <v>156</v>
      </c>
      <c r="AU727" s="20" t="s">
        <v>90</v>
      </c>
    </row>
    <row r="728" s="2" customFormat="1">
      <c r="A728" s="42"/>
      <c r="B728" s="43"/>
      <c r="C728" s="44"/>
      <c r="D728" s="221" t="s">
        <v>140</v>
      </c>
      <c r="E728" s="44"/>
      <c r="F728" s="222" t="s">
        <v>1178</v>
      </c>
      <c r="G728" s="44"/>
      <c r="H728" s="44"/>
      <c r="I728" s="223"/>
      <c r="J728" s="44"/>
      <c r="K728" s="44"/>
      <c r="L728" s="48"/>
      <c r="M728" s="224"/>
      <c r="N728" s="225"/>
      <c r="O728" s="88"/>
      <c r="P728" s="88"/>
      <c r="Q728" s="88"/>
      <c r="R728" s="88"/>
      <c r="S728" s="88"/>
      <c r="T728" s="89"/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T728" s="20" t="s">
        <v>140</v>
      </c>
      <c r="AU728" s="20" t="s">
        <v>90</v>
      </c>
    </row>
    <row r="729" s="13" customFormat="1">
      <c r="A729" s="13"/>
      <c r="B729" s="228"/>
      <c r="C729" s="229"/>
      <c r="D729" s="221" t="s">
        <v>167</v>
      </c>
      <c r="E729" s="230" t="s">
        <v>32</v>
      </c>
      <c r="F729" s="231" t="s">
        <v>1179</v>
      </c>
      <c r="G729" s="229"/>
      <c r="H729" s="230" t="s">
        <v>32</v>
      </c>
      <c r="I729" s="232"/>
      <c r="J729" s="229"/>
      <c r="K729" s="229"/>
      <c r="L729" s="233"/>
      <c r="M729" s="234"/>
      <c r="N729" s="235"/>
      <c r="O729" s="235"/>
      <c r="P729" s="235"/>
      <c r="Q729" s="235"/>
      <c r="R729" s="235"/>
      <c r="S729" s="235"/>
      <c r="T729" s="23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7" t="s">
        <v>167</v>
      </c>
      <c r="AU729" s="237" t="s">
        <v>90</v>
      </c>
      <c r="AV729" s="13" t="s">
        <v>88</v>
      </c>
      <c r="AW729" s="13" t="s">
        <v>41</v>
      </c>
      <c r="AX729" s="13" t="s">
        <v>80</v>
      </c>
      <c r="AY729" s="237" t="s">
        <v>132</v>
      </c>
    </row>
    <row r="730" s="13" customFormat="1">
      <c r="A730" s="13"/>
      <c r="B730" s="228"/>
      <c r="C730" s="229"/>
      <c r="D730" s="221" t="s">
        <v>167</v>
      </c>
      <c r="E730" s="230" t="s">
        <v>32</v>
      </c>
      <c r="F730" s="231" t="s">
        <v>326</v>
      </c>
      <c r="G730" s="229"/>
      <c r="H730" s="230" t="s">
        <v>32</v>
      </c>
      <c r="I730" s="232"/>
      <c r="J730" s="229"/>
      <c r="K730" s="229"/>
      <c r="L730" s="233"/>
      <c r="M730" s="234"/>
      <c r="N730" s="235"/>
      <c r="O730" s="235"/>
      <c r="P730" s="235"/>
      <c r="Q730" s="235"/>
      <c r="R730" s="235"/>
      <c r="S730" s="235"/>
      <c r="T730" s="23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7" t="s">
        <v>167</v>
      </c>
      <c r="AU730" s="237" t="s">
        <v>90</v>
      </c>
      <c r="AV730" s="13" t="s">
        <v>88</v>
      </c>
      <c r="AW730" s="13" t="s">
        <v>41</v>
      </c>
      <c r="AX730" s="13" t="s">
        <v>80</v>
      </c>
      <c r="AY730" s="237" t="s">
        <v>132</v>
      </c>
    </row>
    <row r="731" s="14" customFormat="1">
      <c r="A731" s="14"/>
      <c r="B731" s="238"/>
      <c r="C731" s="239"/>
      <c r="D731" s="221" t="s">
        <v>167</v>
      </c>
      <c r="E731" s="240" t="s">
        <v>32</v>
      </c>
      <c r="F731" s="241" t="s">
        <v>1180</v>
      </c>
      <c r="G731" s="239"/>
      <c r="H731" s="242">
        <v>700</v>
      </c>
      <c r="I731" s="243"/>
      <c r="J731" s="239"/>
      <c r="K731" s="239"/>
      <c r="L731" s="244"/>
      <c r="M731" s="245"/>
      <c r="N731" s="246"/>
      <c r="O731" s="246"/>
      <c r="P731" s="246"/>
      <c r="Q731" s="246"/>
      <c r="R731" s="246"/>
      <c r="S731" s="246"/>
      <c r="T731" s="24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8" t="s">
        <v>167</v>
      </c>
      <c r="AU731" s="248" t="s">
        <v>90</v>
      </c>
      <c r="AV731" s="14" t="s">
        <v>90</v>
      </c>
      <c r="AW731" s="14" t="s">
        <v>41</v>
      </c>
      <c r="AX731" s="14" t="s">
        <v>80</v>
      </c>
      <c r="AY731" s="248" t="s">
        <v>132</v>
      </c>
    </row>
    <row r="732" s="13" customFormat="1">
      <c r="A732" s="13"/>
      <c r="B732" s="228"/>
      <c r="C732" s="229"/>
      <c r="D732" s="221" t="s">
        <v>167</v>
      </c>
      <c r="E732" s="230" t="s">
        <v>32</v>
      </c>
      <c r="F732" s="231" t="s">
        <v>342</v>
      </c>
      <c r="G732" s="229"/>
      <c r="H732" s="230" t="s">
        <v>32</v>
      </c>
      <c r="I732" s="232"/>
      <c r="J732" s="229"/>
      <c r="K732" s="229"/>
      <c r="L732" s="233"/>
      <c r="M732" s="234"/>
      <c r="N732" s="235"/>
      <c r="O732" s="235"/>
      <c r="P732" s="235"/>
      <c r="Q732" s="235"/>
      <c r="R732" s="235"/>
      <c r="S732" s="235"/>
      <c r="T732" s="23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7" t="s">
        <v>167</v>
      </c>
      <c r="AU732" s="237" t="s">
        <v>90</v>
      </c>
      <c r="AV732" s="13" t="s">
        <v>88</v>
      </c>
      <c r="AW732" s="13" t="s">
        <v>41</v>
      </c>
      <c r="AX732" s="13" t="s">
        <v>80</v>
      </c>
      <c r="AY732" s="237" t="s">
        <v>132</v>
      </c>
    </row>
    <row r="733" s="14" customFormat="1">
      <c r="A733" s="14"/>
      <c r="B733" s="238"/>
      <c r="C733" s="239"/>
      <c r="D733" s="221" t="s">
        <v>167</v>
      </c>
      <c r="E733" s="240" t="s">
        <v>32</v>
      </c>
      <c r="F733" s="241" t="s">
        <v>1181</v>
      </c>
      <c r="G733" s="239"/>
      <c r="H733" s="242">
        <v>200</v>
      </c>
      <c r="I733" s="243"/>
      <c r="J733" s="239"/>
      <c r="K733" s="239"/>
      <c r="L733" s="244"/>
      <c r="M733" s="245"/>
      <c r="N733" s="246"/>
      <c r="O733" s="246"/>
      <c r="P733" s="246"/>
      <c r="Q733" s="246"/>
      <c r="R733" s="246"/>
      <c r="S733" s="246"/>
      <c r="T733" s="24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8" t="s">
        <v>167</v>
      </c>
      <c r="AU733" s="248" t="s">
        <v>90</v>
      </c>
      <c r="AV733" s="14" t="s">
        <v>90</v>
      </c>
      <c r="AW733" s="14" t="s">
        <v>41</v>
      </c>
      <c r="AX733" s="14" t="s">
        <v>80</v>
      </c>
      <c r="AY733" s="248" t="s">
        <v>132</v>
      </c>
    </row>
    <row r="734" s="14" customFormat="1">
      <c r="A734" s="14"/>
      <c r="B734" s="238"/>
      <c r="C734" s="239"/>
      <c r="D734" s="221" t="s">
        <v>167</v>
      </c>
      <c r="E734" s="240" t="s">
        <v>32</v>
      </c>
      <c r="F734" s="241" t="s">
        <v>1182</v>
      </c>
      <c r="G734" s="239"/>
      <c r="H734" s="242">
        <v>300</v>
      </c>
      <c r="I734" s="243"/>
      <c r="J734" s="239"/>
      <c r="K734" s="239"/>
      <c r="L734" s="244"/>
      <c r="M734" s="245"/>
      <c r="N734" s="246"/>
      <c r="O734" s="246"/>
      <c r="P734" s="246"/>
      <c r="Q734" s="246"/>
      <c r="R734" s="246"/>
      <c r="S734" s="246"/>
      <c r="T734" s="247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8" t="s">
        <v>167</v>
      </c>
      <c r="AU734" s="248" t="s">
        <v>90</v>
      </c>
      <c r="AV734" s="14" t="s">
        <v>90</v>
      </c>
      <c r="AW734" s="14" t="s">
        <v>41</v>
      </c>
      <c r="AX734" s="14" t="s">
        <v>80</v>
      </c>
      <c r="AY734" s="248" t="s">
        <v>132</v>
      </c>
    </row>
    <row r="735" s="13" customFormat="1">
      <c r="A735" s="13"/>
      <c r="B735" s="228"/>
      <c r="C735" s="229"/>
      <c r="D735" s="221" t="s">
        <v>167</v>
      </c>
      <c r="E735" s="230" t="s">
        <v>32</v>
      </c>
      <c r="F735" s="231" t="s">
        <v>375</v>
      </c>
      <c r="G735" s="229"/>
      <c r="H735" s="230" t="s">
        <v>32</v>
      </c>
      <c r="I735" s="232"/>
      <c r="J735" s="229"/>
      <c r="K735" s="229"/>
      <c r="L735" s="233"/>
      <c r="M735" s="234"/>
      <c r="N735" s="235"/>
      <c r="O735" s="235"/>
      <c r="P735" s="235"/>
      <c r="Q735" s="235"/>
      <c r="R735" s="235"/>
      <c r="S735" s="235"/>
      <c r="T735" s="23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7" t="s">
        <v>167</v>
      </c>
      <c r="AU735" s="237" t="s">
        <v>90</v>
      </c>
      <c r="AV735" s="13" t="s">
        <v>88</v>
      </c>
      <c r="AW735" s="13" t="s">
        <v>41</v>
      </c>
      <c r="AX735" s="13" t="s">
        <v>80</v>
      </c>
      <c r="AY735" s="237" t="s">
        <v>132</v>
      </c>
    </row>
    <row r="736" s="14" customFormat="1">
      <c r="A736" s="14"/>
      <c r="B736" s="238"/>
      <c r="C736" s="239"/>
      <c r="D736" s="221" t="s">
        <v>167</v>
      </c>
      <c r="E736" s="240" t="s">
        <v>32</v>
      </c>
      <c r="F736" s="241" t="s">
        <v>1183</v>
      </c>
      <c r="G736" s="239"/>
      <c r="H736" s="242">
        <v>450</v>
      </c>
      <c r="I736" s="243"/>
      <c r="J736" s="239"/>
      <c r="K736" s="239"/>
      <c r="L736" s="244"/>
      <c r="M736" s="245"/>
      <c r="N736" s="246"/>
      <c r="O736" s="246"/>
      <c r="P736" s="246"/>
      <c r="Q736" s="246"/>
      <c r="R736" s="246"/>
      <c r="S736" s="246"/>
      <c r="T736" s="24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8" t="s">
        <v>167</v>
      </c>
      <c r="AU736" s="248" t="s">
        <v>90</v>
      </c>
      <c r="AV736" s="14" t="s">
        <v>90</v>
      </c>
      <c r="AW736" s="14" t="s">
        <v>41</v>
      </c>
      <c r="AX736" s="14" t="s">
        <v>80</v>
      </c>
      <c r="AY736" s="248" t="s">
        <v>132</v>
      </c>
    </row>
    <row r="737" s="13" customFormat="1">
      <c r="A737" s="13"/>
      <c r="B737" s="228"/>
      <c r="C737" s="229"/>
      <c r="D737" s="221" t="s">
        <v>167</v>
      </c>
      <c r="E737" s="230" t="s">
        <v>32</v>
      </c>
      <c r="F737" s="231" t="s">
        <v>371</v>
      </c>
      <c r="G737" s="229"/>
      <c r="H737" s="230" t="s">
        <v>32</v>
      </c>
      <c r="I737" s="232"/>
      <c r="J737" s="229"/>
      <c r="K737" s="229"/>
      <c r="L737" s="233"/>
      <c r="M737" s="234"/>
      <c r="N737" s="235"/>
      <c r="O737" s="235"/>
      <c r="P737" s="235"/>
      <c r="Q737" s="235"/>
      <c r="R737" s="235"/>
      <c r="S737" s="235"/>
      <c r="T737" s="23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7" t="s">
        <v>167</v>
      </c>
      <c r="AU737" s="237" t="s">
        <v>90</v>
      </c>
      <c r="AV737" s="13" t="s">
        <v>88</v>
      </c>
      <c r="AW737" s="13" t="s">
        <v>41</v>
      </c>
      <c r="AX737" s="13" t="s">
        <v>80</v>
      </c>
      <c r="AY737" s="237" t="s">
        <v>132</v>
      </c>
    </row>
    <row r="738" s="14" customFormat="1">
      <c r="A738" s="14"/>
      <c r="B738" s="238"/>
      <c r="C738" s="239"/>
      <c r="D738" s="221" t="s">
        <v>167</v>
      </c>
      <c r="E738" s="240" t="s">
        <v>32</v>
      </c>
      <c r="F738" s="241" t="s">
        <v>1184</v>
      </c>
      <c r="G738" s="239"/>
      <c r="H738" s="242">
        <v>30</v>
      </c>
      <c r="I738" s="243"/>
      <c r="J738" s="239"/>
      <c r="K738" s="239"/>
      <c r="L738" s="244"/>
      <c r="M738" s="245"/>
      <c r="N738" s="246"/>
      <c r="O738" s="246"/>
      <c r="P738" s="246"/>
      <c r="Q738" s="246"/>
      <c r="R738" s="246"/>
      <c r="S738" s="246"/>
      <c r="T738" s="24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8" t="s">
        <v>167</v>
      </c>
      <c r="AU738" s="248" t="s">
        <v>90</v>
      </c>
      <c r="AV738" s="14" t="s">
        <v>90</v>
      </c>
      <c r="AW738" s="14" t="s">
        <v>41</v>
      </c>
      <c r="AX738" s="14" t="s">
        <v>80</v>
      </c>
      <c r="AY738" s="248" t="s">
        <v>132</v>
      </c>
    </row>
    <row r="739" s="13" customFormat="1">
      <c r="A739" s="13"/>
      <c r="B739" s="228"/>
      <c r="C739" s="229"/>
      <c r="D739" s="221" t="s">
        <v>167</v>
      </c>
      <c r="E739" s="230" t="s">
        <v>32</v>
      </c>
      <c r="F739" s="231" t="s">
        <v>329</v>
      </c>
      <c r="G739" s="229"/>
      <c r="H739" s="230" t="s">
        <v>32</v>
      </c>
      <c r="I739" s="232"/>
      <c r="J739" s="229"/>
      <c r="K739" s="229"/>
      <c r="L739" s="233"/>
      <c r="M739" s="234"/>
      <c r="N739" s="235"/>
      <c r="O739" s="235"/>
      <c r="P739" s="235"/>
      <c r="Q739" s="235"/>
      <c r="R739" s="235"/>
      <c r="S739" s="235"/>
      <c r="T739" s="23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7" t="s">
        <v>167</v>
      </c>
      <c r="AU739" s="237" t="s">
        <v>90</v>
      </c>
      <c r="AV739" s="13" t="s">
        <v>88</v>
      </c>
      <c r="AW739" s="13" t="s">
        <v>41</v>
      </c>
      <c r="AX739" s="13" t="s">
        <v>80</v>
      </c>
      <c r="AY739" s="237" t="s">
        <v>132</v>
      </c>
    </row>
    <row r="740" s="14" customFormat="1">
      <c r="A740" s="14"/>
      <c r="B740" s="238"/>
      <c r="C740" s="239"/>
      <c r="D740" s="221" t="s">
        <v>167</v>
      </c>
      <c r="E740" s="240" t="s">
        <v>32</v>
      </c>
      <c r="F740" s="241" t="s">
        <v>1185</v>
      </c>
      <c r="G740" s="239"/>
      <c r="H740" s="242">
        <v>300</v>
      </c>
      <c r="I740" s="243"/>
      <c r="J740" s="239"/>
      <c r="K740" s="239"/>
      <c r="L740" s="244"/>
      <c r="M740" s="245"/>
      <c r="N740" s="246"/>
      <c r="O740" s="246"/>
      <c r="P740" s="246"/>
      <c r="Q740" s="246"/>
      <c r="R740" s="246"/>
      <c r="S740" s="246"/>
      <c r="T740" s="24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8" t="s">
        <v>167</v>
      </c>
      <c r="AU740" s="248" t="s">
        <v>90</v>
      </c>
      <c r="AV740" s="14" t="s">
        <v>90</v>
      </c>
      <c r="AW740" s="14" t="s">
        <v>41</v>
      </c>
      <c r="AX740" s="14" t="s">
        <v>80</v>
      </c>
      <c r="AY740" s="248" t="s">
        <v>132</v>
      </c>
    </row>
    <row r="741" s="14" customFormat="1">
      <c r="A741" s="14"/>
      <c r="B741" s="238"/>
      <c r="C741" s="239"/>
      <c r="D741" s="221" t="s">
        <v>167</v>
      </c>
      <c r="E741" s="240" t="s">
        <v>32</v>
      </c>
      <c r="F741" s="241" t="s">
        <v>330</v>
      </c>
      <c r="G741" s="239"/>
      <c r="H741" s="242">
        <v>350</v>
      </c>
      <c r="I741" s="243"/>
      <c r="J741" s="239"/>
      <c r="K741" s="239"/>
      <c r="L741" s="244"/>
      <c r="M741" s="245"/>
      <c r="N741" s="246"/>
      <c r="O741" s="246"/>
      <c r="P741" s="246"/>
      <c r="Q741" s="246"/>
      <c r="R741" s="246"/>
      <c r="S741" s="246"/>
      <c r="T741" s="24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8" t="s">
        <v>167</v>
      </c>
      <c r="AU741" s="248" t="s">
        <v>90</v>
      </c>
      <c r="AV741" s="14" t="s">
        <v>90</v>
      </c>
      <c r="AW741" s="14" t="s">
        <v>41</v>
      </c>
      <c r="AX741" s="14" t="s">
        <v>80</v>
      </c>
      <c r="AY741" s="248" t="s">
        <v>132</v>
      </c>
    </row>
    <row r="742" s="13" customFormat="1">
      <c r="A742" s="13"/>
      <c r="B742" s="228"/>
      <c r="C742" s="229"/>
      <c r="D742" s="221" t="s">
        <v>167</v>
      </c>
      <c r="E742" s="230" t="s">
        <v>32</v>
      </c>
      <c r="F742" s="231" t="s">
        <v>364</v>
      </c>
      <c r="G742" s="229"/>
      <c r="H742" s="230" t="s">
        <v>32</v>
      </c>
      <c r="I742" s="232"/>
      <c r="J742" s="229"/>
      <c r="K742" s="229"/>
      <c r="L742" s="233"/>
      <c r="M742" s="234"/>
      <c r="N742" s="235"/>
      <c r="O742" s="235"/>
      <c r="P742" s="235"/>
      <c r="Q742" s="235"/>
      <c r="R742" s="235"/>
      <c r="S742" s="235"/>
      <c r="T742" s="23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7" t="s">
        <v>167</v>
      </c>
      <c r="AU742" s="237" t="s">
        <v>90</v>
      </c>
      <c r="AV742" s="13" t="s">
        <v>88</v>
      </c>
      <c r="AW742" s="13" t="s">
        <v>41</v>
      </c>
      <c r="AX742" s="13" t="s">
        <v>80</v>
      </c>
      <c r="AY742" s="237" t="s">
        <v>132</v>
      </c>
    </row>
    <row r="743" s="14" customFormat="1">
      <c r="A743" s="14"/>
      <c r="B743" s="238"/>
      <c r="C743" s="239"/>
      <c r="D743" s="221" t="s">
        <v>167</v>
      </c>
      <c r="E743" s="240" t="s">
        <v>32</v>
      </c>
      <c r="F743" s="241" t="s">
        <v>365</v>
      </c>
      <c r="G743" s="239"/>
      <c r="H743" s="242">
        <v>75</v>
      </c>
      <c r="I743" s="243"/>
      <c r="J743" s="239"/>
      <c r="K743" s="239"/>
      <c r="L743" s="244"/>
      <c r="M743" s="245"/>
      <c r="N743" s="246"/>
      <c r="O743" s="246"/>
      <c r="P743" s="246"/>
      <c r="Q743" s="246"/>
      <c r="R743" s="246"/>
      <c r="S743" s="246"/>
      <c r="T743" s="24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8" t="s">
        <v>167</v>
      </c>
      <c r="AU743" s="248" t="s">
        <v>90</v>
      </c>
      <c r="AV743" s="14" t="s">
        <v>90</v>
      </c>
      <c r="AW743" s="14" t="s">
        <v>41</v>
      </c>
      <c r="AX743" s="14" t="s">
        <v>80</v>
      </c>
      <c r="AY743" s="248" t="s">
        <v>132</v>
      </c>
    </row>
    <row r="744" s="15" customFormat="1">
      <c r="A744" s="15"/>
      <c r="B744" s="249"/>
      <c r="C744" s="250"/>
      <c r="D744" s="221" t="s">
        <v>167</v>
      </c>
      <c r="E744" s="251" t="s">
        <v>32</v>
      </c>
      <c r="F744" s="252" t="s">
        <v>176</v>
      </c>
      <c r="G744" s="250"/>
      <c r="H744" s="253">
        <v>2405</v>
      </c>
      <c r="I744" s="254"/>
      <c r="J744" s="250"/>
      <c r="K744" s="250"/>
      <c r="L744" s="255"/>
      <c r="M744" s="256"/>
      <c r="N744" s="257"/>
      <c r="O744" s="257"/>
      <c r="P744" s="257"/>
      <c r="Q744" s="257"/>
      <c r="R744" s="257"/>
      <c r="S744" s="257"/>
      <c r="T744" s="258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59" t="s">
        <v>167</v>
      </c>
      <c r="AU744" s="259" t="s">
        <v>90</v>
      </c>
      <c r="AV744" s="15" t="s">
        <v>138</v>
      </c>
      <c r="AW744" s="15" t="s">
        <v>41</v>
      </c>
      <c r="AX744" s="15" t="s">
        <v>88</v>
      </c>
      <c r="AY744" s="259" t="s">
        <v>132</v>
      </c>
    </row>
    <row r="745" s="14" customFormat="1">
      <c r="A745" s="14"/>
      <c r="B745" s="238"/>
      <c r="C745" s="239"/>
      <c r="D745" s="221" t="s">
        <v>167</v>
      </c>
      <c r="E745" s="239"/>
      <c r="F745" s="241" t="s">
        <v>1186</v>
      </c>
      <c r="G745" s="239"/>
      <c r="H745" s="242">
        <v>608.46500000000003</v>
      </c>
      <c r="I745" s="243"/>
      <c r="J745" s="239"/>
      <c r="K745" s="239"/>
      <c r="L745" s="244"/>
      <c r="M745" s="245"/>
      <c r="N745" s="246"/>
      <c r="O745" s="246"/>
      <c r="P745" s="246"/>
      <c r="Q745" s="246"/>
      <c r="R745" s="246"/>
      <c r="S745" s="246"/>
      <c r="T745" s="247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8" t="s">
        <v>167</v>
      </c>
      <c r="AU745" s="248" t="s">
        <v>90</v>
      </c>
      <c r="AV745" s="14" t="s">
        <v>90</v>
      </c>
      <c r="AW745" s="14" t="s">
        <v>4</v>
      </c>
      <c r="AX745" s="14" t="s">
        <v>88</v>
      </c>
      <c r="AY745" s="248" t="s">
        <v>132</v>
      </c>
    </row>
    <row r="746" s="12" customFormat="1" ht="22.8" customHeight="1">
      <c r="A746" s="12"/>
      <c r="B746" s="192"/>
      <c r="C746" s="193"/>
      <c r="D746" s="194" t="s">
        <v>79</v>
      </c>
      <c r="E746" s="206" t="s">
        <v>1187</v>
      </c>
      <c r="F746" s="206" t="s">
        <v>1188</v>
      </c>
      <c r="G746" s="193"/>
      <c r="H746" s="193"/>
      <c r="I746" s="196"/>
      <c r="J746" s="207">
        <f>BK746</f>
        <v>0</v>
      </c>
      <c r="K746" s="193"/>
      <c r="L746" s="198"/>
      <c r="M746" s="199"/>
      <c r="N746" s="200"/>
      <c r="O746" s="200"/>
      <c r="P746" s="201">
        <f>SUM(P747:P750)</f>
        <v>0</v>
      </c>
      <c r="Q746" s="200"/>
      <c r="R746" s="201">
        <f>SUM(R747:R750)</f>
        <v>0</v>
      </c>
      <c r="S746" s="200"/>
      <c r="T746" s="202">
        <f>SUM(T747:T750)</f>
        <v>0</v>
      </c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R746" s="203" t="s">
        <v>88</v>
      </c>
      <c r="AT746" s="204" t="s">
        <v>79</v>
      </c>
      <c r="AU746" s="204" t="s">
        <v>88</v>
      </c>
      <c r="AY746" s="203" t="s">
        <v>132</v>
      </c>
      <c r="BK746" s="205">
        <f>SUM(BK747:BK750)</f>
        <v>0</v>
      </c>
    </row>
    <row r="747" s="2" customFormat="1" ht="24.15" customHeight="1">
      <c r="A747" s="42"/>
      <c r="B747" s="43"/>
      <c r="C747" s="208" t="s">
        <v>1189</v>
      </c>
      <c r="D747" s="208" t="s">
        <v>134</v>
      </c>
      <c r="E747" s="209" t="s">
        <v>1190</v>
      </c>
      <c r="F747" s="210" t="s">
        <v>1191</v>
      </c>
      <c r="G747" s="211" t="s">
        <v>476</v>
      </c>
      <c r="H747" s="212">
        <v>2301.3290000000002</v>
      </c>
      <c r="I747" s="213"/>
      <c r="J747" s="214">
        <f>ROUND(I747*H747,2)</f>
        <v>0</v>
      </c>
      <c r="K747" s="210" t="s">
        <v>154</v>
      </c>
      <c r="L747" s="48"/>
      <c r="M747" s="215" t="s">
        <v>32</v>
      </c>
      <c r="N747" s="216" t="s">
        <v>51</v>
      </c>
      <c r="O747" s="88"/>
      <c r="P747" s="217">
        <f>O747*H747</f>
        <v>0</v>
      </c>
      <c r="Q747" s="217">
        <v>0</v>
      </c>
      <c r="R747" s="217">
        <f>Q747*H747</f>
        <v>0</v>
      </c>
      <c r="S747" s="217">
        <v>0</v>
      </c>
      <c r="T747" s="218">
        <f>S747*H747</f>
        <v>0</v>
      </c>
      <c r="U747" s="42"/>
      <c r="V747" s="42"/>
      <c r="W747" s="42"/>
      <c r="X747" s="42"/>
      <c r="Y747" s="42"/>
      <c r="Z747" s="42"/>
      <c r="AA747" s="42"/>
      <c r="AB747" s="42"/>
      <c r="AC747" s="42"/>
      <c r="AD747" s="42"/>
      <c r="AE747" s="42"/>
      <c r="AR747" s="219" t="s">
        <v>138</v>
      </c>
      <c r="AT747" s="219" t="s">
        <v>134</v>
      </c>
      <c r="AU747" s="219" t="s">
        <v>90</v>
      </c>
      <c r="AY747" s="20" t="s">
        <v>132</v>
      </c>
      <c r="BE747" s="220">
        <f>IF(N747="základní",J747,0)</f>
        <v>0</v>
      </c>
      <c r="BF747" s="220">
        <f>IF(N747="snížená",J747,0)</f>
        <v>0</v>
      </c>
      <c r="BG747" s="220">
        <f>IF(N747="zákl. přenesená",J747,0)</f>
        <v>0</v>
      </c>
      <c r="BH747" s="220">
        <f>IF(N747="sníž. přenesená",J747,0)</f>
        <v>0</v>
      </c>
      <c r="BI747" s="220">
        <f>IF(N747="nulová",J747,0)</f>
        <v>0</v>
      </c>
      <c r="BJ747" s="20" t="s">
        <v>88</v>
      </c>
      <c r="BK747" s="220">
        <f>ROUND(I747*H747,2)</f>
        <v>0</v>
      </c>
      <c r="BL747" s="20" t="s">
        <v>138</v>
      </c>
      <c r="BM747" s="219" t="s">
        <v>1192</v>
      </c>
    </row>
    <row r="748" s="2" customFormat="1">
      <c r="A748" s="42"/>
      <c r="B748" s="43"/>
      <c r="C748" s="44"/>
      <c r="D748" s="226" t="s">
        <v>156</v>
      </c>
      <c r="E748" s="44"/>
      <c r="F748" s="227" t="s">
        <v>1193</v>
      </c>
      <c r="G748" s="44"/>
      <c r="H748" s="44"/>
      <c r="I748" s="223"/>
      <c r="J748" s="44"/>
      <c r="K748" s="44"/>
      <c r="L748" s="48"/>
      <c r="M748" s="224"/>
      <c r="N748" s="225"/>
      <c r="O748" s="88"/>
      <c r="P748" s="88"/>
      <c r="Q748" s="88"/>
      <c r="R748" s="88"/>
      <c r="S748" s="88"/>
      <c r="T748" s="89"/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T748" s="20" t="s">
        <v>156</v>
      </c>
      <c r="AU748" s="20" t="s">
        <v>90</v>
      </c>
    </row>
    <row r="749" s="2" customFormat="1" ht="24.15" customHeight="1">
      <c r="A749" s="42"/>
      <c r="B749" s="43"/>
      <c r="C749" s="208" t="s">
        <v>1194</v>
      </c>
      <c r="D749" s="208" t="s">
        <v>134</v>
      </c>
      <c r="E749" s="209" t="s">
        <v>1195</v>
      </c>
      <c r="F749" s="210" t="s">
        <v>1196</v>
      </c>
      <c r="G749" s="211" t="s">
        <v>476</v>
      </c>
      <c r="H749" s="212">
        <v>2301.3290000000002</v>
      </c>
      <c r="I749" s="213"/>
      <c r="J749" s="214">
        <f>ROUND(I749*H749,2)</f>
        <v>0</v>
      </c>
      <c r="K749" s="210" t="s">
        <v>154</v>
      </c>
      <c r="L749" s="48"/>
      <c r="M749" s="215" t="s">
        <v>32</v>
      </c>
      <c r="N749" s="216" t="s">
        <v>51</v>
      </c>
      <c r="O749" s="88"/>
      <c r="P749" s="217">
        <f>O749*H749</f>
        <v>0</v>
      </c>
      <c r="Q749" s="217">
        <v>0</v>
      </c>
      <c r="R749" s="217">
        <f>Q749*H749</f>
        <v>0</v>
      </c>
      <c r="S749" s="217">
        <v>0</v>
      </c>
      <c r="T749" s="218">
        <f>S749*H749</f>
        <v>0</v>
      </c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R749" s="219" t="s">
        <v>138</v>
      </c>
      <c r="AT749" s="219" t="s">
        <v>134</v>
      </c>
      <c r="AU749" s="219" t="s">
        <v>90</v>
      </c>
      <c r="AY749" s="20" t="s">
        <v>132</v>
      </c>
      <c r="BE749" s="220">
        <f>IF(N749="základní",J749,0)</f>
        <v>0</v>
      </c>
      <c r="BF749" s="220">
        <f>IF(N749="snížená",J749,0)</f>
        <v>0</v>
      </c>
      <c r="BG749" s="220">
        <f>IF(N749="zákl. přenesená",J749,0)</f>
        <v>0</v>
      </c>
      <c r="BH749" s="220">
        <f>IF(N749="sníž. přenesená",J749,0)</f>
        <v>0</v>
      </c>
      <c r="BI749" s="220">
        <f>IF(N749="nulová",J749,0)</f>
        <v>0</v>
      </c>
      <c r="BJ749" s="20" t="s">
        <v>88</v>
      </c>
      <c r="BK749" s="220">
        <f>ROUND(I749*H749,2)</f>
        <v>0</v>
      </c>
      <c r="BL749" s="20" t="s">
        <v>138</v>
      </c>
      <c r="BM749" s="219" t="s">
        <v>1197</v>
      </c>
    </row>
    <row r="750" s="2" customFormat="1">
      <c r="A750" s="42"/>
      <c r="B750" s="43"/>
      <c r="C750" s="44"/>
      <c r="D750" s="226" t="s">
        <v>156</v>
      </c>
      <c r="E750" s="44"/>
      <c r="F750" s="227" t="s">
        <v>1198</v>
      </c>
      <c r="G750" s="44"/>
      <c r="H750" s="44"/>
      <c r="I750" s="223"/>
      <c r="J750" s="44"/>
      <c r="K750" s="44"/>
      <c r="L750" s="48"/>
      <c r="M750" s="224"/>
      <c r="N750" s="225"/>
      <c r="O750" s="88"/>
      <c r="P750" s="88"/>
      <c r="Q750" s="88"/>
      <c r="R750" s="88"/>
      <c r="S750" s="88"/>
      <c r="T750" s="89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T750" s="20" t="s">
        <v>156</v>
      </c>
      <c r="AU750" s="20" t="s">
        <v>90</v>
      </c>
    </row>
    <row r="751" s="12" customFormat="1" ht="25.92" customHeight="1">
      <c r="A751" s="12"/>
      <c r="B751" s="192"/>
      <c r="C751" s="193"/>
      <c r="D751" s="194" t="s">
        <v>79</v>
      </c>
      <c r="E751" s="195" t="s">
        <v>505</v>
      </c>
      <c r="F751" s="195" t="s">
        <v>1199</v>
      </c>
      <c r="G751" s="193"/>
      <c r="H751" s="193"/>
      <c r="I751" s="196"/>
      <c r="J751" s="197">
        <f>BK751</f>
        <v>0</v>
      </c>
      <c r="K751" s="193"/>
      <c r="L751" s="198"/>
      <c r="M751" s="199"/>
      <c r="N751" s="200"/>
      <c r="O751" s="200"/>
      <c r="P751" s="201">
        <f>P752</f>
        <v>0</v>
      </c>
      <c r="Q751" s="200"/>
      <c r="R751" s="201">
        <f>R752</f>
        <v>2.1474000000000002</v>
      </c>
      <c r="S751" s="200"/>
      <c r="T751" s="202">
        <f>T752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03" t="s">
        <v>150</v>
      </c>
      <c r="AT751" s="204" t="s">
        <v>79</v>
      </c>
      <c r="AU751" s="204" t="s">
        <v>80</v>
      </c>
      <c r="AY751" s="203" t="s">
        <v>132</v>
      </c>
      <c r="BK751" s="205">
        <f>BK752</f>
        <v>0</v>
      </c>
    </row>
    <row r="752" s="12" customFormat="1" ht="22.8" customHeight="1">
      <c r="A752" s="12"/>
      <c r="B752" s="192"/>
      <c r="C752" s="193"/>
      <c r="D752" s="194" t="s">
        <v>79</v>
      </c>
      <c r="E752" s="206" t="s">
        <v>1200</v>
      </c>
      <c r="F752" s="206" t="s">
        <v>1201</v>
      </c>
      <c r="G752" s="193"/>
      <c r="H752" s="193"/>
      <c r="I752" s="196"/>
      <c r="J752" s="207">
        <f>BK752</f>
        <v>0</v>
      </c>
      <c r="K752" s="193"/>
      <c r="L752" s="198"/>
      <c r="M752" s="199"/>
      <c r="N752" s="200"/>
      <c r="O752" s="200"/>
      <c r="P752" s="201">
        <f>SUM(P753:P759)</f>
        <v>0</v>
      </c>
      <c r="Q752" s="200"/>
      <c r="R752" s="201">
        <f>SUM(R753:R759)</f>
        <v>2.1474000000000002</v>
      </c>
      <c r="S752" s="200"/>
      <c r="T752" s="202">
        <f>SUM(T753:T759)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03" t="s">
        <v>150</v>
      </c>
      <c r="AT752" s="204" t="s">
        <v>79</v>
      </c>
      <c r="AU752" s="204" t="s">
        <v>88</v>
      </c>
      <c r="AY752" s="203" t="s">
        <v>132</v>
      </c>
      <c r="BK752" s="205">
        <f>SUM(BK753:BK759)</f>
        <v>0</v>
      </c>
    </row>
    <row r="753" s="2" customFormat="1" ht="16.5" customHeight="1">
      <c r="A753" s="42"/>
      <c r="B753" s="43"/>
      <c r="C753" s="208" t="s">
        <v>1202</v>
      </c>
      <c r="D753" s="208" t="s">
        <v>134</v>
      </c>
      <c r="E753" s="209" t="s">
        <v>1203</v>
      </c>
      <c r="F753" s="210" t="s">
        <v>1204</v>
      </c>
      <c r="G753" s="211" t="s">
        <v>164</v>
      </c>
      <c r="H753" s="212">
        <v>4</v>
      </c>
      <c r="I753" s="213"/>
      <c r="J753" s="214">
        <f>ROUND(I753*H753,2)</f>
        <v>0</v>
      </c>
      <c r="K753" s="210" t="s">
        <v>154</v>
      </c>
      <c r="L753" s="48"/>
      <c r="M753" s="215" t="s">
        <v>32</v>
      </c>
      <c r="N753" s="216" t="s">
        <v>51</v>
      </c>
      <c r="O753" s="88"/>
      <c r="P753" s="217">
        <f>O753*H753</f>
        <v>0</v>
      </c>
      <c r="Q753" s="217">
        <v>0</v>
      </c>
      <c r="R753" s="217">
        <f>Q753*H753</f>
        <v>0</v>
      </c>
      <c r="S753" s="217">
        <v>0</v>
      </c>
      <c r="T753" s="218">
        <f>S753*H753</f>
        <v>0</v>
      </c>
      <c r="U753" s="42"/>
      <c r="V753" s="42"/>
      <c r="W753" s="42"/>
      <c r="X753" s="42"/>
      <c r="Y753" s="42"/>
      <c r="Z753" s="42"/>
      <c r="AA753" s="42"/>
      <c r="AB753" s="42"/>
      <c r="AC753" s="42"/>
      <c r="AD753" s="42"/>
      <c r="AE753" s="42"/>
      <c r="AR753" s="219" t="s">
        <v>730</v>
      </c>
      <c r="AT753" s="219" t="s">
        <v>134</v>
      </c>
      <c r="AU753" s="219" t="s">
        <v>90</v>
      </c>
      <c r="AY753" s="20" t="s">
        <v>132</v>
      </c>
      <c r="BE753" s="220">
        <f>IF(N753="základní",J753,0)</f>
        <v>0</v>
      </c>
      <c r="BF753" s="220">
        <f>IF(N753="snížená",J753,0)</f>
        <v>0</v>
      </c>
      <c r="BG753" s="220">
        <f>IF(N753="zákl. přenesená",J753,0)</f>
        <v>0</v>
      </c>
      <c r="BH753" s="220">
        <f>IF(N753="sníž. přenesená",J753,0)</f>
        <v>0</v>
      </c>
      <c r="BI753" s="220">
        <f>IF(N753="nulová",J753,0)</f>
        <v>0</v>
      </c>
      <c r="BJ753" s="20" t="s">
        <v>88</v>
      </c>
      <c r="BK753" s="220">
        <f>ROUND(I753*H753,2)</f>
        <v>0</v>
      </c>
      <c r="BL753" s="20" t="s">
        <v>730</v>
      </c>
      <c r="BM753" s="219" t="s">
        <v>1205</v>
      </c>
    </row>
    <row r="754" s="2" customFormat="1">
      <c r="A754" s="42"/>
      <c r="B754" s="43"/>
      <c r="C754" s="44"/>
      <c r="D754" s="226" t="s">
        <v>156</v>
      </c>
      <c r="E754" s="44"/>
      <c r="F754" s="227" t="s">
        <v>1206</v>
      </c>
      <c r="G754" s="44"/>
      <c r="H754" s="44"/>
      <c r="I754" s="223"/>
      <c r="J754" s="44"/>
      <c r="K754" s="44"/>
      <c r="L754" s="48"/>
      <c r="M754" s="224"/>
      <c r="N754" s="225"/>
      <c r="O754" s="88"/>
      <c r="P754" s="88"/>
      <c r="Q754" s="88"/>
      <c r="R754" s="88"/>
      <c r="S754" s="88"/>
      <c r="T754" s="89"/>
      <c r="U754" s="42"/>
      <c r="V754" s="42"/>
      <c r="W754" s="42"/>
      <c r="X754" s="42"/>
      <c r="Y754" s="42"/>
      <c r="Z754" s="42"/>
      <c r="AA754" s="42"/>
      <c r="AB754" s="42"/>
      <c r="AC754" s="42"/>
      <c r="AD754" s="42"/>
      <c r="AE754" s="42"/>
      <c r="AT754" s="20" t="s">
        <v>156</v>
      </c>
      <c r="AU754" s="20" t="s">
        <v>90</v>
      </c>
    </row>
    <row r="755" s="2" customFormat="1" ht="37.8" customHeight="1">
      <c r="A755" s="42"/>
      <c r="B755" s="43"/>
      <c r="C755" s="208" t="s">
        <v>1207</v>
      </c>
      <c r="D755" s="208" t="s">
        <v>134</v>
      </c>
      <c r="E755" s="209" t="s">
        <v>1208</v>
      </c>
      <c r="F755" s="210" t="s">
        <v>1209</v>
      </c>
      <c r="G755" s="211" t="s">
        <v>164</v>
      </c>
      <c r="H755" s="212">
        <v>4</v>
      </c>
      <c r="I755" s="213"/>
      <c r="J755" s="214">
        <f>ROUND(I755*H755,2)</f>
        <v>0</v>
      </c>
      <c r="K755" s="210" t="s">
        <v>154</v>
      </c>
      <c r="L755" s="48"/>
      <c r="M755" s="215" t="s">
        <v>32</v>
      </c>
      <c r="N755" s="216" t="s">
        <v>51</v>
      </c>
      <c r="O755" s="88"/>
      <c r="P755" s="217">
        <f>O755*H755</f>
        <v>0</v>
      </c>
      <c r="Q755" s="217">
        <v>0.53685000000000005</v>
      </c>
      <c r="R755" s="217">
        <f>Q755*H755</f>
        <v>2.1474000000000002</v>
      </c>
      <c r="S755" s="217">
        <v>0</v>
      </c>
      <c r="T755" s="218">
        <f>S755*H755</f>
        <v>0</v>
      </c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R755" s="219" t="s">
        <v>730</v>
      </c>
      <c r="AT755" s="219" t="s">
        <v>134</v>
      </c>
      <c r="AU755" s="219" t="s">
        <v>90</v>
      </c>
      <c r="AY755" s="20" t="s">
        <v>132</v>
      </c>
      <c r="BE755" s="220">
        <f>IF(N755="základní",J755,0)</f>
        <v>0</v>
      </c>
      <c r="BF755" s="220">
        <f>IF(N755="snížená",J755,0)</f>
        <v>0</v>
      </c>
      <c r="BG755" s="220">
        <f>IF(N755="zákl. přenesená",J755,0)</f>
        <v>0</v>
      </c>
      <c r="BH755" s="220">
        <f>IF(N755="sníž. přenesená",J755,0)</f>
        <v>0</v>
      </c>
      <c r="BI755" s="220">
        <f>IF(N755="nulová",J755,0)</f>
        <v>0</v>
      </c>
      <c r="BJ755" s="20" t="s">
        <v>88</v>
      </c>
      <c r="BK755" s="220">
        <f>ROUND(I755*H755,2)</f>
        <v>0</v>
      </c>
      <c r="BL755" s="20" t="s">
        <v>730</v>
      </c>
      <c r="BM755" s="219" t="s">
        <v>1210</v>
      </c>
    </row>
    <row r="756" s="2" customFormat="1">
      <c r="A756" s="42"/>
      <c r="B756" s="43"/>
      <c r="C756" s="44"/>
      <c r="D756" s="226" t="s">
        <v>156</v>
      </c>
      <c r="E756" s="44"/>
      <c r="F756" s="227" t="s">
        <v>1211</v>
      </c>
      <c r="G756" s="44"/>
      <c r="H756" s="44"/>
      <c r="I756" s="223"/>
      <c r="J756" s="44"/>
      <c r="K756" s="44"/>
      <c r="L756" s="48"/>
      <c r="M756" s="224"/>
      <c r="N756" s="225"/>
      <c r="O756" s="88"/>
      <c r="P756" s="88"/>
      <c r="Q756" s="88"/>
      <c r="R756" s="88"/>
      <c r="S756" s="88"/>
      <c r="T756" s="89"/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T756" s="20" t="s">
        <v>156</v>
      </c>
      <c r="AU756" s="20" t="s">
        <v>90</v>
      </c>
    </row>
    <row r="757" s="2" customFormat="1" ht="16.5" customHeight="1">
      <c r="A757" s="42"/>
      <c r="B757" s="43"/>
      <c r="C757" s="208" t="s">
        <v>1212</v>
      </c>
      <c r="D757" s="208" t="s">
        <v>134</v>
      </c>
      <c r="E757" s="209" t="s">
        <v>1213</v>
      </c>
      <c r="F757" s="210" t="s">
        <v>1214</v>
      </c>
      <c r="G757" s="211" t="s">
        <v>164</v>
      </c>
      <c r="H757" s="212">
        <v>4</v>
      </c>
      <c r="I757" s="213"/>
      <c r="J757" s="214">
        <f>ROUND(I757*H757,2)</f>
        <v>0</v>
      </c>
      <c r="K757" s="210" t="s">
        <v>154</v>
      </c>
      <c r="L757" s="48"/>
      <c r="M757" s="215" t="s">
        <v>32</v>
      </c>
      <c r="N757" s="216" t="s">
        <v>51</v>
      </c>
      <c r="O757" s="88"/>
      <c r="P757" s="217">
        <f>O757*H757</f>
        <v>0</v>
      </c>
      <c r="Q757" s="217">
        <v>0</v>
      </c>
      <c r="R757" s="217">
        <f>Q757*H757</f>
        <v>0</v>
      </c>
      <c r="S757" s="217">
        <v>0</v>
      </c>
      <c r="T757" s="218">
        <f>S757*H757</f>
        <v>0</v>
      </c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R757" s="219" t="s">
        <v>730</v>
      </c>
      <c r="AT757" s="219" t="s">
        <v>134</v>
      </c>
      <c r="AU757" s="219" t="s">
        <v>90</v>
      </c>
      <c r="AY757" s="20" t="s">
        <v>132</v>
      </c>
      <c r="BE757" s="220">
        <f>IF(N757="základní",J757,0)</f>
        <v>0</v>
      </c>
      <c r="BF757" s="220">
        <f>IF(N757="snížená",J757,0)</f>
        <v>0</v>
      </c>
      <c r="BG757" s="220">
        <f>IF(N757="zákl. přenesená",J757,0)</f>
        <v>0</v>
      </c>
      <c r="BH757" s="220">
        <f>IF(N757="sníž. přenesená",J757,0)</f>
        <v>0</v>
      </c>
      <c r="BI757" s="220">
        <f>IF(N757="nulová",J757,0)</f>
        <v>0</v>
      </c>
      <c r="BJ757" s="20" t="s">
        <v>88</v>
      </c>
      <c r="BK757" s="220">
        <f>ROUND(I757*H757,2)</f>
        <v>0</v>
      </c>
      <c r="BL757" s="20" t="s">
        <v>730</v>
      </c>
      <c r="BM757" s="219" t="s">
        <v>1215</v>
      </c>
    </row>
    <row r="758" s="2" customFormat="1">
      <c r="A758" s="42"/>
      <c r="B758" s="43"/>
      <c r="C758" s="44"/>
      <c r="D758" s="226" t="s">
        <v>156</v>
      </c>
      <c r="E758" s="44"/>
      <c r="F758" s="227" t="s">
        <v>1216</v>
      </c>
      <c r="G758" s="44"/>
      <c r="H758" s="44"/>
      <c r="I758" s="223"/>
      <c r="J758" s="44"/>
      <c r="K758" s="44"/>
      <c r="L758" s="48"/>
      <c r="M758" s="224"/>
      <c r="N758" s="225"/>
      <c r="O758" s="88"/>
      <c r="P758" s="88"/>
      <c r="Q758" s="88"/>
      <c r="R758" s="88"/>
      <c r="S758" s="88"/>
      <c r="T758" s="89"/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T758" s="20" t="s">
        <v>156</v>
      </c>
      <c r="AU758" s="20" t="s">
        <v>90</v>
      </c>
    </row>
    <row r="759" s="2" customFormat="1" ht="16.5" customHeight="1">
      <c r="A759" s="42"/>
      <c r="B759" s="43"/>
      <c r="C759" s="208" t="s">
        <v>1217</v>
      </c>
      <c r="D759" s="208" t="s">
        <v>134</v>
      </c>
      <c r="E759" s="209" t="s">
        <v>1218</v>
      </c>
      <c r="F759" s="210" t="s">
        <v>1219</v>
      </c>
      <c r="G759" s="211" t="s">
        <v>1106</v>
      </c>
      <c r="H759" s="212">
        <v>1</v>
      </c>
      <c r="I759" s="213"/>
      <c r="J759" s="214">
        <f>ROUND(I759*H759,2)</f>
        <v>0</v>
      </c>
      <c r="K759" s="210" t="s">
        <v>32</v>
      </c>
      <c r="L759" s="48"/>
      <c r="M759" s="286" t="s">
        <v>32</v>
      </c>
      <c r="N759" s="287" t="s">
        <v>51</v>
      </c>
      <c r="O759" s="262"/>
      <c r="P759" s="288">
        <f>O759*H759</f>
        <v>0</v>
      </c>
      <c r="Q759" s="288">
        <v>0</v>
      </c>
      <c r="R759" s="288">
        <f>Q759*H759</f>
        <v>0</v>
      </c>
      <c r="S759" s="288">
        <v>0</v>
      </c>
      <c r="T759" s="289">
        <f>S759*H759</f>
        <v>0</v>
      </c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R759" s="219" t="s">
        <v>730</v>
      </c>
      <c r="AT759" s="219" t="s">
        <v>134</v>
      </c>
      <c r="AU759" s="219" t="s">
        <v>90</v>
      </c>
      <c r="AY759" s="20" t="s">
        <v>132</v>
      </c>
      <c r="BE759" s="220">
        <f>IF(N759="základní",J759,0)</f>
        <v>0</v>
      </c>
      <c r="BF759" s="220">
        <f>IF(N759="snížená",J759,0)</f>
        <v>0</v>
      </c>
      <c r="BG759" s="220">
        <f>IF(N759="zákl. přenesená",J759,0)</f>
        <v>0</v>
      </c>
      <c r="BH759" s="220">
        <f>IF(N759="sníž. přenesená",J759,0)</f>
        <v>0</v>
      </c>
      <c r="BI759" s="220">
        <f>IF(N759="nulová",J759,0)</f>
        <v>0</v>
      </c>
      <c r="BJ759" s="20" t="s">
        <v>88</v>
      </c>
      <c r="BK759" s="220">
        <f>ROUND(I759*H759,2)</f>
        <v>0</v>
      </c>
      <c r="BL759" s="20" t="s">
        <v>730</v>
      </c>
      <c r="BM759" s="219" t="s">
        <v>1220</v>
      </c>
    </row>
    <row r="760" s="2" customFormat="1" ht="6.96" customHeight="1">
      <c r="A760" s="42"/>
      <c r="B760" s="63"/>
      <c r="C760" s="64"/>
      <c r="D760" s="64"/>
      <c r="E760" s="64"/>
      <c r="F760" s="64"/>
      <c r="G760" s="64"/>
      <c r="H760" s="64"/>
      <c r="I760" s="64"/>
      <c r="J760" s="64"/>
      <c r="K760" s="64"/>
      <c r="L760" s="48"/>
      <c r="M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  <c r="AA760" s="42"/>
      <c r="AB760" s="42"/>
      <c r="AC760" s="42"/>
      <c r="AD760" s="42"/>
      <c r="AE760" s="42"/>
    </row>
  </sheetData>
  <sheetProtection sheet="1" autoFilter="0" formatColumns="0" formatRows="0" objects="1" scenarios="1" spinCount="100000" saltValue="5PufyvRwZ5mOdhT9GXK8GZnks4YCqscFb43GKN4FLW4I11PXIBiQOAhCCvfeP7/bmHtBqlgak8TyNhtZt9oj2g==" hashValue="ITRtKfwSgqMID5V53I/lPTD1jhpLQVAAnxEEhIwS+97Wc6gIoO3FHPsJidN+bLN8tGbCw2eIvrCqXTjMZnCdtw==" algorithmName="SHA-512" password="CC35"/>
  <autoFilter ref="C89:K75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2/113106193"/>
    <hyperlink ref="F99" r:id="rId2" display="https://podminky.urs.cz/item/CS_URS_2024_02/113107221"/>
    <hyperlink ref="F110" r:id="rId3" display="https://podminky.urs.cz/item/CS_URS_2024_02/113107222"/>
    <hyperlink ref="F122" r:id="rId4" display="https://podminky.urs.cz/item/CS_URS_2024_02/113107223"/>
    <hyperlink ref="F130" r:id="rId5" display="https://podminky.urs.cz/item/CS_URS_2024_02/113107225"/>
    <hyperlink ref="F137" r:id="rId6" display="https://podminky.urs.cz/item/CS_URS_2024_02/113107230"/>
    <hyperlink ref="F142" r:id="rId7" display="https://podminky.urs.cz/item/CS_URS_2024_02/113107232"/>
    <hyperlink ref="F158" r:id="rId8" display="https://podminky.urs.cz/item/CS_URS_2024_02/113107233"/>
    <hyperlink ref="F168" r:id="rId9" display="https://podminky.urs.cz/item/CS_URS_2024_02/113107241"/>
    <hyperlink ref="F193" r:id="rId10" display="https://podminky.urs.cz/item/CS_URS_2024_02/113201112"/>
    <hyperlink ref="F199" r:id="rId11" display="https://podminky.urs.cz/item/CS_URS_2024_02/113202111"/>
    <hyperlink ref="F204" r:id="rId12" display="https://podminky.urs.cz/item/CS_URS_2024_02/121151113"/>
    <hyperlink ref="F210" r:id="rId13" display="https://podminky.urs.cz/item/CS_URS_2024_02/122452206"/>
    <hyperlink ref="F220" r:id="rId14" display="https://podminky.urs.cz/item/CS_URS_2024_02/131213701"/>
    <hyperlink ref="F225" r:id="rId15" display="https://podminky.urs.cz/item/CS_URS_2024_02/132251104"/>
    <hyperlink ref="F232" r:id="rId16" display="https://podminky.urs.cz/item/CS_URS_2024_02/139001101"/>
    <hyperlink ref="F237" r:id="rId17" display="https://podminky.urs.cz/item/CS_URS_2024_02/162351104"/>
    <hyperlink ref="F242" r:id="rId18" display="https://podminky.urs.cz/item/CS_URS_2024_02/162751117"/>
    <hyperlink ref="F255" r:id="rId19" display="https://podminky.urs.cz/item/CS_URS_2024_02/167151101"/>
    <hyperlink ref="F265" r:id="rId20" display="https://podminky.urs.cz/item/CS_URS_2024_02/171201231"/>
    <hyperlink ref="F268" r:id="rId21" display="https://podminky.urs.cz/item/CS_URS_2024_02/171251201"/>
    <hyperlink ref="F273" r:id="rId22" display="https://podminky.urs.cz/item/CS_URS_2024_02/174211101"/>
    <hyperlink ref="F277" r:id="rId23" display="https://podminky.urs.cz/item/CS_URS_2024_02/181252305"/>
    <hyperlink ref="F292" r:id="rId24" display="https://podminky.urs.cz/item/CS_URS_2024_02/181351003"/>
    <hyperlink ref="F301" r:id="rId25" display="https://podminky.urs.cz/item/CS_URS_2024_02/181411131"/>
    <hyperlink ref="F306" r:id="rId26" display="https://podminky.urs.cz/item/CS_URS_2024_02/181951111"/>
    <hyperlink ref="F311" r:id="rId27" display="https://podminky.urs.cz/item/CS_URS_2024_02/211971121"/>
    <hyperlink ref="F318" r:id="rId28" display="https://podminky.urs.cz/item/CS_URS_2024_02/212752401"/>
    <hyperlink ref="F323" r:id="rId29" display="https://podminky.urs.cz/item/CS_URS_2024_02/564750111"/>
    <hyperlink ref="F326" r:id="rId30" display="https://podminky.urs.cz/item/CS_URS_2024_02/564831111"/>
    <hyperlink ref="F329" r:id="rId31" display="https://podminky.urs.cz/item/CS_URS_2024_02/564851111"/>
    <hyperlink ref="F335" r:id="rId32" display="https://podminky.urs.cz/item/CS_URS_2024_02/564861011"/>
    <hyperlink ref="F338" r:id="rId33" display="https://podminky.urs.cz/item/CS_URS_2024_02/564861113"/>
    <hyperlink ref="F341" r:id="rId34" display="https://podminky.urs.cz/item/CS_URS_2024_02/564871111"/>
    <hyperlink ref="F349" r:id="rId35" display="https://podminky.urs.cz/item/CS_URS_2024_02/565145121"/>
    <hyperlink ref="F357" r:id="rId36" display="https://podminky.urs.cz/item/CS_URS_2024_02/567122111"/>
    <hyperlink ref="F360" r:id="rId37" display="https://podminky.urs.cz/item/CS_URS_2024_02/567122112"/>
    <hyperlink ref="F365" r:id="rId38" display="https://podminky.urs.cz/item/CS_URS_2024_02/567122114"/>
    <hyperlink ref="F375" r:id="rId39" display="https://podminky.urs.cz/item/CS_URS_2024_02/573211106"/>
    <hyperlink ref="F382" r:id="rId40" display="https://podminky.urs.cz/item/CS_URS_2024_02/577134121"/>
    <hyperlink ref="F394" r:id="rId41" display="https://podminky.urs.cz/item/CS_URS_2024_02/577134131"/>
    <hyperlink ref="F399" r:id="rId42" display="https://podminky.urs.cz/item/CS_URS_2024_02/577143111"/>
    <hyperlink ref="F402" r:id="rId43" display="https://podminky.urs.cz/item/CS_URS_2024_02/577145112"/>
    <hyperlink ref="F407" r:id="rId44" display="https://podminky.urs.cz/item/CS_URS_2024_02/577155122"/>
    <hyperlink ref="F413" r:id="rId45" display="https://podminky.urs.cz/item/CS_URS_2024_02/591141111"/>
    <hyperlink ref="F418" r:id="rId46" display="https://podminky.urs.cz/item/CS_URS_2024_02/596211110"/>
    <hyperlink ref="F430" r:id="rId47" display="https://podminky.urs.cz/item/CS_URS_2024_02/596211114"/>
    <hyperlink ref="F433" r:id="rId48" display="https://podminky.urs.cz/item/CS_URS_2024_02/596212210"/>
    <hyperlink ref="F440" r:id="rId49" display="https://podminky.urs.cz/item/CS_URS_2024_02/596212213"/>
    <hyperlink ref="F445" r:id="rId50" display="https://podminky.urs.cz/item/CS_URS_2024_02/596212214"/>
    <hyperlink ref="F448" r:id="rId51" display="https://podminky.urs.cz/item/CS_URS_2024_02/599111111"/>
    <hyperlink ref="F452" r:id="rId52" display="https://podminky.urs.cz/item/CS_URS_2024_02/915241111"/>
    <hyperlink ref="F460" r:id="rId53" display="https://podminky.urs.cz/item/CS_URS_2024_02/899132111"/>
    <hyperlink ref="F469" r:id="rId54" display="https://podminky.urs.cz/item/CS_URS_2024_02/899132212"/>
    <hyperlink ref="F474" r:id="rId55" display="https://podminky.urs.cz/item/CS_URS_2024_02/899132213"/>
    <hyperlink ref="F480" r:id="rId56" display="https://podminky.urs.cz/item/CS_URS_2024_02/911111111"/>
    <hyperlink ref="F485" r:id="rId57" display="https://podminky.urs.cz/item/CS_URS_2024_02/914111111"/>
    <hyperlink ref="F492" r:id="rId58" display="https://podminky.urs.cz/item/CS_URS_2024_02/914431112"/>
    <hyperlink ref="F495" r:id="rId59" display="https://podminky.urs.cz/item/CS_URS_2024_02/914511111"/>
    <hyperlink ref="F498" r:id="rId60" display="https://podminky.urs.cz/item/CS_URS_2024_02/915111111"/>
    <hyperlink ref="F501" r:id="rId61" display="https://podminky.urs.cz/item/CS_URS_2024_02/915111115"/>
    <hyperlink ref="F507" r:id="rId62" display="https://podminky.urs.cz/item/CS_URS_2024_02/915111121"/>
    <hyperlink ref="F510" r:id="rId63" display="https://podminky.urs.cz/item/CS_URS_2024_02/915121111"/>
    <hyperlink ref="F515" r:id="rId64" display="https://podminky.urs.cz/item/CS_URS_2024_02/915121121"/>
    <hyperlink ref="F518" r:id="rId65" display="https://podminky.urs.cz/item/CS_URS_2024_02/915131111"/>
    <hyperlink ref="F526" r:id="rId66" display="https://podminky.urs.cz/item/CS_URS_2024_02/915211111"/>
    <hyperlink ref="F529" r:id="rId67" display="https://podminky.urs.cz/item/CS_URS_2024_02/915211115"/>
    <hyperlink ref="F535" r:id="rId68" display="https://podminky.urs.cz/item/CS_URS_2024_02/915211121"/>
    <hyperlink ref="F538" r:id="rId69" display="https://podminky.urs.cz/item/CS_URS_2024_02/915221111"/>
    <hyperlink ref="F543" r:id="rId70" display="https://podminky.urs.cz/item/CS_URS_2024_02/915221121"/>
    <hyperlink ref="F546" r:id="rId71" display="https://podminky.urs.cz/item/CS_URS_2024_02/915223111"/>
    <hyperlink ref="F550" r:id="rId72" display="https://podminky.urs.cz/item/CS_URS_2024_02/915231111"/>
    <hyperlink ref="F558" r:id="rId73" display="https://podminky.urs.cz/item/CS_URS_2024_02/915611111"/>
    <hyperlink ref="F561" r:id="rId74" display="https://podminky.urs.cz/item/CS_URS_2024_02/915621111"/>
    <hyperlink ref="F568" r:id="rId75" display="https://podminky.urs.cz/item/CS_URS_2024_02/916231213"/>
    <hyperlink ref="F575" r:id="rId76" display="https://podminky.urs.cz/item/CS_URS_2024_02/916241113"/>
    <hyperlink ref="F617" r:id="rId77" display="https://podminky.urs.cz/item/CS_URS_2024_02/916241213"/>
    <hyperlink ref="F629" r:id="rId78" display="https://podminky.urs.cz/item/CS_URS_2024_02/916991121"/>
    <hyperlink ref="F634" r:id="rId79" display="https://podminky.urs.cz/item/CS_URS_2024_02/919112213"/>
    <hyperlink ref="F639" r:id="rId80" display="https://podminky.urs.cz/item/CS_URS_2024_02/919121213"/>
    <hyperlink ref="F641" r:id="rId81" display="https://podminky.urs.cz/item/CS_URS_2024_02/919732211"/>
    <hyperlink ref="F644" r:id="rId82" display="https://podminky.urs.cz/item/CS_URS_2024_02/919735112"/>
    <hyperlink ref="F647" r:id="rId83" display="https://podminky.urs.cz/item/CS_URS_2024_02/936001001"/>
    <hyperlink ref="F659" r:id="rId84" display="https://podminky.urs.cz/item/CS_URS_2024_02/966005111"/>
    <hyperlink ref="F661" r:id="rId85" display="https://podminky.urs.cz/item/CS_URS_2024_02/966006132"/>
    <hyperlink ref="F663" r:id="rId86" display="https://podminky.urs.cz/item/CS_URS_2024_02/966006211"/>
    <hyperlink ref="F668" r:id="rId87" display="https://podminky.urs.cz/item/CS_URS_2024_02/966006258"/>
    <hyperlink ref="F670" r:id="rId88" display="https://podminky.urs.cz/item/CS_URS_2024_02/966006261"/>
    <hyperlink ref="F672" r:id="rId89" display="https://podminky.urs.cz/item/CS_URS_2024_02/979024443"/>
    <hyperlink ref="F677" r:id="rId90" display="https://podminky.urs.cz/item/CS_URS_2024_02/997013631"/>
    <hyperlink ref="F682" r:id="rId91" display="https://podminky.urs.cz/item/CS_URS_2024_02/997221551"/>
    <hyperlink ref="F689" r:id="rId92" display="https://podminky.urs.cz/item/CS_URS_2024_02/997221559"/>
    <hyperlink ref="F692" r:id="rId93" display="https://podminky.urs.cz/item/CS_URS_2024_02/997221571"/>
    <hyperlink ref="F706" r:id="rId94" display="https://podminky.urs.cz/item/CS_URS_2024_02/997221579"/>
    <hyperlink ref="F709" r:id="rId95" display="https://podminky.urs.cz/item/CS_URS_2024_02/997221612"/>
    <hyperlink ref="F711" r:id="rId96" display="https://podminky.urs.cz/item/CS_URS_2024_02/997221645"/>
    <hyperlink ref="F718" r:id="rId97" display="https://podminky.urs.cz/item/CS_URS_2024_02/997221861"/>
    <hyperlink ref="F724" r:id="rId98" display="https://podminky.urs.cz/item/CS_URS_2024_02/997221873"/>
    <hyperlink ref="F727" r:id="rId99" display="https://podminky.urs.cz/item/CS_URS_2024_02/997221875"/>
    <hyperlink ref="F748" r:id="rId100" display="https://podminky.urs.cz/item/CS_URS_2024_02/998225111"/>
    <hyperlink ref="F750" r:id="rId101" display="https://podminky.urs.cz/item/CS_URS_2024_02/998225191"/>
    <hyperlink ref="F754" r:id="rId102" display="https://podminky.urs.cz/item/CS_URS_2024_02/220860207"/>
    <hyperlink ref="F756" r:id="rId103" display="https://podminky.urs.cz/item/CS_URS_2024_02/220860301"/>
    <hyperlink ref="F758" r:id="rId104" display="https://podminky.urs.cz/item/CS_URS_2024_02/228860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Stavba č. 44409 TV Praha 9, etapa 0001 Oblast Prosek, Novoborská a Českolipská - ETAPA I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1221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ROUND(J86,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ROUND((SUM(BE86:BE273)),  2)</f>
        <v>0</v>
      </c>
      <c r="G33" s="42"/>
      <c r="H33" s="42"/>
      <c r="I33" s="152">
        <v>0.20999999999999999</v>
      </c>
      <c r="J33" s="151">
        <f>ROUND(((SUM(BE86:BE273))*I33),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ROUND((SUM(BF86:BF273)),  2)</f>
        <v>0</v>
      </c>
      <c r="G34" s="42"/>
      <c r="H34" s="42"/>
      <c r="I34" s="152">
        <v>0.14999999999999999</v>
      </c>
      <c r="J34" s="151">
        <f>ROUND(((SUM(BF86:BF273))*I34),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ROUND((SUM(BG86:BG273)),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ROUND((SUM(BH86:BH273)),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ROUND((SUM(BI86:BI273)),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SO.301 - Dešťová kanalizace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J86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1222</v>
      </c>
      <c r="E62" s="178"/>
      <c r="F62" s="178"/>
      <c r="G62" s="178"/>
      <c r="H62" s="178"/>
      <c r="I62" s="178"/>
      <c r="J62" s="179">
        <f>J169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1223</v>
      </c>
      <c r="E63" s="178"/>
      <c r="F63" s="178"/>
      <c r="G63" s="178"/>
      <c r="H63" s="178"/>
      <c r="I63" s="178"/>
      <c r="J63" s="179">
        <f>J178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310</v>
      </c>
      <c r="E64" s="178"/>
      <c r="F64" s="178"/>
      <c r="G64" s="178"/>
      <c r="H64" s="178"/>
      <c r="I64" s="178"/>
      <c r="J64" s="179">
        <f>J189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311</v>
      </c>
      <c r="E65" s="178"/>
      <c r="F65" s="178"/>
      <c r="G65" s="178"/>
      <c r="H65" s="178"/>
      <c r="I65" s="178"/>
      <c r="J65" s="179">
        <f>J262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312</v>
      </c>
      <c r="E66" s="178"/>
      <c r="F66" s="178"/>
      <c r="G66" s="178"/>
      <c r="H66" s="178"/>
      <c r="I66" s="178"/>
      <c r="J66" s="179">
        <f>J271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2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72" s="2" customFormat="1" ht="6.96" customHeight="1">
      <c r="A72" s="42"/>
      <c r="B72" s="65"/>
      <c r="C72" s="66"/>
      <c r="D72" s="66"/>
      <c r="E72" s="66"/>
      <c r="F72" s="66"/>
      <c r="G72" s="66"/>
      <c r="H72" s="66"/>
      <c r="I72" s="66"/>
      <c r="J72" s="66"/>
      <c r="K72" s="66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24.96" customHeight="1">
      <c r="A73" s="42"/>
      <c r="B73" s="43"/>
      <c r="C73" s="26" t="s">
        <v>117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16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164" t="str">
        <f>E7</f>
        <v>Stavba č. 44409 TV Praha 9, etapa 0001 Oblast Prosek, Novoborská a Českolipská - ETAPA I</v>
      </c>
      <c r="F76" s="35"/>
      <c r="G76" s="35"/>
      <c r="H76" s="35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107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73" t="str">
        <f>E9</f>
        <v>SO.301 - Dešťová kanalizace</v>
      </c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22</v>
      </c>
      <c r="D80" s="44"/>
      <c r="E80" s="44"/>
      <c r="F80" s="30" t="str">
        <f>F12</f>
        <v>MČ Praha 9</v>
      </c>
      <c r="G80" s="44"/>
      <c r="H80" s="44"/>
      <c r="I80" s="35" t="s">
        <v>24</v>
      </c>
      <c r="J80" s="76" t="str">
        <f>IF(J12="","",J12)</f>
        <v>22. 10. 2024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30</v>
      </c>
      <c r="D82" s="44"/>
      <c r="E82" s="44"/>
      <c r="F82" s="30" t="str">
        <f>E15</f>
        <v xml:space="preserve"> </v>
      </c>
      <c r="G82" s="44"/>
      <c r="H82" s="44"/>
      <c r="I82" s="35" t="s">
        <v>37</v>
      </c>
      <c r="J82" s="40" t="str">
        <f>E21</f>
        <v>BOMART spol. s r.o.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35</v>
      </c>
      <c r="D83" s="44"/>
      <c r="E83" s="44"/>
      <c r="F83" s="30" t="str">
        <f>IF(E18="","",E18)</f>
        <v>Vyplň údaj</v>
      </c>
      <c r="G83" s="44"/>
      <c r="H83" s="44"/>
      <c r="I83" s="35" t="s">
        <v>42</v>
      </c>
      <c r="J83" s="40" t="str">
        <f>E24</f>
        <v>Ing. Eva Horčičková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0.32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1" customFormat="1" ht="29.28" customHeight="1">
      <c r="A85" s="181"/>
      <c r="B85" s="182"/>
      <c r="C85" s="183" t="s">
        <v>118</v>
      </c>
      <c r="D85" s="184" t="s">
        <v>65</v>
      </c>
      <c r="E85" s="184" t="s">
        <v>61</v>
      </c>
      <c r="F85" s="184" t="s">
        <v>62</v>
      </c>
      <c r="G85" s="184" t="s">
        <v>119</v>
      </c>
      <c r="H85" s="184" t="s">
        <v>120</v>
      </c>
      <c r="I85" s="184" t="s">
        <v>121</v>
      </c>
      <c r="J85" s="184" t="s">
        <v>111</v>
      </c>
      <c r="K85" s="185" t="s">
        <v>122</v>
      </c>
      <c r="L85" s="186"/>
      <c r="M85" s="96" t="s">
        <v>32</v>
      </c>
      <c r="N85" s="97" t="s">
        <v>50</v>
      </c>
      <c r="O85" s="97" t="s">
        <v>123</v>
      </c>
      <c r="P85" s="97" t="s">
        <v>124</v>
      </c>
      <c r="Q85" s="97" t="s">
        <v>125</v>
      </c>
      <c r="R85" s="97" t="s">
        <v>126</v>
      </c>
      <c r="S85" s="97" t="s">
        <v>127</v>
      </c>
      <c r="T85" s="98" t="s">
        <v>128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2"/>
      <c r="B86" s="43"/>
      <c r="C86" s="103" t="s">
        <v>129</v>
      </c>
      <c r="D86" s="44"/>
      <c r="E86" s="44"/>
      <c r="F86" s="44"/>
      <c r="G86" s="44"/>
      <c r="H86" s="44"/>
      <c r="I86" s="44"/>
      <c r="J86" s="187">
        <f>BK86</f>
        <v>0</v>
      </c>
      <c r="K86" s="44"/>
      <c r="L86" s="48"/>
      <c r="M86" s="99"/>
      <c r="N86" s="188"/>
      <c r="O86" s="100"/>
      <c r="P86" s="189">
        <f>P87</f>
        <v>0</v>
      </c>
      <c r="Q86" s="100"/>
      <c r="R86" s="189">
        <f>R87</f>
        <v>93.838587529999998</v>
      </c>
      <c r="S86" s="100"/>
      <c r="T86" s="190">
        <f>T87</f>
        <v>34.020000000000003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79</v>
      </c>
      <c r="AU86" s="20" t="s">
        <v>112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79</v>
      </c>
      <c r="E87" s="195" t="s">
        <v>130</v>
      </c>
      <c r="F87" s="195" t="s">
        <v>131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P88+P169+P178+P189+P262+P271</f>
        <v>0</v>
      </c>
      <c r="Q87" s="200"/>
      <c r="R87" s="201">
        <f>R88+R169+R178+R189+R262+R271</f>
        <v>93.838587529999998</v>
      </c>
      <c r="S87" s="200"/>
      <c r="T87" s="202">
        <f>T88+T169+T178+T189+T262+T271</f>
        <v>34.020000000000003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79</v>
      </c>
      <c r="AU87" s="204" t="s">
        <v>80</v>
      </c>
      <c r="AY87" s="203" t="s">
        <v>132</v>
      </c>
      <c r="BK87" s="205">
        <f>BK88+BK169+BK178+BK189+BK262+BK271</f>
        <v>0</v>
      </c>
    </row>
    <row r="88" s="12" customFormat="1" ht="22.8" customHeight="1">
      <c r="A88" s="12"/>
      <c r="B88" s="192"/>
      <c r="C88" s="193"/>
      <c r="D88" s="194" t="s">
        <v>79</v>
      </c>
      <c r="E88" s="206" t="s">
        <v>88</v>
      </c>
      <c r="F88" s="206" t="s">
        <v>133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SUM(P89:P168)</f>
        <v>0</v>
      </c>
      <c r="Q88" s="200"/>
      <c r="R88" s="201">
        <f>SUM(R89:R168)</f>
        <v>1.5653404800000002</v>
      </c>
      <c r="S88" s="200"/>
      <c r="T88" s="202">
        <f>SUM(T89:T168)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88</v>
      </c>
      <c r="AT88" s="204" t="s">
        <v>79</v>
      </c>
      <c r="AU88" s="204" t="s">
        <v>88</v>
      </c>
      <c r="AY88" s="203" t="s">
        <v>132</v>
      </c>
      <c r="BK88" s="205">
        <f>SUM(BK89:BK168)</f>
        <v>0</v>
      </c>
    </row>
    <row r="89" s="2" customFormat="1" ht="24.15" customHeight="1">
      <c r="A89" s="42"/>
      <c r="B89" s="43"/>
      <c r="C89" s="208" t="s">
        <v>88</v>
      </c>
      <c r="D89" s="208" t="s">
        <v>134</v>
      </c>
      <c r="E89" s="209" t="s">
        <v>1224</v>
      </c>
      <c r="F89" s="210" t="s">
        <v>1225</v>
      </c>
      <c r="G89" s="211" t="s">
        <v>421</v>
      </c>
      <c r="H89" s="212">
        <v>707.05399999999997</v>
      </c>
      <c r="I89" s="213"/>
      <c r="J89" s="214">
        <f>ROUND(I89*H89,2)</f>
        <v>0</v>
      </c>
      <c r="K89" s="210" t="s">
        <v>154</v>
      </c>
      <c r="L89" s="48"/>
      <c r="M89" s="215" t="s">
        <v>32</v>
      </c>
      <c r="N89" s="216" t="s">
        <v>51</v>
      </c>
      <c r="O89" s="88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19" t="s">
        <v>138</v>
      </c>
      <c r="AT89" s="219" t="s">
        <v>134</v>
      </c>
      <c r="AU89" s="219" t="s">
        <v>90</v>
      </c>
      <c r="AY89" s="20" t="s">
        <v>132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88</v>
      </c>
      <c r="BK89" s="220">
        <f>ROUND(I89*H89,2)</f>
        <v>0</v>
      </c>
      <c r="BL89" s="20" t="s">
        <v>138</v>
      </c>
      <c r="BM89" s="219" t="s">
        <v>1226</v>
      </c>
    </row>
    <row r="90" s="2" customFormat="1">
      <c r="A90" s="42"/>
      <c r="B90" s="43"/>
      <c r="C90" s="44"/>
      <c r="D90" s="226" t="s">
        <v>156</v>
      </c>
      <c r="E90" s="44"/>
      <c r="F90" s="227" t="s">
        <v>1227</v>
      </c>
      <c r="G90" s="44"/>
      <c r="H90" s="44"/>
      <c r="I90" s="223"/>
      <c r="J90" s="44"/>
      <c r="K90" s="44"/>
      <c r="L90" s="48"/>
      <c r="M90" s="224"/>
      <c r="N90" s="22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156</v>
      </c>
      <c r="AU90" s="20" t="s">
        <v>90</v>
      </c>
    </row>
    <row r="91" s="13" customFormat="1">
      <c r="A91" s="13"/>
      <c r="B91" s="228"/>
      <c r="C91" s="229"/>
      <c r="D91" s="221" t="s">
        <v>167</v>
      </c>
      <c r="E91" s="230" t="s">
        <v>32</v>
      </c>
      <c r="F91" s="231" t="s">
        <v>1228</v>
      </c>
      <c r="G91" s="229"/>
      <c r="H91" s="230" t="s">
        <v>32</v>
      </c>
      <c r="I91" s="232"/>
      <c r="J91" s="229"/>
      <c r="K91" s="229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167</v>
      </c>
      <c r="AU91" s="237" t="s">
        <v>90</v>
      </c>
      <c r="AV91" s="13" t="s">
        <v>88</v>
      </c>
      <c r="AW91" s="13" t="s">
        <v>41</v>
      </c>
      <c r="AX91" s="13" t="s">
        <v>80</v>
      </c>
      <c r="AY91" s="237" t="s">
        <v>132</v>
      </c>
    </row>
    <row r="92" s="13" customFormat="1">
      <c r="A92" s="13"/>
      <c r="B92" s="228"/>
      <c r="C92" s="229"/>
      <c r="D92" s="221" t="s">
        <v>167</v>
      </c>
      <c r="E92" s="230" t="s">
        <v>32</v>
      </c>
      <c r="F92" s="231" t="s">
        <v>1229</v>
      </c>
      <c r="G92" s="229"/>
      <c r="H92" s="230" t="s">
        <v>32</v>
      </c>
      <c r="I92" s="232"/>
      <c r="J92" s="229"/>
      <c r="K92" s="229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167</v>
      </c>
      <c r="AU92" s="237" t="s">
        <v>90</v>
      </c>
      <c r="AV92" s="13" t="s">
        <v>88</v>
      </c>
      <c r="AW92" s="13" t="s">
        <v>41</v>
      </c>
      <c r="AX92" s="13" t="s">
        <v>80</v>
      </c>
      <c r="AY92" s="237" t="s">
        <v>132</v>
      </c>
    </row>
    <row r="93" s="14" customFormat="1">
      <c r="A93" s="14"/>
      <c r="B93" s="238"/>
      <c r="C93" s="239"/>
      <c r="D93" s="221" t="s">
        <v>167</v>
      </c>
      <c r="E93" s="240" t="s">
        <v>32</v>
      </c>
      <c r="F93" s="241" t="s">
        <v>1230</v>
      </c>
      <c r="G93" s="239"/>
      <c r="H93" s="242">
        <v>135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167</v>
      </c>
      <c r="AU93" s="248" t="s">
        <v>90</v>
      </c>
      <c r="AV93" s="14" t="s">
        <v>90</v>
      </c>
      <c r="AW93" s="14" t="s">
        <v>41</v>
      </c>
      <c r="AX93" s="14" t="s">
        <v>80</v>
      </c>
      <c r="AY93" s="248" t="s">
        <v>132</v>
      </c>
    </row>
    <row r="94" s="14" customFormat="1">
      <c r="A94" s="14"/>
      <c r="B94" s="238"/>
      <c r="C94" s="239"/>
      <c r="D94" s="221" t="s">
        <v>167</v>
      </c>
      <c r="E94" s="240" t="s">
        <v>32</v>
      </c>
      <c r="F94" s="241" t="s">
        <v>1231</v>
      </c>
      <c r="G94" s="239"/>
      <c r="H94" s="242">
        <v>-1.728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167</v>
      </c>
      <c r="AU94" s="248" t="s">
        <v>90</v>
      </c>
      <c r="AV94" s="14" t="s">
        <v>90</v>
      </c>
      <c r="AW94" s="14" t="s">
        <v>41</v>
      </c>
      <c r="AX94" s="14" t="s">
        <v>80</v>
      </c>
      <c r="AY94" s="248" t="s">
        <v>132</v>
      </c>
    </row>
    <row r="95" s="16" customFormat="1">
      <c r="A95" s="16"/>
      <c r="B95" s="265"/>
      <c r="C95" s="266"/>
      <c r="D95" s="221" t="s">
        <v>167</v>
      </c>
      <c r="E95" s="267" t="s">
        <v>32</v>
      </c>
      <c r="F95" s="268" t="s">
        <v>373</v>
      </c>
      <c r="G95" s="266"/>
      <c r="H95" s="269">
        <v>133.27199999999999</v>
      </c>
      <c r="I95" s="270"/>
      <c r="J95" s="266"/>
      <c r="K95" s="266"/>
      <c r="L95" s="271"/>
      <c r="M95" s="272"/>
      <c r="N95" s="273"/>
      <c r="O95" s="273"/>
      <c r="P95" s="273"/>
      <c r="Q95" s="273"/>
      <c r="R95" s="273"/>
      <c r="S95" s="273"/>
      <c r="T95" s="274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75" t="s">
        <v>167</v>
      </c>
      <c r="AU95" s="275" t="s">
        <v>90</v>
      </c>
      <c r="AV95" s="16" t="s">
        <v>150</v>
      </c>
      <c r="AW95" s="16" t="s">
        <v>41</v>
      </c>
      <c r="AX95" s="16" t="s">
        <v>80</v>
      </c>
      <c r="AY95" s="275" t="s">
        <v>132</v>
      </c>
    </row>
    <row r="96" s="13" customFormat="1">
      <c r="A96" s="13"/>
      <c r="B96" s="228"/>
      <c r="C96" s="229"/>
      <c r="D96" s="221" t="s">
        <v>167</v>
      </c>
      <c r="E96" s="230" t="s">
        <v>32</v>
      </c>
      <c r="F96" s="231" t="s">
        <v>1232</v>
      </c>
      <c r="G96" s="229"/>
      <c r="H96" s="230" t="s">
        <v>32</v>
      </c>
      <c r="I96" s="232"/>
      <c r="J96" s="229"/>
      <c r="K96" s="229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167</v>
      </c>
      <c r="AU96" s="237" t="s">
        <v>90</v>
      </c>
      <c r="AV96" s="13" t="s">
        <v>88</v>
      </c>
      <c r="AW96" s="13" t="s">
        <v>41</v>
      </c>
      <c r="AX96" s="13" t="s">
        <v>80</v>
      </c>
      <c r="AY96" s="237" t="s">
        <v>132</v>
      </c>
    </row>
    <row r="97" s="14" customFormat="1">
      <c r="A97" s="14"/>
      <c r="B97" s="238"/>
      <c r="C97" s="239"/>
      <c r="D97" s="221" t="s">
        <v>167</v>
      </c>
      <c r="E97" s="240" t="s">
        <v>32</v>
      </c>
      <c r="F97" s="241" t="s">
        <v>1233</v>
      </c>
      <c r="G97" s="239"/>
      <c r="H97" s="242">
        <v>471.19999999999999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167</v>
      </c>
      <c r="AU97" s="248" t="s">
        <v>90</v>
      </c>
      <c r="AV97" s="14" t="s">
        <v>90</v>
      </c>
      <c r="AW97" s="14" t="s">
        <v>41</v>
      </c>
      <c r="AX97" s="14" t="s">
        <v>80</v>
      </c>
      <c r="AY97" s="248" t="s">
        <v>132</v>
      </c>
    </row>
    <row r="98" s="14" customFormat="1">
      <c r="A98" s="14"/>
      <c r="B98" s="238"/>
      <c r="C98" s="239"/>
      <c r="D98" s="221" t="s">
        <v>167</v>
      </c>
      <c r="E98" s="240" t="s">
        <v>32</v>
      </c>
      <c r="F98" s="241" t="s">
        <v>1234</v>
      </c>
      <c r="G98" s="239"/>
      <c r="H98" s="242">
        <v>76.445999999999998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167</v>
      </c>
      <c r="AU98" s="248" t="s">
        <v>90</v>
      </c>
      <c r="AV98" s="14" t="s">
        <v>90</v>
      </c>
      <c r="AW98" s="14" t="s">
        <v>41</v>
      </c>
      <c r="AX98" s="14" t="s">
        <v>80</v>
      </c>
      <c r="AY98" s="248" t="s">
        <v>132</v>
      </c>
    </row>
    <row r="99" s="14" customFormat="1">
      <c r="A99" s="14"/>
      <c r="B99" s="238"/>
      <c r="C99" s="239"/>
      <c r="D99" s="221" t="s">
        <v>167</v>
      </c>
      <c r="E99" s="240" t="s">
        <v>32</v>
      </c>
      <c r="F99" s="241" t="s">
        <v>1235</v>
      </c>
      <c r="G99" s="239"/>
      <c r="H99" s="242">
        <v>26.135999999999999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167</v>
      </c>
      <c r="AU99" s="248" t="s">
        <v>90</v>
      </c>
      <c r="AV99" s="14" t="s">
        <v>90</v>
      </c>
      <c r="AW99" s="14" t="s">
        <v>41</v>
      </c>
      <c r="AX99" s="14" t="s">
        <v>80</v>
      </c>
      <c r="AY99" s="248" t="s">
        <v>132</v>
      </c>
    </row>
    <row r="100" s="16" customFormat="1">
      <c r="A100" s="16"/>
      <c r="B100" s="265"/>
      <c r="C100" s="266"/>
      <c r="D100" s="221" t="s">
        <v>167</v>
      </c>
      <c r="E100" s="267" t="s">
        <v>32</v>
      </c>
      <c r="F100" s="268" t="s">
        <v>373</v>
      </c>
      <c r="G100" s="266"/>
      <c r="H100" s="269">
        <v>573.78200000000004</v>
      </c>
      <c r="I100" s="270"/>
      <c r="J100" s="266"/>
      <c r="K100" s="266"/>
      <c r="L100" s="271"/>
      <c r="M100" s="272"/>
      <c r="N100" s="273"/>
      <c r="O100" s="273"/>
      <c r="P100" s="273"/>
      <c r="Q100" s="273"/>
      <c r="R100" s="273"/>
      <c r="S100" s="273"/>
      <c r="T100" s="274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75" t="s">
        <v>167</v>
      </c>
      <c r="AU100" s="275" t="s">
        <v>90</v>
      </c>
      <c r="AV100" s="16" t="s">
        <v>150</v>
      </c>
      <c r="AW100" s="16" t="s">
        <v>41</v>
      </c>
      <c r="AX100" s="16" t="s">
        <v>80</v>
      </c>
      <c r="AY100" s="275" t="s">
        <v>132</v>
      </c>
    </row>
    <row r="101" s="15" customFormat="1">
      <c r="A101" s="15"/>
      <c r="B101" s="249"/>
      <c r="C101" s="250"/>
      <c r="D101" s="221" t="s">
        <v>167</v>
      </c>
      <c r="E101" s="251" t="s">
        <v>32</v>
      </c>
      <c r="F101" s="252" t="s">
        <v>176</v>
      </c>
      <c r="G101" s="250"/>
      <c r="H101" s="253">
        <v>707.05399999999997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9" t="s">
        <v>167</v>
      </c>
      <c r="AU101" s="259" t="s">
        <v>90</v>
      </c>
      <c r="AV101" s="15" t="s">
        <v>138</v>
      </c>
      <c r="AW101" s="15" t="s">
        <v>41</v>
      </c>
      <c r="AX101" s="15" t="s">
        <v>88</v>
      </c>
      <c r="AY101" s="259" t="s">
        <v>132</v>
      </c>
    </row>
    <row r="102" s="2" customFormat="1" ht="21.75" customHeight="1">
      <c r="A102" s="42"/>
      <c r="B102" s="43"/>
      <c r="C102" s="208" t="s">
        <v>90</v>
      </c>
      <c r="D102" s="208" t="s">
        <v>134</v>
      </c>
      <c r="E102" s="209" t="s">
        <v>1236</v>
      </c>
      <c r="F102" s="210" t="s">
        <v>1237</v>
      </c>
      <c r="G102" s="211" t="s">
        <v>137</v>
      </c>
      <c r="H102" s="212">
        <v>695.89200000000005</v>
      </c>
      <c r="I102" s="213"/>
      <c r="J102" s="214">
        <f>ROUND(I102*H102,2)</f>
        <v>0</v>
      </c>
      <c r="K102" s="210" t="s">
        <v>154</v>
      </c>
      <c r="L102" s="48"/>
      <c r="M102" s="215" t="s">
        <v>32</v>
      </c>
      <c r="N102" s="216" t="s">
        <v>51</v>
      </c>
      <c r="O102" s="88"/>
      <c r="P102" s="217">
        <f>O102*H102</f>
        <v>0</v>
      </c>
      <c r="Q102" s="217">
        <v>0.00084000000000000003</v>
      </c>
      <c r="R102" s="217">
        <f>Q102*H102</f>
        <v>0.58454928000000006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138</v>
      </c>
      <c r="AT102" s="219" t="s">
        <v>134</v>
      </c>
      <c r="AU102" s="219" t="s">
        <v>90</v>
      </c>
      <c r="AY102" s="20" t="s">
        <v>132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88</v>
      </c>
      <c r="BK102" s="220">
        <f>ROUND(I102*H102,2)</f>
        <v>0</v>
      </c>
      <c r="BL102" s="20" t="s">
        <v>138</v>
      </c>
      <c r="BM102" s="219" t="s">
        <v>1238</v>
      </c>
    </row>
    <row r="103" s="2" customFormat="1">
      <c r="A103" s="42"/>
      <c r="B103" s="43"/>
      <c r="C103" s="44"/>
      <c r="D103" s="226" t="s">
        <v>156</v>
      </c>
      <c r="E103" s="44"/>
      <c r="F103" s="227" t="s">
        <v>1239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156</v>
      </c>
      <c r="AU103" s="20" t="s">
        <v>90</v>
      </c>
    </row>
    <row r="104" s="13" customFormat="1">
      <c r="A104" s="13"/>
      <c r="B104" s="228"/>
      <c r="C104" s="229"/>
      <c r="D104" s="221" t="s">
        <v>167</v>
      </c>
      <c r="E104" s="230" t="s">
        <v>32</v>
      </c>
      <c r="F104" s="231" t="s">
        <v>1240</v>
      </c>
      <c r="G104" s="229"/>
      <c r="H104" s="230" t="s">
        <v>32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167</v>
      </c>
      <c r="AU104" s="237" t="s">
        <v>90</v>
      </c>
      <c r="AV104" s="13" t="s">
        <v>88</v>
      </c>
      <c r="AW104" s="13" t="s">
        <v>41</v>
      </c>
      <c r="AX104" s="13" t="s">
        <v>80</v>
      </c>
      <c r="AY104" s="237" t="s">
        <v>132</v>
      </c>
    </row>
    <row r="105" s="13" customFormat="1">
      <c r="A105" s="13"/>
      <c r="B105" s="228"/>
      <c r="C105" s="229"/>
      <c r="D105" s="221" t="s">
        <v>167</v>
      </c>
      <c r="E105" s="230" t="s">
        <v>32</v>
      </c>
      <c r="F105" s="231" t="s">
        <v>1241</v>
      </c>
      <c r="G105" s="229"/>
      <c r="H105" s="230" t="s">
        <v>32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167</v>
      </c>
      <c r="AU105" s="237" t="s">
        <v>90</v>
      </c>
      <c r="AV105" s="13" t="s">
        <v>88</v>
      </c>
      <c r="AW105" s="13" t="s">
        <v>41</v>
      </c>
      <c r="AX105" s="13" t="s">
        <v>80</v>
      </c>
      <c r="AY105" s="237" t="s">
        <v>132</v>
      </c>
    </row>
    <row r="106" s="14" customFormat="1">
      <c r="A106" s="14"/>
      <c r="B106" s="238"/>
      <c r="C106" s="239"/>
      <c r="D106" s="221" t="s">
        <v>167</v>
      </c>
      <c r="E106" s="240" t="s">
        <v>32</v>
      </c>
      <c r="F106" s="241" t="s">
        <v>1242</v>
      </c>
      <c r="G106" s="239"/>
      <c r="H106" s="242">
        <v>450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167</v>
      </c>
      <c r="AU106" s="248" t="s">
        <v>90</v>
      </c>
      <c r="AV106" s="14" t="s">
        <v>90</v>
      </c>
      <c r="AW106" s="14" t="s">
        <v>41</v>
      </c>
      <c r="AX106" s="14" t="s">
        <v>80</v>
      </c>
      <c r="AY106" s="248" t="s">
        <v>132</v>
      </c>
    </row>
    <row r="107" s="16" customFormat="1">
      <c r="A107" s="16"/>
      <c r="B107" s="265"/>
      <c r="C107" s="266"/>
      <c r="D107" s="221" t="s">
        <v>167</v>
      </c>
      <c r="E107" s="267" t="s">
        <v>32</v>
      </c>
      <c r="F107" s="268" t="s">
        <v>373</v>
      </c>
      <c r="G107" s="266"/>
      <c r="H107" s="269">
        <v>450</v>
      </c>
      <c r="I107" s="270"/>
      <c r="J107" s="266"/>
      <c r="K107" s="266"/>
      <c r="L107" s="271"/>
      <c r="M107" s="272"/>
      <c r="N107" s="273"/>
      <c r="O107" s="273"/>
      <c r="P107" s="273"/>
      <c r="Q107" s="273"/>
      <c r="R107" s="273"/>
      <c r="S107" s="273"/>
      <c r="T107" s="274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75" t="s">
        <v>167</v>
      </c>
      <c r="AU107" s="275" t="s">
        <v>90</v>
      </c>
      <c r="AV107" s="16" t="s">
        <v>150</v>
      </c>
      <c r="AW107" s="16" t="s">
        <v>41</v>
      </c>
      <c r="AX107" s="16" t="s">
        <v>80</v>
      </c>
      <c r="AY107" s="275" t="s">
        <v>132</v>
      </c>
    </row>
    <row r="108" s="13" customFormat="1">
      <c r="A108" s="13"/>
      <c r="B108" s="228"/>
      <c r="C108" s="229"/>
      <c r="D108" s="221" t="s">
        <v>167</v>
      </c>
      <c r="E108" s="230" t="s">
        <v>32</v>
      </c>
      <c r="F108" s="231" t="s">
        <v>1232</v>
      </c>
      <c r="G108" s="229"/>
      <c r="H108" s="230" t="s">
        <v>32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167</v>
      </c>
      <c r="AU108" s="237" t="s">
        <v>90</v>
      </c>
      <c r="AV108" s="13" t="s">
        <v>88</v>
      </c>
      <c r="AW108" s="13" t="s">
        <v>41</v>
      </c>
      <c r="AX108" s="13" t="s">
        <v>80</v>
      </c>
      <c r="AY108" s="237" t="s">
        <v>132</v>
      </c>
    </row>
    <row r="109" s="14" customFormat="1">
      <c r="A109" s="14"/>
      <c r="B109" s="238"/>
      <c r="C109" s="239"/>
      <c r="D109" s="221" t="s">
        <v>167</v>
      </c>
      <c r="E109" s="240" t="s">
        <v>32</v>
      </c>
      <c r="F109" s="241" t="s">
        <v>1243</v>
      </c>
      <c r="G109" s="239"/>
      <c r="H109" s="242">
        <v>245.892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167</v>
      </c>
      <c r="AU109" s="248" t="s">
        <v>90</v>
      </c>
      <c r="AV109" s="14" t="s">
        <v>90</v>
      </c>
      <c r="AW109" s="14" t="s">
        <v>41</v>
      </c>
      <c r="AX109" s="14" t="s">
        <v>80</v>
      </c>
      <c r="AY109" s="248" t="s">
        <v>132</v>
      </c>
    </row>
    <row r="110" s="16" customFormat="1">
      <c r="A110" s="16"/>
      <c r="B110" s="265"/>
      <c r="C110" s="266"/>
      <c r="D110" s="221" t="s">
        <v>167</v>
      </c>
      <c r="E110" s="267" t="s">
        <v>32</v>
      </c>
      <c r="F110" s="268" t="s">
        <v>373</v>
      </c>
      <c r="G110" s="266"/>
      <c r="H110" s="269">
        <v>245.892</v>
      </c>
      <c r="I110" s="270"/>
      <c r="J110" s="266"/>
      <c r="K110" s="266"/>
      <c r="L110" s="271"/>
      <c r="M110" s="272"/>
      <c r="N110" s="273"/>
      <c r="O110" s="273"/>
      <c r="P110" s="273"/>
      <c r="Q110" s="273"/>
      <c r="R110" s="273"/>
      <c r="S110" s="273"/>
      <c r="T110" s="274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5" t="s">
        <v>167</v>
      </c>
      <c r="AU110" s="275" t="s">
        <v>90</v>
      </c>
      <c r="AV110" s="16" t="s">
        <v>150</v>
      </c>
      <c r="AW110" s="16" t="s">
        <v>41</v>
      </c>
      <c r="AX110" s="16" t="s">
        <v>80</v>
      </c>
      <c r="AY110" s="275" t="s">
        <v>132</v>
      </c>
    </row>
    <row r="111" s="15" customFormat="1">
      <c r="A111" s="15"/>
      <c r="B111" s="249"/>
      <c r="C111" s="250"/>
      <c r="D111" s="221" t="s">
        <v>167</v>
      </c>
      <c r="E111" s="251" t="s">
        <v>32</v>
      </c>
      <c r="F111" s="252" t="s">
        <v>176</v>
      </c>
      <c r="G111" s="250"/>
      <c r="H111" s="253">
        <v>695.89200000000005</v>
      </c>
      <c r="I111" s="254"/>
      <c r="J111" s="250"/>
      <c r="K111" s="250"/>
      <c r="L111" s="255"/>
      <c r="M111" s="256"/>
      <c r="N111" s="257"/>
      <c r="O111" s="257"/>
      <c r="P111" s="257"/>
      <c r="Q111" s="257"/>
      <c r="R111" s="257"/>
      <c r="S111" s="257"/>
      <c r="T111" s="25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9" t="s">
        <v>167</v>
      </c>
      <c r="AU111" s="259" t="s">
        <v>90</v>
      </c>
      <c r="AV111" s="15" t="s">
        <v>138</v>
      </c>
      <c r="AW111" s="15" t="s">
        <v>41</v>
      </c>
      <c r="AX111" s="15" t="s">
        <v>88</v>
      </c>
      <c r="AY111" s="259" t="s">
        <v>132</v>
      </c>
    </row>
    <row r="112" s="2" customFormat="1" ht="24.15" customHeight="1">
      <c r="A112" s="42"/>
      <c r="B112" s="43"/>
      <c r="C112" s="208" t="s">
        <v>150</v>
      </c>
      <c r="D112" s="208" t="s">
        <v>134</v>
      </c>
      <c r="E112" s="209" t="s">
        <v>1244</v>
      </c>
      <c r="F112" s="210" t="s">
        <v>1245</v>
      </c>
      <c r="G112" s="211" t="s">
        <v>137</v>
      </c>
      <c r="H112" s="212">
        <v>1153.8720000000001</v>
      </c>
      <c r="I112" s="213"/>
      <c r="J112" s="214">
        <f>ROUND(I112*H112,2)</f>
        <v>0</v>
      </c>
      <c r="K112" s="210" t="s">
        <v>154</v>
      </c>
      <c r="L112" s="48"/>
      <c r="M112" s="215" t="s">
        <v>32</v>
      </c>
      <c r="N112" s="216" t="s">
        <v>51</v>
      </c>
      <c r="O112" s="88"/>
      <c r="P112" s="217">
        <f>O112*H112</f>
        <v>0</v>
      </c>
      <c r="Q112" s="217">
        <v>0.00084999999999999995</v>
      </c>
      <c r="R112" s="217">
        <f>Q112*H112</f>
        <v>0.98079119999999997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138</v>
      </c>
      <c r="AT112" s="219" t="s">
        <v>134</v>
      </c>
      <c r="AU112" s="219" t="s">
        <v>90</v>
      </c>
      <c r="AY112" s="20" t="s">
        <v>132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88</v>
      </c>
      <c r="BK112" s="220">
        <f>ROUND(I112*H112,2)</f>
        <v>0</v>
      </c>
      <c r="BL112" s="20" t="s">
        <v>138</v>
      </c>
      <c r="BM112" s="219" t="s">
        <v>1246</v>
      </c>
    </row>
    <row r="113" s="2" customFormat="1">
      <c r="A113" s="42"/>
      <c r="B113" s="43"/>
      <c r="C113" s="44"/>
      <c r="D113" s="226" t="s">
        <v>156</v>
      </c>
      <c r="E113" s="44"/>
      <c r="F113" s="227" t="s">
        <v>1247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156</v>
      </c>
      <c r="AU113" s="20" t="s">
        <v>90</v>
      </c>
    </row>
    <row r="114" s="13" customFormat="1">
      <c r="A114" s="13"/>
      <c r="B114" s="228"/>
      <c r="C114" s="229"/>
      <c r="D114" s="221" t="s">
        <v>167</v>
      </c>
      <c r="E114" s="230" t="s">
        <v>32</v>
      </c>
      <c r="F114" s="231" t="s">
        <v>1248</v>
      </c>
      <c r="G114" s="229"/>
      <c r="H114" s="230" t="s">
        <v>32</v>
      </c>
      <c r="I114" s="232"/>
      <c r="J114" s="229"/>
      <c r="K114" s="229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167</v>
      </c>
      <c r="AU114" s="237" t="s">
        <v>90</v>
      </c>
      <c r="AV114" s="13" t="s">
        <v>88</v>
      </c>
      <c r="AW114" s="13" t="s">
        <v>41</v>
      </c>
      <c r="AX114" s="13" t="s">
        <v>80</v>
      </c>
      <c r="AY114" s="237" t="s">
        <v>132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1232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1249</v>
      </c>
      <c r="G116" s="239"/>
      <c r="H116" s="242">
        <v>1094.4000000000001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4" customFormat="1">
      <c r="A117" s="14"/>
      <c r="B117" s="238"/>
      <c r="C117" s="239"/>
      <c r="D117" s="221" t="s">
        <v>167</v>
      </c>
      <c r="E117" s="240" t="s">
        <v>32</v>
      </c>
      <c r="F117" s="241" t="s">
        <v>1250</v>
      </c>
      <c r="G117" s="239"/>
      <c r="H117" s="242">
        <v>59.472000000000001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167</v>
      </c>
      <c r="AU117" s="248" t="s">
        <v>90</v>
      </c>
      <c r="AV117" s="14" t="s">
        <v>90</v>
      </c>
      <c r="AW117" s="14" t="s">
        <v>41</v>
      </c>
      <c r="AX117" s="14" t="s">
        <v>80</v>
      </c>
      <c r="AY117" s="248" t="s">
        <v>132</v>
      </c>
    </row>
    <row r="118" s="15" customFormat="1">
      <c r="A118" s="15"/>
      <c r="B118" s="249"/>
      <c r="C118" s="250"/>
      <c r="D118" s="221" t="s">
        <v>167</v>
      </c>
      <c r="E118" s="251" t="s">
        <v>32</v>
      </c>
      <c r="F118" s="252" t="s">
        <v>176</v>
      </c>
      <c r="G118" s="250"/>
      <c r="H118" s="253">
        <v>1153.8720000000001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9" t="s">
        <v>167</v>
      </c>
      <c r="AU118" s="259" t="s">
        <v>90</v>
      </c>
      <c r="AV118" s="15" t="s">
        <v>138</v>
      </c>
      <c r="AW118" s="15" t="s">
        <v>41</v>
      </c>
      <c r="AX118" s="15" t="s">
        <v>88</v>
      </c>
      <c r="AY118" s="259" t="s">
        <v>132</v>
      </c>
    </row>
    <row r="119" s="2" customFormat="1" ht="24.15" customHeight="1">
      <c r="A119" s="42"/>
      <c r="B119" s="43"/>
      <c r="C119" s="208" t="s">
        <v>138</v>
      </c>
      <c r="D119" s="208" t="s">
        <v>134</v>
      </c>
      <c r="E119" s="209" t="s">
        <v>1251</v>
      </c>
      <c r="F119" s="210" t="s">
        <v>1252</v>
      </c>
      <c r="G119" s="211" t="s">
        <v>137</v>
      </c>
      <c r="H119" s="212">
        <v>695.89200000000005</v>
      </c>
      <c r="I119" s="213"/>
      <c r="J119" s="214">
        <f>ROUND(I119*H119,2)</f>
        <v>0</v>
      </c>
      <c r="K119" s="210" t="s">
        <v>154</v>
      </c>
      <c r="L119" s="48"/>
      <c r="M119" s="215" t="s">
        <v>32</v>
      </c>
      <c r="N119" s="216" t="s">
        <v>51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138</v>
      </c>
      <c r="AT119" s="219" t="s">
        <v>134</v>
      </c>
      <c r="AU119" s="219" t="s">
        <v>90</v>
      </c>
      <c r="AY119" s="20" t="s">
        <v>132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88</v>
      </c>
      <c r="BK119" s="220">
        <f>ROUND(I119*H119,2)</f>
        <v>0</v>
      </c>
      <c r="BL119" s="20" t="s">
        <v>138</v>
      </c>
      <c r="BM119" s="219" t="s">
        <v>1253</v>
      </c>
    </row>
    <row r="120" s="2" customFormat="1">
      <c r="A120" s="42"/>
      <c r="B120" s="43"/>
      <c r="C120" s="44"/>
      <c r="D120" s="226" t="s">
        <v>156</v>
      </c>
      <c r="E120" s="44"/>
      <c r="F120" s="227" t="s">
        <v>1254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156</v>
      </c>
      <c r="AU120" s="20" t="s">
        <v>90</v>
      </c>
    </row>
    <row r="121" s="2" customFormat="1" ht="24.15" customHeight="1">
      <c r="A121" s="42"/>
      <c r="B121" s="43"/>
      <c r="C121" s="208" t="s">
        <v>142</v>
      </c>
      <c r="D121" s="208" t="s">
        <v>134</v>
      </c>
      <c r="E121" s="209" t="s">
        <v>1255</v>
      </c>
      <c r="F121" s="210" t="s">
        <v>1256</v>
      </c>
      <c r="G121" s="211" t="s">
        <v>137</v>
      </c>
      <c r="H121" s="212">
        <v>1153.8720000000001</v>
      </c>
      <c r="I121" s="213"/>
      <c r="J121" s="214">
        <f>ROUND(I121*H121,2)</f>
        <v>0</v>
      </c>
      <c r="K121" s="210" t="s">
        <v>154</v>
      </c>
      <c r="L121" s="48"/>
      <c r="M121" s="215" t="s">
        <v>32</v>
      </c>
      <c r="N121" s="216" t="s">
        <v>51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138</v>
      </c>
      <c r="AT121" s="219" t="s">
        <v>134</v>
      </c>
      <c r="AU121" s="219" t="s">
        <v>90</v>
      </c>
      <c r="AY121" s="20" t="s">
        <v>132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88</v>
      </c>
      <c r="BK121" s="220">
        <f>ROUND(I121*H121,2)</f>
        <v>0</v>
      </c>
      <c r="BL121" s="20" t="s">
        <v>138</v>
      </c>
      <c r="BM121" s="219" t="s">
        <v>1257</v>
      </c>
    </row>
    <row r="122" s="2" customFormat="1">
      <c r="A122" s="42"/>
      <c r="B122" s="43"/>
      <c r="C122" s="44"/>
      <c r="D122" s="226" t="s">
        <v>156</v>
      </c>
      <c r="E122" s="44"/>
      <c r="F122" s="227" t="s">
        <v>1258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156</v>
      </c>
      <c r="AU122" s="20" t="s">
        <v>90</v>
      </c>
    </row>
    <row r="123" s="2" customFormat="1" ht="37.8" customHeight="1">
      <c r="A123" s="42"/>
      <c r="B123" s="43"/>
      <c r="C123" s="208" t="s">
        <v>177</v>
      </c>
      <c r="D123" s="208" t="s">
        <v>134</v>
      </c>
      <c r="E123" s="209" t="s">
        <v>1259</v>
      </c>
      <c r="F123" s="210" t="s">
        <v>1260</v>
      </c>
      <c r="G123" s="211" t="s">
        <v>421</v>
      </c>
      <c r="H123" s="212">
        <v>657.101</v>
      </c>
      <c r="I123" s="213"/>
      <c r="J123" s="214">
        <f>ROUND(I123*H123,2)</f>
        <v>0</v>
      </c>
      <c r="K123" s="210" t="s">
        <v>154</v>
      </c>
      <c r="L123" s="48"/>
      <c r="M123" s="215" t="s">
        <v>32</v>
      </c>
      <c r="N123" s="216" t="s">
        <v>51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138</v>
      </c>
      <c r="AT123" s="219" t="s">
        <v>134</v>
      </c>
      <c r="AU123" s="219" t="s">
        <v>90</v>
      </c>
      <c r="AY123" s="20" t="s">
        <v>132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88</v>
      </c>
      <c r="BK123" s="220">
        <f>ROUND(I123*H123,2)</f>
        <v>0</v>
      </c>
      <c r="BL123" s="20" t="s">
        <v>138</v>
      </c>
      <c r="BM123" s="219" t="s">
        <v>1261</v>
      </c>
    </row>
    <row r="124" s="2" customFormat="1">
      <c r="A124" s="42"/>
      <c r="B124" s="43"/>
      <c r="C124" s="44"/>
      <c r="D124" s="226" t="s">
        <v>156</v>
      </c>
      <c r="E124" s="44"/>
      <c r="F124" s="227" t="s">
        <v>1262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156</v>
      </c>
      <c r="AU124" s="20" t="s">
        <v>90</v>
      </c>
    </row>
    <row r="125" s="13" customFormat="1">
      <c r="A125" s="13"/>
      <c r="B125" s="228"/>
      <c r="C125" s="229"/>
      <c r="D125" s="221" t="s">
        <v>167</v>
      </c>
      <c r="E125" s="230" t="s">
        <v>32</v>
      </c>
      <c r="F125" s="231" t="s">
        <v>1263</v>
      </c>
      <c r="G125" s="229"/>
      <c r="H125" s="230" t="s">
        <v>32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167</v>
      </c>
      <c r="AU125" s="237" t="s">
        <v>90</v>
      </c>
      <c r="AV125" s="13" t="s">
        <v>88</v>
      </c>
      <c r="AW125" s="13" t="s">
        <v>41</v>
      </c>
      <c r="AX125" s="13" t="s">
        <v>80</v>
      </c>
      <c r="AY125" s="237" t="s">
        <v>132</v>
      </c>
    </row>
    <row r="126" s="14" customFormat="1">
      <c r="A126" s="14"/>
      <c r="B126" s="238"/>
      <c r="C126" s="239"/>
      <c r="D126" s="221" t="s">
        <v>167</v>
      </c>
      <c r="E126" s="240" t="s">
        <v>32</v>
      </c>
      <c r="F126" s="241" t="s">
        <v>1264</v>
      </c>
      <c r="G126" s="239"/>
      <c r="H126" s="242">
        <v>25.219999999999999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167</v>
      </c>
      <c r="AU126" s="248" t="s">
        <v>90</v>
      </c>
      <c r="AV126" s="14" t="s">
        <v>90</v>
      </c>
      <c r="AW126" s="14" t="s">
        <v>41</v>
      </c>
      <c r="AX126" s="14" t="s">
        <v>80</v>
      </c>
      <c r="AY126" s="248" t="s">
        <v>132</v>
      </c>
    </row>
    <row r="127" s="14" customFormat="1">
      <c r="A127" s="14"/>
      <c r="B127" s="238"/>
      <c r="C127" s="239"/>
      <c r="D127" s="221" t="s">
        <v>167</v>
      </c>
      <c r="E127" s="240" t="s">
        <v>32</v>
      </c>
      <c r="F127" s="241" t="s">
        <v>1265</v>
      </c>
      <c r="G127" s="239"/>
      <c r="H127" s="242">
        <v>485.77800000000002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167</v>
      </c>
      <c r="AU127" s="248" t="s">
        <v>90</v>
      </c>
      <c r="AV127" s="14" t="s">
        <v>90</v>
      </c>
      <c r="AW127" s="14" t="s">
        <v>41</v>
      </c>
      <c r="AX127" s="14" t="s">
        <v>80</v>
      </c>
      <c r="AY127" s="248" t="s">
        <v>132</v>
      </c>
    </row>
    <row r="128" s="14" customFormat="1">
      <c r="A128" s="14"/>
      <c r="B128" s="238"/>
      <c r="C128" s="239"/>
      <c r="D128" s="221" t="s">
        <v>167</v>
      </c>
      <c r="E128" s="240" t="s">
        <v>32</v>
      </c>
      <c r="F128" s="241" t="s">
        <v>1266</v>
      </c>
      <c r="G128" s="239"/>
      <c r="H128" s="242">
        <v>146.10300000000001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167</v>
      </c>
      <c r="AU128" s="248" t="s">
        <v>90</v>
      </c>
      <c r="AV128" s="14" t="s">
        <v>90</v>
      </c>
      <c r="AW128" s="14" t="s">
        <v>41</v>
      </c>
      <c r="AX128" s="14" t="s">
        <v>80</v>
      </c>
      <c r="AY128" s="248" t="s">
        <v>132</v>
      </c>
    </row>
    <row r="129" s="15" customFormat="1">
      <c r="A129" s="15"/>
      <c r="B129" s="249"/>
      <c r="C129" s="250"/>
      <c r="D129" s="221" t="s">
        <v>167</v>
      </c>
      <c r="E129" s="251" t="s">
        <v>32</v>
      </c>
      <c r="F129" s="252" t="s">
        <v>176</v>
      </c>
      <c r="G129" s="250"/>
      <c r="H129" s="253">
        <v>657.101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9" t="s">
        <v>167</v>
      </c>
      <c r="AU129" s="259" t="s">
        <v>90</v>
      </c>
      <c r="AV129" s="15" t="s">
        <v>138</v>
      </c>
      <c r="AW129" s="15" t="s">
        <v>41</v>
      </c>
      <c r="AX129" s="15" t="s">
        <v>88</v>
      </c>
      <c r="AY129" s="259" t="s">
        <v>132</v>
      </c>
    </row>
    <row r="130" s="2" customFormat="1" ht="37.8" customHeight="1">
      <c r="A130" s="42"/>
      <c r="B130" s="43"/>
      <c r="C130" s="208" t="s">
        <v>186</v>
      </c>
      <c r="D130" s="208" t="s">
        <v>134</v>
      </c>
      <c r="E130" s="209" t="s">
        <v>455</v>
      </c>
      <c r="F130" s="210" t="s">
        <v>456</v>
      </c>
      <c r="G130" s="211" t="s">
        <v>421</v>
      </c>
      <c r="H130" s="212">
        <v>707.05399999999997</v>
      </c>
      <c r="I130" s="213"/>
      <c r="J130" s="214">
        <f>ROUND(I130*H130,2)</f>
        <v>0</v>
      </c>
      <c r="K130" s="210" t="s">
        <v>154</v>
      </c>
      <c r="L130" s="48"/>
      <c r="M130" s="215" t="s">
        <v>32</v>
      </c>
      <c r="N130" s="216" t="s">
        <v>51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138</v>
      </c>
      <c r="AT130" s="219" t="s">
        <v>134</v>
      </c>
      <c r="AU130" s="219" t="s">
        <v>90</v>
      </c>
      <c r="AY130" s="20" t="s">
        <v>132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88</v>
      </c>
      <c r="BK130" s="220">
        <f>ROUND(I130*H130,2)</f>
        <v>0</v>
      </c>
      <c r="BL130" s="20" t="s">
        <v>138</v>
      </c>
      <c r="BM130" s="219" t="s">
        <v>1267</v>
      </c>
    </row>
    <row r="131" s="2" customFormat="1">
      <c r="A131" s="42"/>
      <c r="B131" s="43"/>
      <c r="C131" s="44"/>
      <c r="D131" s="226" t="s">
        <v>156</v>
      </c>
      <c r="E131" s="44"/>
      <c r="F131" s="227" t="s">
        <v>458</v>
      </c>
      <c r="G131" s="44"/>
      <c r="H131" s="44"/>
      <c r="I131" s="223"/>
      <c r="J131" s="44"/>
      <c r="K131" s="44"/>
      <c r="L131" s="48"/>
      <c r="M131" s="224"/>
      <c r="N131" s="22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156</v>
      </c>
      <c r="AU131" s="20" t="s">
        <v>90</v>
      </c>
    </row>
    <row r="132" s="2" customFormat="1" ht="24.15" customHeight="1">
      <c r="A132" s="42"/>
      <c r="B132" s="43"/>
      <c r="C132" s="208" t="s">
        <v>195</v>
      </c>
      <c r="D132" s="208" t="s">
        <v>134</v>
      </c>
      <c r="E132" s="209" t="s">
        <v>467</v>
      </c>
      <c r="F132" s="210" t="s">
        <v>468</v>
      </c>
      <c r="G132" s="211" t="s">
        <v>421</v>
      </c>
      <c r="H132" s="212">
        <v>657.101</v>
      </c>
      <c r="I132" s="213"/>
      <c r="J132" s="214">
        <f>ROUND(I132*H132,2)</f>
        <v>0</v>
      </c>
      <c r="K132" s="210" t="s">
        <v>154</v>
      </c>
      <c r="L132" s="48"/>
      <c r="M132" s="215" t="s">
        <v>32</v>
      </c>
      <c r="N132" s="216" t="s">
        <v>51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138</v>
      </c>
      <c r="AT132" s="219" t="s">
        <v>134</v>
      </c>
      <c r="AU132" s="219" t="s">
        <v>90</v>
      </c>
      <c r="AY132" s="20" t="s">
        <v>132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88</v>
      </c>
      <c r="BK132" s="220">
        <f>ROUND(I132*H132,2)</f>
        <v>0</v>
      </c>
      <c r="BL132" s="20" t="s">
        <v>138</v>
      </c>
      <c r="BM132" s="219" t="s">
        <v>1268</v>
      </c>
    </row>
    <row r="133" s="2" customFormat="1">
      <c r="A133" s="42"/>
      <c r="B133" s="43"/>
      <c r="C133" s="44"/>
      <c r="D133" s="226" t="s">
        <v>156</v>
      </c>
      <c r="E133" s="44"/>
      <c r="F133" s="227" t="s">
        <v>470</v>
      </c>
      <c r="G133" s="44"/>
      <c r="H133" s="44"/>
      <c r="I133" s="223"/>
      <c r="J133" s="44"/>
      <c r="K133" s="44"/>
      <c r="L133" s="48"/>
      <c r="M133" s="224"/>
      <c r="N133" s="22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156</v>
      </c>
      <c r="AU133" s="20" t="s">
        <v>90</v>
      </c>
    </row>
    <row r="134" s="13" customFormat="1">
      <c r="A134" s="13"/>
      <c r="B134" s="228"/>
      <c r="C134" s="229"/>
      <c r="D134" s="221" t="s">
        <v>167</v>
      </c>
      <c r="E134" s="230" t="s">
        <v>32</v>
      </c>
      <c r="F134" s="231" t="s">
        <v>1263</v>
      </c>
      <c r="G134" s="229"/>
      <c r="H134" s="230" t="s">
        <v>32</v>
      </c>
      <c r="I134" s="232"/>
      <c r="J134" s="229"/>
      <c r="K134" s="229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167</v>
      </c>
      <c r="AU134" s="237" t="s">
        <v>90</v>
      </c>
      <c r="AV134" s="13" t="s">
        <v>88</v>
      </c>
      <c r="AW134" s="13" t="s">
        <v>41</v>
      </c>
      <c r="AX134" s="13" t="s">
        <v>80</v>
      </c>
      <c r="AY134" s="237" t="s">
        <v>132</v>
      </c>
    </row>
    <row r="135" s="14" customFormat="1">
      <c r="A135" s="14"/>
      <c r="B135" s="238"/>
      <c r="C135" s="239"/>
      <c r="D135" s="221" t="s">
        <v>167</v>
      </c>
      <c r="E135" s="240" t="s">
        <v>32</v>
      </c>
      <c r="F135" s="241" t="s">
        <v>1264</v>
      </c>
      <c r="G135" s="239"/>
      <c r="H135" s="242">
        <v>25.219999999999999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167</v>
      </c>
      <c r="AU135" s="248" t="s">
        <v>90</v>
      </c>
      <c r="AV135" s="14" t="s">
        <v>90</v>
      </c>
      <c r="AW135" s="14" t="s">
        <v>41</v>
      </c>
      <c r="AX135" s="14" t="s">
        <v>80</v>
      </c>
      <c r="AY135" s="248" t="s">
        <v>132</v>
      </c>
    </row>
    <row r="136" s="14" customFormat="1">
      <c r="A136" s="14"/>
      <c r="B136" s="238"/>
      <c r="C136" s="239"/>
      <c r="D136" s="221" t="s">
        <v>167</v>
      </c>
      <c r="E136" s="240" t="s">
        <v>32</v>
      </c>
      <c r="F136" s="241" t="s">
        <v>1265</v>
      </c>
      <c r="G136" s="239"/>
      <c r="H136" s="242">
        <v>485.77800000000002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167</v>
      </c>
      <c r="AU136" s="248" t="s">
        <v>90</v>
      </c>
      <c r="AV136" s="14" t="s">
        <v>90</v>
      </c>
      <c r="AW136" s="14" t="s">
        <v>41</v>
      </c>
      <c r="AX136" s="14" t="s">
        <v>80</v>
      </c>
      <c r="AY136" s="248" t="s">
        <v>132</v>
      </c>
    </row>
    <row r="137" s="14" customFormat="1">
      <c r="A137" s="14"/>
      <c r="B137" s="238"/>
      <c r="C137" s="239"/>
      <c r="D137" s="221" t="s">
        <v>167</v>
      </c>
      <c r="E137" s="240" t="s">
        <v>32</v>
      </c>
      <c r="F137" s="241" t="s">
        <v>1266</v>
      </c>
      <c r="G137" s="239"/>
      <c r="H137" s="242">
        <v>146.10300000000001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167</v>
      </c>
      <c r="AU137" s="248" t="s">
        <v>90</v>
      </c>
      <c r="AV137" s="14" t="s">
        <v>90</v>
      </c>
      <c r="AW137" s="14" t="s">
        <v>41</v>
      </c>
      <c r="AX137" s="14" t="s">
        <v>80</v>
      </c>
      <c r="AY137" s="248" t="s">
        <v>132</v>
      </c>
    </row>
    <row r="138" s="15" customFormat="1">
      <c r="A138" s="15"/>
      <c r="B138" s="249"/>
      <c r="C138" s="250"/>
      <c r="D138" s="221" t="s">
        <v>167</v>
      </c>
      <c r="E138" s="251" t="s">
        <v>32</v>
      </c>
      <c r="F138" s="252" t="s">
        <v>176</v>
      </c>
      <c r="G138" s="250"/>
      <c r="H138" s="253">
        <v>657.101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9" t="s">
        <v>167</v>
      </c>
      <c r="AU138" s="259" t="s">
        <v>90</v>
      </c>
      <c r="AV138" s="15" t="s">
        <v>138</v>
      </c>
      <c r="AW138" s="15" t="s">
        <v>41</v>
      </c>
      <c r="AX138" s="15" t="s">
        <v>88</v>
      </c>
      <c r="AY138" s="259" t="s">
        <v>132</v>
      </c>
    </row>
    <row r="139" s="2" customFormat="1" ht="24.15" customHeight="1">
      <c r="A139" s="42"/>
      <c r="B139" s="43"/>
      <c r="C139" s="208" t="s">
        <v>148</v>
      </c>
      <c r="D139" s="208" t="s">
        <v>134</v>
      </c>
      <c r="E139" s="209" t="s">
        <v>474</v>
      </c>
      <c r="F139" s="210" t="s">
        <v>475</v>
      </c>
      <c r="G139" s="211" t="s">
        <v>476</v>
      </c>
      <c r="H139" s="212">
        <v>1201.992</v>
      </c>
      <c r="I139" s="213"/>
      <c r="J139" s="214">
        <f>ROUND(I139*H139,2)</f>
        <v>0</v>
      </c>
      <c r="K139" s="210" t="s">
        <v>154</v>
      </c>
      <c r="L139" s="48"/>
      <c r="M139" s="215" t="s">
        <v>32</v>
      </c>
      <c r="N139" s="216" t="s">
        <v>51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138</v>
      </c>
      <c r="AT139" s="219" t="s">
        <v>134</v>
      </c>
      <c r="AU139" s="219" t="s">
        <v>90</v>
      </c>
      <c r="AY139" s="20" t="s">
        <v>132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88</v>
      </c>
      <c r="BK139" s="220">
        <f>ROUND(I139*H139,2)</f>
        <v>0</v>
      </c>
      <c r="BL139" s="20" t="s">
        <v>138</v>
      </c>
      <c r="BM139" s="219" t="s">
        <v>1269</v>
      </c>
    </row>
    <row r="140" s="2" customFormat="1">
      <c r="A140" s="42"/>
      <c r="B140" s="43"/>
      <c r="C140" s="44"/>
      <c r="D140" s="226" t="s">
        <v>156</v>
      </c>
      <c r="E140" s="44"/>
      <c r="F140" s="227" t="s">
        <v>478</v>
      </c>
      <c r="G140" s="44"/>
      <c r="H140" s="44"/>
      <c r="I140" s="223"/>
      <c r="J140" s="44"/>
      <c r="K140" s="44"/>
      <c r="L140" s="48"/>
      <c r="M140" s="224"/>
      <c r="N140" s="22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156</v>
      </c>
      <c r="AU140" s="20" t="s">
        <v>90</v>
      </c>
    </row>
    <row r="141" s="14" customFormat="1">
      <c r="A141" s="14"/>
      <c r="B141" s="238"/>
      <c r="C141" s="239"/>
      <c r="D141" s="221" t="s">
        <v>167</v>
      </c>
      <c r="E141" s="239"/>
      <c r="F141" s="241" t="s">
        <v>1270</v>
      </c>
      <c r="G141" s="239"/>
      <c r="H141" s="242">
        <v>1201.992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167</v>
      </c>
      <c r="AU141" s="248" t="s">
        <v>90</v>
      </c>
      <c r="AV141" s="14" t="s">
        <v>90</v>
      </c>
      <c r="AW141" s="14" t="s">
        <v>4</v>
      </c>
      <c r="AX141" s="14" t="s">
        <v>88</v>
      </c>
      <c r="AY141" s="248" t="s">
        <v>132</v>
      </c>
    </row>
    <row r="142" s="2" customFormat="1" ht="24.15" customHeight="1">
      <c r="A142" s="42"/>
      <c r="B142" s="43"/>
      <c r="C142" s="208" t="s">
        <v>212</v>
      </c>
      <c r="D142" s="208" t="s">
        <v>134</v>
      </c>
      <c r="E142" s="209" t="s">
        <v>1271</v>
      </c>
      <c r="F142" s="210" t="s">
        <v>1272</v>
      </c>
      <c r="G142" s="211" t="s">
        <v>421</v>
      </c>
      <c r="H142" s="212">
        <v>485.77800000000002</v>
      </c>
      <c r="I142" s="213"/>
      <c r="J142" s="214">
        <f>ROUND(I142*H142,2)</f>
        <v>0</v>
      </c>
      <c r="K142" s="210" t="s">
        <v>154</v>
      </c>
      <c r="L142" s="48"/>
      <c r="M142" s="215" t="s">
        <v>32</v>
      </c>
      <c r="N142" s="216" t="s">
        <v>51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138</v>
      </c>
      <c r="AT142" s="219" t="s">
        <v>134</v>
      </c>
      <c r="AU142" s="219" t="s">
        <v>90</v>
      </c>
      <c r="AY142" s="20" t="s">
        <v>132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88</v>
      </c>
      <c r="BK142" s="220">
        <f>ROUND(I142*H142,2)</f>
        <v>0</v>
      </c>
      <c r="BL142" s="20" t="s">
        <v>138</v>
      </c>
      <c r="BM142" s="219" t="s">
        <v>1273</v>
      </c>
    </row>
    <row r="143" s="2" customFormat="1">
      <c r="A143" s="42"/>
      <c r="B143" s="43"/>
      <c r="C143" s="44"/>
      <c r="D143" s="226" t="s">
        <v>156</v>
      </c>
      <c r="E143" s="44"/>
      <c r="F143" s="227" t="s">
        <v>1274</v>
      </c>
      <c r="G143" s="44"/>
      <c r="H143" s="44"/>
      <c r="I143" s="223"/>
      <c r="J143" s="44"/>
      <c r="K143" s="44"/>
      <c r="L143" s="48"/>
      <c r="M143" s="224"/>
      <c r="N143" s="22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156</v>
      </c>
      <c r="AU143" s="20" t="s">
        <v>90</v>
      </c>
    </row>
    <row r="144" s="13" customFormat="1">
      <c r="A144" s="13"/>
      <c r="B144" s="228"/>
      <c r="C144" s="229"/>
      <c r="D144" s="221" t="s">
        <v>167</v>
      </c>
      <c r="E144" s="230" t="s">
        <v>32</v>
      </c>
      <c r="F144" s="231" t="s">
        <v>1275</v>
      </c>
      <c r="G144" s="229"/>
      <c r="H144" s="230" t="s">
        <v>32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167</v>
      </c>
      <c r="AU144" s="237" t="s">
        <v>90</v>
      </c>
      <c r="AV144" s="13" t="s">
        <v>88</v>
      </c>
      <c r="AW144" s="13" t="s">
        <v>41</v>
      </c>
      <c r="AX144" s="13" t="s">
        <v>80</v>
      </c>
      <c r="AY144" s="237" t="s">
        <v>132</v>
      </c>
    </row>
    <row r="145" s="14" customFormat="1">
      <c r="A145" s="14"/>
      <c r="B145" s="238"/>
      <c r="C145" s="239"/>
      <c r="D145" s="221" t="s">
        <v>167</v>
      </c>
      <c r="E145" s="240" t="s">
        <v>32</v>
      </c>
      <c r="F145" s="241" t="s">
        <v>1276</v>
      </c>
      <c r="G145" s="239"/>
      <c r="H145" s="242">
        <v>22.5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167</v>
      </c>
      <c r="AU145" s="248" t="s">
        <v>90</v>
      </c>
      <c r="AV145" s="14" t="s">
        <v>90</v>
      </c>
      <c r="AW145" s="14" t="s">
        <v>41</v>
      </c>
      <c r="AX145" s="14" t="s">
        <v>80</v>
      </c>
      <c r="AY145" s="248" t="s">
        <v>132</v>
      </c>
    </row>
    <row r="146" s="16" customFormat="1">
      <c r="A146" s="16"/>
      <c r="B146" s="265"/>
      <c r="C146" s="266"/>
      <c r="D146" s="221" t="s">
        <v>167</v>
      </c>
      <c r="E146" s="267" t="s">
        <v>32</v>
      </c>
      <c r="F146" s="268" t="s">
        <v>373</v>
      </c>
      <c r="G146" s="266"/>
      <c r="H146" s="269">
        <v>22.5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5" t="s">
        <v>167</v>
      </c>
      <c r="AU146" s="275" t="s">
        <v>90</v>
      </c>
      <c r="AV146" s="16" t="s">
        <v>150</v>
      </c>
      <c r="AW146" s="16" t="s">
        <v>41</v>
      </c>
      <c r="AX146" s="16" t="s">
        <v>80</v>
      </c>
      <c r="AY146" s="275" t="s">
        <v>132</v>
      </c>
    </row>
    <row r="147" s="13" customFormat="1">
      <c r="A147" s="13"/>
      <c r="B147" s="228"/>
      <c r="C147" s="229"/>
      <c r="D147" s="221" t="s">
        <v>167</v>
      </c>
      <c r="E147" s="230" t="s">
        <v>32</v>
      </c>
      <c r="F147" s="231" t="s">
        <v>1277</v>
      </c>
      <c r="G147" s="229"/>
      <c r="H147" s="230" t="s">
        <v>32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167</v>
      </c>
      <c r="AU147" s="237" t="s">
        <v>90</v>
      </c>
      <c r="AV147" s="13" t="s">
        <v>88</v>
      </c>
      <c r="AW147" s="13" t="s">
        <v>41</v>
      </c>
      <c r="AX147" s="13" t="s">
        <v>80</v>
      </c>
      <c r="AY147" s="237" t="s">
        <v>132</v>
      </c>
    </row>
    <row r="148" s="14" customFormat="1">
      <c r="A148" s="14"/>
      <c r="B148" s="238"/>
      <c r="C148" s="239"/>
      <c r="D148" s="221" t="s">
        <v>167</v>
      </c>
      <c r="E148" s="240" t="s">
        <v>32</v>
      </c>
      <c r="F148" s="241" t="s">
        <v>1278</v>
      </c>
      <c r="G148" s="239"/>
      <c r="H148" s="242">
        <v>112.5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167</v>
      </c>
      <c r="AU148" s="248" t="s">
        <v>90</v>
      </c>
      <c r="AV148" s="14" t="s">
        <v>90</v>
      </c>
      <c r="AW148" s="14" t="s">
        <v>41</v>
      </c>
      <c r="AX148" s="14" t="s">
        <v>80</v>
      </c>
      <c r="AY148" s="248" t="s">
        <v>132</v>
      </c>
    </row>
    <row r="149" s="14" customFormat="1">
      <c r="A149" s="14"/>
      <c r="B149" s="238"/>
      <c r="C149" s="239"/>
      <c r="D149" s="221" t="s">
        <v>167</v>
      </c>
      <c r="E149" s="240" t="s">
        <v>32</v>
      </c>
      <c r="F149" s="241" t="s">
        <v>1279</v>
      </c>
      <c r="G149" s="239"/>
      <c r="H149" s="242">
        <v>-7.8540000000000001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167</v>
      </c>
      <c r="AU149" s="248" t="s">
        <v>90</v>
      </c>
      <c r="AV149" s="14" t="s">
        <v>90</v>
      </c>
      <c r="AW149" s="14" t="s">
        <v>41</v>
      </c>
      <c r="AX149" s="14" t="s">
        <v>80</v>
      </c>
      <c r="AY149" s="248" t="s">
        <v>132</v>
      </c>
    </row>
    <row r="150" s="16" customFormat="1">
      <c r="A150" s="16"/>
      <c r="B150" s="265"/>
      <c r="C150" s="266"/>
      <c r="D150" s="221" t="s">
        <v>167</v>
      </c>
      <c r="E150" s="267" t="s">
        <v>32</v>
      </c>
      <c r="F150" s="268" t="s">
        <v>373</v>
      </c>
      <c r="G150" s="266"/>
      <c r="H150" s="269">
        <v>104.646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75" t="s">
        <v>167</v>
      </c>
      <c r="AU150" s="275" t="s">
        <v>90</v>
      </c>
      <c r="AV150" s="16" t="s">
        <v>150</v>
      </c>
      <c r="AW150" s="16" t="s">
        <v>41</v>
      </c>
      <c r="AX150" s="16" t="s">
        <v>80</v>
      </c>
      <c r="AY150" s="275" t="s">
        <v>132</v>
      </c>
    </row>
    <row r="151" s="13" customFormat="1">
      <c r="A151" s="13"/>
      <c r="B151" s="228"/>
      <c r="C151" s="229"/>
      <c r="D151" s="221" t="s">
        <v>167</v>
      </c>
      <c r="E151" s="230" t="s">
        <v>32</v>
      </c>
      <c r="F151" s="231" t="s">
        <v>1232</v>
      </c>
      <c r="G151" s="229"/>
      <c r="H151" s="230" t="s">
        <v>32</v>
      </c>
      <c r="I151" s="232"/>
      <c r="J151" s="229"/>
      <c r="K151" s="229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167</v>
      </c>
      <c r="AU151" s="237" t="s">
        <v>90</v>
      </c>
      <c r="AV151" s="13" t="s">
        <v>88</v>
      </c>
      <c r="AW151" s="13" t="s">
        <v>41</v>
      </c>
      <c r="AX151" s="13" t="s">
        <v>80</v>
      </c>
      <c r="AY151" s="237" t="s">
        <v>132</v>
      </c>
    </row>
    <row r="152" s="14" customFormat="1">
      <c r="A152" s="14"/>
      <c r="B152" s="238"/>
      <c r="C152" s="239"/>
      <c r="D152" s="221" t="s">
        <v>167</v>
      </c>
      <c r="E152" s="240" t="s">
        <v>32</v>
      </c>
      <c r="F152" s="241" t="s">
        <v>1280</v>
      </c>
      <c r="G152" s="239"/>
      <c r="H152" s="242">
        <v>357.19999999999999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167</v>
      </c>
      <c r="AU152" s="248" t="s">
        <v>90</v>
      </c>
      <c r="AV152" s="14" t="s">
        <v>90</v>
      </c>
      <c r="AW152" s="14" t="s">
        <v>41</v>
      </c>
      <c r="AX152" s="14" t="s">
        <v>80</v>
      </c>
      <c r="AY152" s="248" t="s">
        <v>132</v>
      </c>
    </row>
    <row r="153" s="14" customFormat="1">
      <c r="A153" s="14"/>
      <c r="B153" s="238"/>
      <c r="C153" s="239"/>
      <c r="D153" s="221" t="s">
        <v>167</v>
      </c>
      <c r="E153" s="240" t="s">
        <v>32</v>
      </c>
      <c r="F153" s="241" t="s">
        <v>1281</v>
      </c>
      <c r="G153" s="239"/>
      <c r="H153" s="242">
        <v>6.6959999999999997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167</v>
      </c>
      <c r="AU153" s="248" t="s">
        <v>90</v>
      </c>
      <c r="AV153" s="14" t="s">
        <v>90</v>
      </c>
      <c r="AW153" s="14" t="s">
        <v>41</v>
      </c>
      <c r="AX153" s="14" t="s">
        <v>80</v>
      </c>
      <c r="AY153" s="248" t="s">
        <v>132</v>
      </c>
    </row>
    <row r="154" s="14" customFormat="1">
      <c r="A154" s="14"/>
      <c r="B154" s="238"/>
      <c r="C154" s="239"/>
      <c r="D154" s="221" t="s">
        <v>167</v>
      </c>
      <c r="E154" s="240" t="s">
        <v>32</v>
      </c>
      <c r="F154" s="241" t="s">
        <v>1282</v>
      </c>
      <c r="G154" s="239"/>
      <c r="H154" s="242">
        <v>20.736000000000001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167</v>
      </c>
      <c r="AU154" s="248" t="s">
        <v>90</v>
      </c>
      <c r="AV154" s="14" t="s">
        <v>90</v>
      </c>
      <c r="AW154" s="14" t="s">
        <v>41</v>
      </c>
      <c r="AX154" s="14" t="s">
        <v>80</v>
      </c>
      <c r="AY154" s="248" t="s">
        <v>132</v>
      </c>
    </row>
    <row r="155" s="14" customFormat="1">
      <c r="A155" s="14"/>
      <c r="B155" s="238"/>
      <c r="C155" s="239"/>
      <c r="D155" s="221" t="s">
        <v>167</v>
      </c>
      <c r="E155" s="240" t="s">
        <v>32</v>
      </c>
      <c r="F155" s="241" t="s">
        <v>1283</v>
      </c>
      <c r="G155" s="239"/>
      <c r="H155" s="242">
        <v>-26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167</v>
      </c>
      <c r="AU155" s="248" t="s">
        <v>90</v>
      </c>
      <c r="AV155" s="14" t="s">
        <v>90</v>
      </c>
      <c r="AW155" s="14" t="s">
        <v>41</v>
      </c>
      <c r="AX155" s="14" t="s">
        <v>80</v>
      </c>
      <c r="AY155" s="248" t="s">
        <v>132</v>
      </c>
    </row>
    <row r="156" s="16" customFormat="1">
      <c r="A156" s="16"/>
      <c r="B156" s="265"/>
      <c r="C156" s="266"/>
      <c r="D156" s="221" t="s">
        <v>167</v>
      </c>
      <c r="E156" s="267" t="s">
        <v>32</v>
      </c>
      <c r="F156" s="268" t="s">
        <v>373</v>
      </c>
      <c r="G156" s="266"/>
      <c r="H156" s="269">
        <v>358.632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5" t="s">
        <v>167</v>
      </c>
      <c r="AU156" s="275" t="s">
        <v>90</v>
      </c>
      <c r="AV156" s="16" t="s">
        <v>150</v>
      </c>
      <c r="AW156" s="16" t="s">
        <v>41</v>
      </c>
      <c r="AX156" s="16" t="s">
        <v>80</v>
      </c>
      <c r="AY156" s="275" t="s">
        <v>132</v>
      </c>
    </row>
    <row r="157" s="15" customFormat="1">
      <c r="A157" s="15"/>
      <c r="B157" s="249"/>
      <c r="C157" s="250"/>
      <c r="D157" s="221" t="s">
        <v>167</v>
      </c>
      <c r="E157" s="251" t="s">
        <v>32</v>
      </c>
      <c r="F157" s="252" t="s">
        <v>176</v>
      </c>
      <c r="G157" s="250"/>
      <c r="H157" s="253">
        <v>485.77800000000002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167</v>
      </c>
      <c r="AU157" s="259" t="s">
        <v>90</v>
      </c>
      <c r="AV157" s="15" t="s">
        <v>138</v>
      </c>
      <c r="AW157" s="15" t="s">
        <v>41</v>
      </c>
      <c r="AX157" s="15" t="s">
        <v>88</v>
      </c>
      <c r="AY157" s="259" t="s">
        <v>132</v>
      </c>
    </row>
    <row r="158" s="2" customFormat="1" ht="16.5" customHeight="1">
      <c r="A158" s="42"/>
      <c r="B158" s="43"/>
      <c r="C158" s="276" t="s">
        <v>221</v>
      </c>
      <c r="D158" s="276" t="s">
        <v>505</v>
      </c>
      <c r="E158" s="277" t="s">
        <v>1284</v>
      </c>
      <c r="F158" s="278" t="s">
        <v>1285</v>
      </c>
      <c r="G158" s="279" t="s">
        <v>476</v>
      </c>
      <c r="H158" s="280">
        <v>971.55600000000004</v>
      </c>
      <c r="I158" s="281"/>
      <c r="J158" s="282">
        <f>ROUND(I158*H158,2)</f>
        <v>0</v>
      </c>
      <c r="K158" s="278" t="s">
        <v>154</v>
      </c>
      <c r="L158" s="283"/>
      <c r="M158" s="284" t="s">
        <v>32</v>
      </c>
      <c r="N158" s="285" t="s">
        <v>51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195</v>
      </c>
      <c r="AT158" s="219" t="s">
        <v>505</v>
      </c>
      <c r="AU158" s="219" t="s">
        <v>90</v>
      </c>
      <c r="AY158" s="20" t="s">
        <v>132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88</v>
      </c>
      <c r="BK158" s="220">
        <f>ROUND(I158*H158,2)</f>
        <v>0</v>
      </c>
      <c r="BL158" s="20" t="s">
        <v>138</v>
      </c>
      <c r="BM158" s="219" t="s">
        <v>1286</v>
      </c>
    </row>
    <row r="159" s="14" customFormat="1">
      <c r="A159" s="14"/>
      <c r="B159" s="238"/>
      <c r="C159" s="239"/>
      <c r="D159" s="221" t="s">
        <v>167</v>
      </c>
      <c r="E159" s="239"/>
      <c r="F159" s="241" t="s">
        <v>1287</v>
      </c>
      <c r="G159" s="239"/>
      <c r="H159" s="242">
        <v>971.55600000000004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167</v>
      </c>
      <c r="AU159" s="248" t="s">
        <v>90</v>
      </c>
      <c r="AV159" s="14" t="s">
        <v>90</v>
      </c>
      <c r="AW159" s="14" t="s">
        <v>4</v>
      </c>
      <c r="AX159" s="14" t="s">
        <v>88</v>
      </c>
      <c r="AY159" s="248" t="s">
        <v>132</v>
      </c>
    </row>
    <row r="160" s="2" customFormat="1" ht="37.8" customHeight="1">
      <c r="A160" s="42"/>
      <c r="B160" s="43"/>
      <c r="C160" s="208" t="s">
        <v>229</v>
      </c>
      <c r="D160" s="208" t="s">
        <v>134</v>
      </c>
      <c r="E160" s="209" t="s">
        <v>1288</v>
      </c>
      <c r="F160" s="210" t="s">
        <v>1289</v>
      </c>
      <c r="G160" s="211" t="s">
        <v>421</v>
      </c>
      <c r="H160" s="212">
        <v>146.10300000000001</v>
      </c>
      <c r="I160" s="213"/>
      <c r="J160" s="214">
        <f>ROUND(I160*H160,2)</f>
        <v>0</v>
      </c>
      <c r="K160" s="210" t="s">
        <v>154</v>
      </c>
      <c r="L160" s="48"/>
      <c r="M160" s="215" t="s">
        <v>32</v>
      </c>
      <c r="N160" s="216" t="s">
        <v>51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138</v>
      </c>
      <c r="AT160" s="219" t="s">
        <v>134</v>
      </c>
      <c r="AU160" s="219" t="s">
        <v>90</v>
      </c>
      <c r="AY160" s="20" t="s">
        <v>132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88</v>
      </c>
      <c r="BK160" s="220">
        <f>ROUND(I160*H160,2)</f>
        <v>0</v>
      </c>
      <c r="BL160" s="20" t="s">
        <v>138</v>
      </c>
      <c r="BM160" s="219" t="s">
        <v>1290</v>
      </c>
    </row>
    <row r="161" s="2" customFormat="1">
      <c r="A161" s="42"/>
      <c r="B161" s="43"/>
      <c r="C161" s="44"/>
      <c r="D161" s="226" t="s">
        <v>156</v>
      </c>
      <c r="E161" s="44"/>
      <c r="F161" s="227" t="s">
        <v>1291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156</v>
      </c>
      <c r="AU161" s="20" t="s">
        <v>90</v>
      </c>
    </row>
    <row r="162" s="13" customFormat="1">
      <c r="A162" s="13"/>
      <c r="B162" s="228"/>
      <c r="C162" s="229"/>
      <c r="D162" s="221" t="s">
        <v>167</v>
      </c>
      <c r="E162" s="230" t="s">
        <v>32</v>
      </c>
      <c r="F162" s="231" t="s">
        <v>1292</v>
      </c>
      <c r="G162" s="229"/>
      <c r="H162" s="230" t="s">
        <v>32</v>
      </c>
      <c r="I162" s="232"/>
      <c r="J162" s="229"/>
      <c r="K162" s="229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167</v>
      </c>
      <c r="AU162" s="237" t="s">
        <v>90</v>
      </c>
      <c r="AV162" s="13" t="s">
        <v>88</v>
      </c>
      <c r="AW162" s="13" t="s">
        <v>41</v>
      </c>
      <c r="AX162" s="13" t="s">
        <v>80</v>
      </c>
      <c r="AY162" s="237" t="s">
        <v>132</v>
      </c>
    </row>
    <row r="163" s="14" customFormat="1">
      <c r="A163" s="14"/>
      <c r="B163" s="238"/>
      <c r="C163" s="239"/>
      <c r="D163" s="221" t="s">
        <v>167</v>
      </c>
      <c r="E163" s="240" t="s">
        <v>32</v>
      </c>
      <c r="F163" s="241" t="s">
        <v>1293</v>
      </c>
      <c r="G163" s="239"/>
      <c r="H163" s="242">
        <v>88.055999999999997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167</v>
      </c>
      <c r="AU163" s="248" t="s">
        <v>90</v>
      </c>
      <c r="AV163" s="14" t="s">
        <v>90</v>
      </c>
      <c r="AW163" s="14" t="s">
        <v>41</v>
      </c>
      <c r="AX163" s="14" t="s">
        <v>80</v>
      </c>
      <c r="AY163" s="248" t="s">
        <v>132</v>
      </c>
    </row>
    <row r="164" s="14" customFormat="1">
      <c r="A164" s="14"/>
      <c r="B164" s="238"/>
      <c r="C164" s="239"/>
      <c r="D164" s="221" t="s">
        <v>167</v>
      </c>
      <c r="E164" s="240" t="s">
        <v>32</v>
      </c>
      <c r="F164" s="241" t="s">
        <v>1294</v>
      </c>
      <c r="G164" s="239"/>
      <c r="H164" s="242">
        <v>53.875999999999998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167</v>
      </c>
      <c r="AU164" s="248" t="s">
        <v>90</v>
      </c>
      <c r="AV164" s="14" t="s">
        <v>90</v>
      </c>
      <c r="AW164" s="14" t="s">
        <v>41</v>
      </c>
      <c r="AX164" s="14" t="s">
        <v>80</v>
      </c>
      <c r="AY164" s="248" t="s">
        <v>132</v>
      </c>
    </row>
    <row r="165" s="14" customFormat="1">
      <c r="A165" s="14"/>
      <c r="B165" s="238"/>
      <c r="C165" s="239"/>
      <c r="D165" s="221" t="s">
        <v>167</v>
      </c>
      <c r="E165" s="240" t="s">
        <v>32</v>
      </c>
      <c r="F165" s="241" t="s">
        <v>1295</v>
      </c>
      <c r="G165" s="239"/>
      <c r="H165" s="242">
        <v>4.1710000000000003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167</v>
      </c>
      <c r="AU165" s="248" t="s">
        <v>90</v>
      </c>
      <c r="AV165" s="14" t="s">
        <v>90</v>
      </c>
      <c r="AW165" s="14" t="s">
        <v>41</v>
      </c>
      <c r="AX165" s="14" t="s">
        <v>80</v>
      </c>
      <c r="AY165" s="248" t="s">
        <v>132</v>
      </c>
    </row>
    <row r="166" s="15" customFormat="1">
      <c r="A166" s="15"/>
      <c r="B166" s="249"/>
      <c r="C166" s="250"/>
      <c r="D166" s="221" t="s">
        <v>167</v>
      </c>
      <c r="E166" s="251" t="s">
        <v>32</v>
      </c>
      <c r="F166" s="252" t="s">
        <v>176</v>
      </c>
      <c r="G166" s="250"/>
      <c r="H166" s="253">
        <v>146.10300000000001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167</v>
      </c>
      <c r="AU166" s="259" t="s">
        <v>90</v>
      </c>
      <c r="AV166" s="15" t="s">
        <v>138</v>
      </c>
      <c r="AW166" s="15" t="s">
        <v>41</v>
      </c>
      <c r="AX166" s="15" t="s">
        <v>88</v>
      </c>
      <c r="AY166" s="259" t="s">
        <v>132</v>
      </c>
    </row>
    <row r="167" s="2" customFormat="1" ht="16.5" customHeight="1">
      <c r="A167" s="42"/>
      <c r="B167" s="43"/>
      <c r="C167" s="276" t="s">
        <v>237</v>
      </c>
      <c r="D167" s="276" t="s">
        <v>505</v>
      </c>
      <c r="E167" s="277" t="s">
        <v>1296</v>
      </c>
      <c r="F167" s="278" t="s">
        <v>1297</v>
      </c>
      <c r="G167" s="279" t="s">
        <v>476</v>
      </c>
      <c r="H167" s="280">
        <v>292.20600000000002</v>
      </c>
      <c r="I167" s="281"/>
      <c r="J167" s="282">
        <f>ROUND(I167*H167,2)</f>
        <v>0</v>
      </c>
      <c r="K167" s="278" t="s">
        <v>154</v>
      </c>
      <c r="L167" s="283"/>
      <c r="M167" s="284" t="s">
        <v>32</v>
      </c>
      <c r="N167" s="285" t="s">
        <v>51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19" t="s">
        <v>195</v>
      </c>
      <c r="AT167" s="219" t="s">
        <v>505</v>
      </c>
      <c r="AU167" s="219" t="s">
        <v>90</v>
      </c>
      <c r="AY167" s="20" t="s">
        <v>132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88</v>
      </c>
      <c r="BK167" s="220">
        <f>ROUND(I167*H167,2)</f>
        <v>0</v>
      </c>
      <c r="BL167" s="20" t="s">
        <v>138</v>
      </c>
      <c r="BM167" s="219" t="s">
        <v>1298</v>
      </c>
    </row>
    <row r="168" s="14" customFormat="1">
      <c r="A168" s="14"/>
      <c r="B168" s="238"/>
      <c r="C168" s="239"/>
      <c r="D168" s="221" t="s">
        <v>167</v>
      </c>
      <c r="E168" s="239"/>
      <c r="F168" s="241" t="s">
        <v>1299</v>
      </c>
      <c r="G168" s="239"/>
      <c r="H168" s="242">
        <v>292.20600000000002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167</v>
      </c>
      <c r="AU168" s="248" t="s">
        <v>90</v>
      </c>
      <c r="AV168" s="14" t="s">
        <v>90</v>
      </c>
      <c r="AW168" s="14" t="s">
        <v>4</v>
      </c>
      <c r="AX168" s="14" t="s">
        <v>88</v>
      </c>
      <c r="AY168" s="248" t="s">
        <v>132</v>
      </c>
    </row>
    <row r="169" s="12" customFormat="1" ht="22.8" customHeight="1">
      <c r="A169" s="12"/>
      <c r="B169" s="192"/>
      <c r="C169" s="193"/>
      <c r="D169" s="194" t="s">
        <v>79</v>
      </c>
      <c r="E169" s="206" t="s">
        <v>150</v>
      </c>
      <c r="F169" s="206" t="s">
        <v>1300</v>
      </c>
      <c r="G169" s="193"/>
      <c r="H169" s="193"/>
      <c r="I169" s="196"/>
      <c r="J169" s="207">
        <f>BK169</f>
        <v>0</v>
      </c>
      <c r="K169" s="193"/>
      <c r="L169" s="198"/>
      <c r="M169" s="199"/>
      <c r="N169" s="200"/>
      <c r="O169" s="200"/>
      <c r="P169" s="201">
        <f>SUM(P170:P177)</f>
        <v>0</v>
      </c>
      <c r="Q169" s="200"/>
      <c r="R169" s="201">
        <f>SUM(R170:R177)</f>
        <v>0</v>
      </c>
      <c r="S169" s="200"/>
      <c r="T169" s="202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3" t="s">
        <v>88</v>
      </c>
      <c r="AT169" s="204" t="s">
        <v>79</v>
      </c>
      <c r="AU169" s="204" t="s">
        <v>88</v>
      </c>
      <c r="AY169" s="203" t="s">
        <v>132</v>
      </c>
      <c r="BK169" s="205">
        <f>SUM(BK170:BK177)</f>
        <v>0</v>
      </c>
    </row>
    <row r="170" s="2" customFormat="1" ht="16.5" customHeight="1">
      <c r="A170" s="42"/>
      <c r="B170" s="43"/>
      <c r="C170" s="208" t="s">
        <v>245</v>
      </c>
      <c r="D170" s="208" t="s">
        <v>134</v>
      </c>
      <c r="E170" s="209" t="s">
        <v>1301</v>
      </c>
      <c r="F170" s="210" t="s">
        <v>1302</v>
      </c>
      <c r="G170" s="211" t="s">
        <v>153</v>
      </c>
      <c r="H170" s="212">
        <v>436</v>
      </c>
      <c r="I170" s="213"/>
      <c r="J170" s="214">
        <f>ROUND(I170*H170,2)</f>
        <v>0</v>
      </c>
      <c r="K170" s="210" t="s">
        <v>154</v>
      </c>
      <c r="L170" s="48"/>
      <c r="M170" s="215" t="s">
        <v>32</v>
      </c>
      <c r="N170" s="216" t="s">
        <v>51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19" t="s">
        <v>138</v>
      </c>
      <c r="AT170" s="219" t="s">
        <v>134</v>
      </c>
      <c r="AU170" s="219" t="s">
        <v>90</v>
      </c>
      <c r="AY170" s="20" t="s">
        <v>132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88</v>
      </c>
      <c r="BK170" s="220">
        <f>ROUND(I170*H170,2)</f>
        <v>0</v>
      </c>
      <c r="BL170" s="20" t="s">
        <v>138</v>
      </c>
      <c r="BM170" s="219" t="s">
        <v>1303</v>
      </c>
    </row>
    <row r="171" s="2" customFormat="1">
      <c r="A171" s="42"/>
      <c r="B171" s="43"/>
      <c r="C171" s="44"/>
      <c r="D171" s="226" t="s">
        <v>156</v>
      </c>
      <c r="E171" s="44"/>
      <c r="F171" s="227" t="s">
        <v>1304</v>
      </c>
      <c r="G171" s="44"/>
      <c r="H171" s="44"/>
      <c r="I171" s="223"/>
      <c r="J171" s="44"/>
      <c r="K171" s="44"/>
      <c r="L171" s="48"/>
      <c r="M171" s="224"/>
      <c r="N171" s="22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156</v>
      </c>
      <c r="AU171" s="20" t="s">
        <v>90</v>
      </c>
    </row>
    <row r="172" s="13" customFormat="1">
      <c r="A172" s="13"/>
      <c r="B172" s="228"/>
      <c r="C172" s="229"/>
      <c r="D172" s="221" t="s">
        <v>167</v>
      </c>
      <c r="E172" s="230" t="s">
        <v>32</v>
      </c>
      <c r="F172" s="231" t="s">
        <v>1232</v>
      </c>
      <c r="G172" s="229"/>
      <c r="H172" s="230" t="s">
        <v>32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167</v>
      </c>
      <c r="AU172" s="237" t="s">
        <v>90</v>
      </c>
      <c r="AV172" s="13" t="s">
        <v>88</v>
      </c>
      <c r="AW172" s="13" t="s">
        <v>41</v>
      </c>
      <c r="AX172" s="13" t="s">
        <v>80</v>
      </c>
      <c r="AY172" s="237" t="s">
        <v>132</v>
      </c>
    </row>
    <row r="173" s="14" customFormat="1">
      <c r="A173" s="14"/>
      <c r="B173" s="238"/>
      <c r="C173" s="239"/>
      <c r="D173" s="221" t="s">
        <v>167</v>
      </c>
      <c r="E173" s="240" t="s">
        <v>32</v>
      </c>
      <c r="F173" s="241" t="s">
        <v>1305</v>
      </c>
      <c r="G173" s="239"/>
      <c r="H173" s="242">
        <v>235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167</v>
      </c>
      <c r="AU173" s="248" t="s">
        <v>90</v>
      </c>
      <c r="AV173" s="14" t="s">
        <v>90</v>
      </c>
      <c r="AW173" s="14" t="s">
        <v>41</v>
      </c>
      <c r="AX173" s="14" t="s">
        <v>80</v>
      </c>
      <c r="AY173" s="248" t="s">
        <v>132</v>
      </c>
    </row>
    <row r="174" s="14" customFormat="1">
      <c r="A174" s="14"/>
      <c r="B174" s="238"/>
      <c r="C174" s="239"/>
      <c r="D174" s="221" t="s">
        <v>167</v>
      </c>
      <c r="E174" s="240" t="s">
        <v>32</v>
      </c>
      <c r="F174" s="241" t="s">
        <v>1306</v>
      </c>
      <c r="G174" s="239"/>
      <c r="H174" s="242">
        <v>93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167</v>
      </c>
      <c r="AU174" s="248" t="s">
        <v>90</v>
      </c>
      <c r="AV174" s="14" t="s">
        <v>90</v>
      </c>
      <c r="AW174" s="14" t="s">
        <v>41</v>
      </c>
      <c r="AX174" s="14" t="s">
        <v>80</v>
      </c>
      <c r="AY174" s="248" t="s">
        <v>132</v>
      </c>
    </row>
    <row r="175" s="14" customFormat="1">
      <c r="A175" s="14"/>
      <c r="B175" s="238"/>
      <c r="C175" s="239"/>
      <c r="D175" s="221" t="s">
        <v>167</v>
      </c>
      <c r="E175" s="240" t="s">
        <v>32</v>
      </c>
      <c r="F175" s="241" t="s">
        <v>1307</v>
      </c>
      <c r="G175" s="239"/>
      <c r="H175" s="242">
        <v>20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167</v>
      </c>
      <c r="AU175" s="248" t="s">
        <v>90</v>
      </c>
      <c r="AV175" s="14" t="s">
        <v>90</v>
      </c>
      <c r="AW175" s="14" t="s">
        <v>41</v>
      </c>
      <c r="AX175" s="14" t="s">
        <v>80</v>
      </c>
      <c r="AY175" s="248" t="s">
        <v>132</v>
      </c>
    </row>
    <row r="176" s="14" customFormat="1">
      <c r="A176" s="14"/>
      <c r="B176" s="238"/>
      <c r="C176" s="239"/>
      <c r="D176" s="221" t="s">
        <v>167</v>
      </c>
      <c r="E176" s="240" t="s">
        <v>32</v>
      </c>
      <c r="F176" s="241" t="s">
        <v>1308</v>
      </c>
      <c r="G176" s="239"/>
      <c r="H176" s="242">
        <v>88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167</v>
      </c>
      <c r="AU176" s="248" t="s">
        <v>90</v>
      </c>
      <c r="AV176" s="14" t="s">
        <v>90</v>
      </c>
      <c r="AW176" s="14" t="s">
        <v>41</v>
      </c>
      <c r="AX176" s="14" t="s">
        <v>80</v>
      </c>
      <c r="AY176" s="248" t="s">
        <v>132</v>
      </c>
    </row>
    <row r="177" s="15" customFormat="1">
      <c r="A177" s="15"/>
      <c r="B177" s="249"/>
      <c r="C177" s="250"/>
      <c r="D177" s="221" t="s">
        <v>167</v>
      </c>
      <c r="E177" s="251" t="s">
        <v>32</v>
      </c>
      <c r="F177" s="252" t="s">
        <v>176</v>
      </c>
      <c r="G177" s="250"/>
      <c r="H177" s="253">
        <v>436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9" t="s">
        <v>167</v>
      </c>
      <c r="AU177" s="259" t="s">
        <v>90</v>
      </c>
      <c r="AV177" s="15" t="s">
        <v>138</v>
      </c>
      <c r="AW177" s="15" t="s">
        <v>41</v>
      </c>
      <c r="AX177" s="15" t="s">
        <v>88</v>
      </c>
      <c r="AY177" s="259" t="s">
        <v>132</v>
      </c>
    </row>
    <row r="178" s="12" customFormat="1" ht="22.8" customHeight="1">
      <c r="A178" s="12"/>
      <c r="B178" s="192"/>
      <c r="C178" s="193"/>
      <c r="D178" s="194" t="s">
        <v>79</v>
      </c>
      <c r="E178" s="206" t="s">
        <v>138</v>
      </c>
      <c r="F178" s="206" t="s">
        <v>1309</v>
      </c>
      <c r="G178" s="193"/>
      <c r="H178" s="193"/>
      <c r="I178" s="196"/>
      <c r="J178" s="207">
        <f>BK178</f>
        <v>0</v>
      </c>
      <c r="K178" s="193"/>
      <c r="L178" s="198"/>
      <c r="M178" s="199"/>
      <c r="N178" s="200"/>
      <c r="O178" s="200"/>
      <c r="P178" s="201">
        <f>SUM(P179:P188)</f>
        <v>0</v>
      </c>
      <c r="Q178" s="200"/>
      <c r="R178" s="201">
        <f>SUM(R179:R188)</f>
        <v>1.9489999999999998</v>
      </c>
      <c r="S178" s="200"/>
      <c r="T178" s="202">
        <f>SUM(T179:T188)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3" t="s">
        <v>88</v>
      </c>
      <c r="AT178" s="204" t="s">
        <v>79</v>
      </c>
      <c r="AU178" s="204" t="s">
        <v>88</v>
      </c>
      <c r="AY178" s="203" t="s">
        <v>132</v>
      </c>
      <c r="BK178" s="205">
        <f>SUM(BK179:BK188)</f>
        <v>0</v>
      </c>
    </row>
    <row r="179" s="2" customFormat="1" ht="33" customHeight="1">
      <c r="A179" s="42"/>
      <c r="B179" s="43"/>
      <c r="C179" s="208" t="s">
        <v>8</v>
      </c>
      <c r="D179" s="208" t="s">
        <v>134</v>
      </c>
      <c r="E179" s="209" t="s">
        <v>1310</v>
      </c>
      <c r="F179" s="210" t="s">
        <v>1311</v>
      </c>
      <c r="G179" s="211" t="s">
        <v>164</v>
      </c>
      <c r="H179" s="212">
        <v>50</v>
      </c>
      <c r="I179" s="213"/>
      <c r="J179" s="214">
        <f>ROUND(I179*H179,2)</f>
        <v>0</v>
      </c>
      <c r="K179" s="210" t="s">
        <v>154</v>
      </c>
      <c r="L179" s="48"/>
      <c r="M179" s="215" t="s">
        <v>32</v>
      </c>
      <c r="N179" s="216" t="s">
        <v>51</v>
      </c>
      <c r="O179" s="88"/>
      <c r="P179" s="217">
        <f>O179*H179</f>
        <v>0</v>
      </c>
      <c r="Q179" s="217">
        <v>0.031579999999999997</v>
      </c>
      <c r="R179" s="217">
        <f>Q179*H179</f>
        <v>1.5789999999999997</v>
      </c>
      <c r="S179" s="217">
        <v>0</v>
      </c>
      <c r="T179" s="218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19" t="s">
        <v>138</v>
      </c>
      <c r="AT179" s="219" t="s">
        <v>134</v>
      </c>
      <c r="AU179" s="219" t="s">
        <v>90</v>
      </c>
      <c r="AY179" s="20" t="s">
        <v>132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88</v>
      </c>
      <c r="BK179" s="220">
        <f>ROUND(I179*H179,2)</f>
        <v>0</v>
      </c>
      <c r="BL179" s="20" t="s">
        <v>138</v>
      </c>
      <c r="BM179" s="219" t="s">
        <v>1312</v>
      </c>
    </row>
    <row r="180" s="2" customFormat="1">
      <c r="A180" s="42"/>
      <c r="B180" s="43"/>
      <c r="C180" s="44"/>
      <c r="D180" s="226" t="s">
        <v>156</v>
      </c>
      <c r="E180" s="44"/>
      <c r="F180" s="227" t="s">
        <v>1313</v>
      </c>
      <c r="G180" s="44"/>
      <c r="H180" s="44"/>
      <c r="I180" s="223"/>
      <c r="J180" s="44"/>
      <c r="K180" s="44"/>
      <c r="L180" s="48"/>
      <c r="M180" s="224"/>
      <c r="N180" s="225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156</v>
      </c>
      <c r="AU180" s="20" t="s">
        <v>90</v>
      </c>
    </row>
    <row r="181" s="2" customFormat="1" ht="16.5" customHeight="1">
      <c r="A181" s="42"/>
      <c r="B181" s="43"/>
      <c r="C181" s="276" t="s">
        <v>254</v>
      </c>
      <c r="D181" s="276" t="s">
        <v>505</v>
      </c>
      <c r="E181" s="277" t="s">
        <v>1314</v>
      </c>
      <c r="F181" s="278" t="s">
        <v>1315</v>
      </c>
      <c r="G181" s="279" t="s">
        <v>164</v>
      </c>
      <c r="H181" s="280">
        <v>50</v>
      </c>
      <c r="I181" s="281"/>
      <c r="J181" s="282">
        <f>ROUND(I181*H181,2)</f>
        <v>0</v>
      </c>
      <c r="K181" s="278" t="s">
        <v>154</v>
      </c>
      <c r="L181" s="283"/>
      <c r="M181" s="284" t="s">
        <v>32</v>
      </c>
      <c r="N181" s="285" t="s">
        <v>51</v>
      </c>
      <c r="O181" s="88"/>
      <c r="P181" s="217">
        <f>O181*H181</f>
        <v>0</v>
      </c>
      <c r="Q181" s="217">
        <v>0.0074000000000000003</v>
      </c>
      <c r="R181" s="217">
        <f>Q181*H181</f>
        <v>0.37</v>
      </c>
      <c r="S181" s="217">
        <v>0</v>
      </c>
      <c r="T181" s="218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19" t="s">
        <v>195</v>
      </c>
      <c r="AT181" s="219" t="s">
        <v>505</v>
      </c>
      <c r="AU181" s="219" t="s">
        <v>90</v>
      </c>
      <c r="AY181" s="20" t="s">
        <v>132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88</v>
      </c>
      <c r="BK181" s="220">
        <f>ROUND(I181*H181,2)</f>
        <v>0</v>
      </c>
      <c r="BL181" s="20" t="s">
        <v>138</v>
      </c>
      <c r="BM181" s="219" t="s">
        <v>1316</v>
      </c>
    </row>
    <row r="182" s="2" customFormat="1" ht="21.75" customHeight="1">
      <c r="A182" s="42"/>
      <c r="B182" s="43"/>
      <c r="C182" s="208" t="s">
        <v>263</v>
      </c>
      <c r="D182" s="208" t="s">
        <v>134</v>
      </c>
      <c r="E182" s="209" t="s">
        <v>1317</v>
      </c>
      <c r="F182" s="210" t="s">
        <v>1318</v>
      </c>
      <c r="G182" s="211" t="s">
        <v>421</v>
      </c>
      <c r="H182" s="212">
        <v>25.219999999999999</v>
      </c>
      <c r="I182" s="213"/>
      <c r="J182" s="214">
        <f>ROUND(I182*H182,2)</f>
        <v>0</v>
      </c>
      <c r="K182" s="210" t="s">
        <v>154</v>
      </c>
      <c r="L182" s="48"/>
      <c r="M182" s="215" t="s">
        <v>32</v>
      </c>
      <c r="N182" s="216" t="s">
        <v>51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138</v>
      </c>
      <c r="AT182" s="219" t="s">
        <v>134</v>
      </c>
      <c r="AU182" s="219" t="s">
        <v>90</v>
      </c>
      <c r="AY182" s="20" t="s">
        <v>132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88</v>
      </c>
      <c r="BK182" s="220">
        <f>ROUND(I182*H182,2)</f>
        <v>0</v>
      </c>
      <c r="BL182" s="20" t="s">
        <v>138</v>
      </c>
      <c r="BM182" s="219" t="s">
        <v>1319</v>
      </c>
    </row>
    <row r="183" s="2" customFormat="1">
      <c r="A183" s="42"/>
      <c r="B183" s="43"/>
      <c r="C183" s="44"/>
      <c r="D183" s="226" t="s">
        <v>156</v>
      </c>
      <c r="E183" s="44"/>
      <c r="F183" s="227" t="s">
        <v>1320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156</v>
      </c>
      <c r="AU183" s="20" t="s">
        <v>90</v>
      </c>
    </row>
    <row r="184" s="13" customFormat="1">
      <c r="A184" s="13"/>
      <c r="B184" s="228"/>
      <c r="C184" s="229"/>
      <c r="D184" s="221" t="s">
        <v>167</v>
      </c>
      <c r="E184" s="230" t="s">
        <v>32</v>
      </c>
      <c r="F184" s="231" t="s">
        <v>1232</v>
      </c>
      <c r="G184" s="229"/>
      <c r="H184" s="230" t="s">
        <v>32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167</v>
      </c>
      <c r="AU184" s="237" t="s">
        <v>90</v>
      </c>
      <c r="AV184" s="13" t="s">
        <v>88</v>
      </c>
      <c r="AW184" s="13" t="s">
        <v>41</v>
      </c>
      <c r="AX184" s="13" t="s">
        <v>80</v>
      </c>
      <c r="AY184" s="237" t="s">
        <v>132</v>
      </c>
    </row>
    <row r="185" s="14" customFormat="1">
      <c r="A185" s="14"/>
      <c r="B185" s="238"/>
      <c r="C185" s="239"/>
      <c r="D185" s="221" t="s">
        <v>167</v>
      </c>
      <c r="E185" s="240" t="s">
        <v>32</v>
      </c>
      <c r="F185" s="241" t="s">
        <v>1321</v>
      </c>
      <c r="G185" s="239"/>
      <c r="H185" s="242">
        <v>15.199999999999999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167</v>
      </c>
      <c r="AU185" s="248" t="s">
        <v>90</v>
      </c>
      <c r="AV185" s="14" t="s">
        <v>90</v>
      </c>
      <c r="AW185" s="14" t="s">
        <v>41</v>
      </c>
      <c r="AX185" s="14" t="s">
        <v>80</v>
      </c>
      <c r="AY185" s="248" t="s">
        <v>132</v>
      </c>
    </row>
    <row r="186" s="14" customFormat="1">
      <c r="A186" s="14"/>
      <c r="B186" s="238"/>
      <c r="C186" s="239"/>
      <c r="D186" s="221" t="s">
        <v>167</v>
      </c>
      <c r="E186" s="240" t="s">
        <v>32</v>
      </c>
      <c r="F186" s="241" t="s">
        <v>1322</v>
      </c>
      <c r="G186" s="239"/>
      <c r="H186" s="242">
        <v>9.3000000000000007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167</v>
      </c>
      <c r="AU186" s="248" t="s">
        <v>90</v>
      </c>
      <c r="AV186" s="14" t="s">
        <v>90</v>
      </c>
      <c r="AW186" s="14" t="s">
        <v>41</v>
      </c>
      <c r="AX186" s="14" t="s">
        <v>80</v>
      </c>
      <c r="AY186" s="248" t="s">
        <v>132</v>
      </c>
    </row>
    <row r="187" s="14" customFormat="1">
      <c r="A187" s="14"/>
      <c r="B187" s="238"/>
      <c r="C187" s="239"/>
      <c r="D187" s="221" t="s">
        <v>167</v>
      </c>
      <c r="E187" s="240" t="s">
        <v>32</v>
      </c>
      <c r="F187" s="241" t="s">
        <v>1323</v>
      </c>
      <c r="G187" s="239"/>
      <c r="H187" s="242">
        <v>0.71999999999999997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167</v>
      </c>
      <c r="AU187" s="248" t="s">
        <v>90</v>
      </c>
      <c r="AV187" s="14" t="s">
        <v>90</v>
      </c>
      <c r="AW187" s="14" t="s">
        <v>41</v>
      </c>
      <c r="AX187" s="14" t="s">
        <v>80</v>
      </c>
      <c r="AY187" s="248" t="s">
        <v>132</v>
      </c>
    </row>
    <row r="188" s="15" customFormat="1">
      <c r="A188" s="15"/>
      <c r="B188" s="249"/>
      <c r="C188" s="250"/>
      <c r="D188" s="221" t="s">
        <v>167</v>
      </c>
      <c r="E188" s="251" t="s">
        <v>32</v>
      </c>
      <c r="F188" s="252" t="s">
        <v>176</v>
      </c>
      <c r="G188" s="250"/>
      <c r="H188" s="253">
        <v>25.219999999999999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167</v>
      </c>
      <c r="AU188" s="259" t="s">
        <v>90</v>
      </c>
      <c r="AV188" s="15" t="s">
        <v>138</v>
      </c>
      <c r="AW188" s="15" t="s">
        <v>41</v>
      </c>
      <c r="AX188" s="15" t="s">
        <v>88</v>
      </c>
      <c r="AY188" s="259" t="s">
        <v>132</v>
      </c>
    </row>
    <row r="189" s="12" customFormat="1" ht="22.8" customHeight="1">
      <c r="A189" s="12"/>
      <c r="B189" s="192"/>
      <c r="C189" s="193"/>
      <c r="D189" s="194" t="s">
        <v>79</v>
      </c>
      <c r="E189" s="206" t="s">
        <v>195</v>
      </c>
      <c r="F189" s="206" t="s">
        <v>729</v>
      </c>
      <c r="G189" s="193"/>
      <c r="H189" s="193"/>
      <c r="I189" s="196"/>
      <c r="J189" s="207">
        <f>BK189</f>
        <v>0</v>
      </c>
      <c r="K189" s="193"/>
      <c r="L189" s="198"/>
      <c r="M189" s="199"/>
      <c r="N189" s="200"/>
      <c r="O189" s="200"/>
      <c r="P189" s="201">
        <f>SUM(P190:P261)</f>
        <v>0</v>
      </c>
      <c r="Q189" s="200"/>
      <c r="R189" s="201">
        <f>SUM(R190:R261)</f>
        <v>90.324247049999997</v>
      </c>
      <c r="S189" s="200"/>
      <c r="T189" s="202">
        <f>SUM(T190:T261)</f>
        <v>34.020000000000003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3" t="s">
        <v>88</v>
      </c>
      <c r="AT189" s="204" t="s">
        <v>79</v>
      </c>
      <c r="AU189" s="204" t="s">
        <v>88</v>
      </c>
      <c r="AY189" s="203" t="s">
        <v>132</v>
      </c>
      <c r="BK189" s="205">
        <f>SUM(BK190:BK261)</f>
        <v>0</v>
      </c>
    </row>
    <row r="190" s="2" customFormat="1" ht="24.15" customHeight="1">
      <c r="A190" s="42"/>
      <c r="B190" s="43"/>
      <c r="C190" s="208" t="s">
        <v>193</v>
      </c>
      <c r="D190" s="208" t="s">
        <v>134</v>
      </c>
      <c r="E190" s="209" t="s">
        <v>1324</v>
      </c>
      <c r="F190" s="210" t="s">
        <v>1325</v>
      </c>
      <c r="G190" s="211" t="s">
        <v>153</v>
      </c>
      <c r="H190" s="212">
        <v>348</v>
      </c>
      <c r="I190" s="213"/>
      <c r="J190" s="214">
        <f>ROUND(I190*H190,2)</f>
        <v>0</v>
      </c>
      <c r="K190" s="210" t="s">
        <v>154</v>
      </c>
      <c r="L190" s="48"/>
      <c r="M190" s="215" t="s">
        <v>32</v>
      </c>
      <c r="N190" s="216" t="s">
        <v>51</v>
      </c>
      <c r="O190" s="88"/>
      <c r="P190" s="217">
        <f>O190*H190</f>
        <v>0</v>
      </c>
      <c r="Q190" s="217">
        <v>4.0000000000000003E-05</v>
      </c>
      <c r="R190" s="217">
        <f>Q190*H190</f>
        <v>0.013920000000000002</v>
      </c>
      <c r="S190" s="217">
        <v>0</v>
      </c>
      <c r="T190" s="21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19" t="s">
        <v>138</v>
      </c>
      <c r="AT190" s="219" t="s">
        <v>134</v>
      </c>
      <c r="AU190" s="219" t="s">
        <v>90</v>
      </c>
      <c r="AY190" s="20" t="s">
        <v>132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88</v>
      </c>
      <c r="BK190" s="220">
        <f>ROUND(I190*H190,2)</f>
        <v>0</v>
      </c>
      <c r="BL190" s="20" t="s">
        <v>138</v>
      </c>
      <c r="BM190" s="219" t="s">
        <v>1326</v>
      </c>
    </row>
    <row r="191" s="2" customFormat="1">
      <c r="A191" s="42"/>
      <c r="B191" s="43"/>
      <c r="C191" s="44"/>
      <c r="D191" s="226" t="s">
        <v>156</v>
      </c>
      <c r="E191" s="44"/>
      <c r="F191" s="227" t="s">
        <v>1327</v>
      </c>
      <c r="G191" s="44"/>
      <c r="H191" s="44"/>
      <c r="I191" s="223"/>
      <c r="J191" s="44"/>
      <c r="K191" s="44"/>
      <c r="L191" s="48"/>
      <c r="M191" s="224"/>
      <c r="N191" s="225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156</v>
      </c>
      <c r="AU191" s="20" t="s">
        <v>90</v>
      </c>
    </row>
    <row r="192" s="13" customFormat="1">
      <c r="A192" s="13"/>
      <c r="B192" s="228"/>
      <c r="C192" s="229"/>
      <c r="D192" s="221" t="s">
        <v>167</v>
      </c>
      <c r="E192" s="230" t="s">
        <v>32</v>
      </c>
      <c r="F192" s="231" t="s">
        <v>1232</v>
      </c>
      <c r="G192" s="229"/>
      <c r="H192" s="230" t="s">
        <v>32</v>
      </c>
      <c r="I192" s="232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167</v>
      </c>
      <c r="AU192" s="237" t="s">
        <v>90</v>
      </c>
      <c r="AV192" s="13" t="s">
        <v>88</v>
      </c>
      <c r="AW192" s="13" t="s">
        <v>41</v>
      </c>
      <c r="AX192" s="13" t="s">
        <v>80</v>
      </c>
      <c r="AY192" s="237" t="s">
        <v>132</v>
      </c>
    </row>
    <row r="193" s="14" customFormat="1">
      <c r="A193" s="14"/>
      <c r="B193" s="238"/>
      <c r="C193" s="239"/>
      <c r="D193" s="221" t="s">
        <v>167</v>
      </c>
      <c r="E193" s="240" t="s">
        <v>32</v>
      </c>
      <c r="F193" s="241" t="s">
        <v>1328</v>
      </c>
      <c r="G193" s="239"/>
      <c r="H193" s="242">
        <v>235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167</v>
      </c>
      <c r="AU193" s="248" t="s">
        <v>90</v>
      </c>
      <c r="AV193" s="14" t="s">
        <v>90</v>
      </c>
      <c r="AW193" s="14" t="s">
        <v>41</v>
      </c>
      <c r="AX193" s="14" t="s">
        <v>80</v>
      </c>
      <c r="AY193" s="248" t="s">
        <v>132</v>
      </c>
    </row>
    <row r="194" s="14" customFormat="1">
      <c r="A194" s="14"/>
      <c r="B194" s="238"/>
      <c r="C194" s="239"/>
      <c r="D194" s="221" t="s">
        <v>167</v>
      </c>
      <c r="E194" s="240" t="s">
        <v>32</v>
      </c>
      <c r="F194" s="241" t="s">
        <v>1329</v>
      </c>
      <c r="G194" s="239"/>
      <c r="H194" s="242">
        <v>93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167</v>
      </c>
      <c r="AU194" s="248" t="s">
        <v>90</v>
      </c>
      <c r="AV194" s="14" t="s">
        <v>90</v>
      </c>
      <c r="AW194" s="14" t="s">
        <v>41</v>
      </c>
      <c r="AX194" s="14" t="s">
        <v>80</v>
      </c>
      <c r="AY194" s="248" t="s">
        <v>132</v>
      </c>
    </row>
    <row r="195" s="14" customFormat="1">
      <c r="A195" s="14"/>
      <c r="B195" s="238"/>
      <c r="C195" s="239"/>
      <c r="D195" s="221" t="s">
        <v>167</v>
      </c>
      <c r="E195" s="240" t="s">
        <v>32</v>
      </c>
      <c r="F195" s="241" t="s">
        <v>1330</v>
      </c>
      <c r="G195" s="239"/>
      <c r="H195" s="242">
        <v>20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167</v>
      </c>
      <c r="AU195" s="248" t="s">
        <v>90</v>
      </c>
      <c r="AV195" s="14" t="s">
        <v>90</v>
      </c>
      <c r="AW195" s="14" t="s">
        <v>41</v>
      </c>
      <c r="AX195" s="14" t="s">
        <v>80</v>
      </c>
      <c r="AY195" s="248" t="s">
        <v>132</v>
      </c>
    </row>
    <row r="196" s="15" customFormat="1">
      <c r="A196" s="15"/>
      <c r="B196" s="249"/>
      <c r="C196" s="250"/>
      <c r="D196" s="221" t="s">
        <v>167</v>
      </c>
      <c r="E196" s="251" t="s">
        <v>32</v>
      </c>
      <c r="F196" s="252" t="s">
        <v>176</v>
      </c>
      <c r="G196" s="250"/>
      <c r="H196" s="253">
        <v>348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9" t="s">
        <v>167</v>
      </c>
      <c r="AU196" s="259" t="s">
        <v>90</v>
      </c>
      <c r="AV196" s="15" t="s">
        <v>138</v>
      </c>
      <c r="AW196" s="15" t="s">
        <v>41</v>
      </c>
      <c r="AX196" s="15" t="s">
        <v>88</v>
      </c>
      <c r="AY196" s="259" t="s">
        <v>132</v>
      </c>
    </row>
    <row r="197" s="2" customFormat="1" ht="16.5" customHeight="1">
      <c r="A197" s="42"/>
      <c r="B197" s="43"/>
      <c r="C197" s="276" t="s">
        <v>275</v>
      </c>
      <c r="D197" s="276" t="s">
        <v>505</v>
      </c>
      <c r="E197" s="277" t="s">
        <v>1331</v>
      </c>
      <c r="F197" s="278" t="s">
        <v>1332</v>
      </c>
      <c r="G197" s="279" t="s">
        <v>153</v>
      </c>
      <c r="H197" s="280">
        <v>353.22000000000003</v>
      </c>
      <c r="I197" s="281"/>
      <c r="J197" s="282">
        <f>ROUND(I197*H197,2)</f>
        <v>0</v>
      </c>
      <c r="K197" s="278" t="s">
        <v>154</v>
      </c>
      <c r="L197" s="283"/>
      <c r="M197" s="284" t="s">
        <v>32</v>
      </c>
      <c r="N197" s="285" t="s">
        <v>51</v>
      </c>
      <c r="O197" s="88"/>
      <c r="P197" s="217">
        <f>O197*H197</f>
        <v>0</v>
      </c>
      <c r="Q197" s="217">
        <v>0.036999999999999998</v>
      </c>
      <c r="R197" s="217">
        <f>Q197*H197</f>
        <v>13.069140000000001</v>
      </c>
      <c r="S197" s="217">
        <v>0</v>
      </c>
      <c r="T197" s="21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19" t="s">
        <v>195</v>
      </c>
      <c r="AT197" s="219" t="s">
        <v>505</v>
      </c>
      <c r="AU197" s="219" t="s">
        <v>90</v>
      </c>
      <c r="AY197" s="20" t="s">
        <v>132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88</v>
      </c>
      <c r="BK197" s="220">
        <f>ROUND(I197*H197,2)</f>
        <v>0</v>
      </c>
      <c r="BL197" s="20" t="s">
        <v>138</v>
      </c>
      <c r="BM197" s="219" t="s">
        <v>1333</v>
      </c>
    </row>
    <row r="198" s="14" customFormat="1">
      <c r="A198" s="14"/>
      <c r="B198" s="238"/>
      <c r="C198" s="239"/>
      <c r="D198" s="221" t="s">
        <v>167</v>
      </c>
      <c r="E198" s="239"/>
      <c r="F198" s="241" t="s">
        <v>1334</v>
      </c>
      <c r="G198" s="239"/>
      <c r="H198" s="242">
        <v>353.22000000000003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167</v>
      </c>
      <c r="AU198" s="248" t="s">
        <v>90</v>
      </c>
      <c r="AV198" s="14" t="s">
        <v>90</v>
      </c>
      <c r="AW198" s="14" t="s">
        <v>4</v>
      </c>
      <c r="AX198" s="14" t="s">
        <v>88</v>
      </c>
      <c r="AY198" s="248" t="s">
        <v>132</v>
      </c>
    </row>
    <row r="199" s="2" customFormat="1" ht="37.8" customHeight="1">
      <c r="A199" s="42"/>
      <c r="B199" s="43"/>
      <c r="C199" s="208" t="s">
        <v>282</v>
      </c>
      <c r="D199" s="208" t="s">
        <v>134</v>
      </c>
      <c r="E199" s="209" t="s">
        <v>1335</v>
      </c>
      <c r="F199" s="210" t="s">
        <v>1336</v>
      </c>
      <c r="G199" s="211" t="s">
        <v>164</v>
      </c>
      <c r="H199" s="212">
        <v>31</v>
      </c>
      <c r="I199" s="213"/>
      <c r="J199" s="214">
        <f>ROUND(I199*H199,2)</f>
        <v>0</v>
      </c>
      <c r="K199" s="210" t="s">
        <v>154</v>
      </c>
      <c r="L199" s="48"/>
      <c r="M199" s="215" t="s">
        <v>32</v>
      </c>
      <c r="N199" s="216" t="s">
        <v>51</v>
      </c>
      <c r="O199" s="88"/>
      <c r="P199" s="217">
        <f>O199*H199</f>
        <v>0</v>
      </c>
      <c r="Q199" s="217">
        <v>0.001</v>
      </c>
      <c r="R199" s="217">
        <f>Q199*H199</f>
        <v>0.031</v>
      </c>
      <c r="S199" s="217">
        <v>0</v>
      </c>
      <c r="T199" s="218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19" t="s">
        <v>138</v>
      </c>
      <c r="AT199" s="219" t="s">
        <v>134</v>
      </c>
      <c r="AU199" s="219" t="s">
        <v>90</v>
      </c>
      <c r="AY199" s="20" t="s">
        <v>132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88</v>
      </c>
      <c r="BK199" s="220">
        <f>ROUND(I199*H199,2)</f>
        <v>0</v>
      </c>
      <c r="BL199" s="20" t="s">
        <v>138</v>
      </c>
      <c r="BM199" s="219" t="s">
        <v>1337</v>
      </c>
    </row>
    <row r="200" s="2" customFormat="1">
      <c r="A200" s="42"/>
      <c r="B200" s="43"/>
      <c r="C200" s="44"/>
      <c r="D200" s="226" t="s">
        <v>156</v>
      </c>
      <c r="E200" s="44"/>
      <c r="F200" s="227" t="s">
        <v>1338</v>
      </c>
      <c r="G200" s="44"/>
      <c r="H200" s="44"/>
      <c r="I200" s="223"/>
      <c r="J200" s="44"/>
      <c r="K200" s="44"/>
      <c r="L200" s="48"/>
      <c r="M200" s="224"/>
      <c r="N200" s="225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0" t="s">
        <v>156</v>
      </c>
      <c r="AU200" s="20" t="s">
        <v>90</v>
      </c>
    </row>
    <row r="201" s="13" customFormat="1">
      <c r="A201" s="13"/>
      <c r="B201" s="228"/>
      <c r="C201" s="229"/>
      <c r="D201" s="221" t="s">
        <v>167</v>
      </c>
      <c r="E201" s="230" t="s">
        <v>32</v>
      </c>
      <c r="F201" s="231" t="s">
        <v>1339</v>
      </c>
      <c r="G201" s="229"/>
      <c r="H201" s="230" t="s">
        <v>32</v>
      </c>
      <c r="I201" s="232"/>
      <c r="J201" s="229"/>
      <c r="K201" s="229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167</v>
      </c>
      <c r="AU201" s="237" t="s">
        <v>90</v>
      </c>
      <c r="AV201" s="13" t="s">
        <v>88</v>
      </c>
      <c r="AW201" s="13" t="s">
        <v>41</v>
      </c>
      <c r="AX201" s="13" t="s">
        <v>80</v>
      </c>
      <c r="AY201" s="237" t="s">
        <v>132</v>
      </c>
    </row>
    <row r="202" s="14" customFormat="1">
      <c r="A202" s="14"/>
      <c r="B202" s="238"/>
      <c r="C202" s="239"/>
      <c r="D202" s="221" t="s">
        <v>167</v>
      </c>
      <c r="E202" s="240" t="s">
        <v>32</v>
      </c>
      <c r="F202" s="241" t="s">
        <v>1340</v>
      </c>
      <c r="G202" s="239"/>
      <c r="H202" s="242">
        <v>11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167</v>
      </c>
      <c r="AU202" s="248" t="s">
        <v>90</v>
      </c>
      <c r="AV202" s="14" t="s">
        <v>90</v>
      </c>
      <c r="AW202" s="14" t="s">
        <v>41</v>
      </c>
      <c r="AX202" s="14" t="s">
        <v>80</v>
      </c>
      <c r="AY202" s="248" t="s">
        <v>132</v>
      </c>
    </row>
    <row r="203" s="14" customFormat="1">
      <c r="A203" s="14"/>
      <c r="B203" s="238"/>
      <c r="C203" s="239"/>
      <c r="D203" s="221" t="s">
        <v>167</v>
      </c>
      <c r="E203" s="240" t="s">
        <v>32</v>
      </c>
      <c r="F203" s="241" t="s">
        <v>1341</v>
      </c>
      <c r="G203" s="239"/>
      <c r="H203" s="242">
        <v>20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167</v>
      </c>
      <c r="AU203" s="248" t="s">
        <v>90</v>
      </c>
      <c r="AV203" s="14" t="s">
        <v>90</v>
      </c>
      <c r="AW203" s="14" t="s">
        <v>41</v>
      </c>
      <c r="AX203" s="14" t="s">
        <v>80</v>
      </c>
      <c r="AY203" s="248" t="s">
        <v>132</v>
      </c>
    </row>
    <row r="204" s="15" customFormat="1">
      <c r="A204" s="15"/>
      <c r="B204" s="249"/>
      <c r="C204" s="250"/>
      <c r="D204" s="221" t="s">
        <v>167</v>
      </c>
      <c r="E204" s="251" t="s">
        <v>32</v>
      </c>
      <c r="F204" s="252" t="s">
        <v>176</v>
      </c>
      <c r="G204" s="250"/>
      <c r="H204" s="253">
        <v>31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9" t="s">
        <v>167</v>
      </c>
      <c r="AU204" s="259" t="s">
        <v>90</v>
      </c>
      <c r="AV204" s="15" t="s">
        <v>138</v>
      </c>
      <c r="AW204" s="15" t="s">
        <v>41</v>
      </c>
      <c r="AX204" s="15" t="s">
        <v>88</v>
      </c>
      <c r="AY204" s="259" t="s">
        <v>132</v>
      </c>
    </row>
    <row r="205" s="2" customFormat="1" ht="24.15" customHeight="1">
      <c r="A205" s="42"/>
      <c r="B205" s="43"/>
      <c r="C205" s="208" t="s">
        <v>7</v>
      </c>
      <c r="D205" s="208" t="s">
        <v>134</v>
      </c>
      <c r="E205" s="209" t="s">
        <v>1342</v>
      </c>
      <c r="F205" s="210" t="s">
        <v>1343</v>
      </c>
      <c r="G205" s="211" t="s">
        <v>164</v>
      </c>
      <c r="H205" s="212">
        <v>138</v>
      </c>
      <c r="I205" s="213"/>
      <c r="J205" s="214">
        <f>ROUND(I205*H205,2)</f>
        <v>0</v>
      </c>
      <c r="K205" s="210" t="s">
        <v>154</v>
      </c>
      <c r="L205" s="48"/>
      <c r="M205" s="215" t="s">
        <v>32</v>
      </c>
      <c r="N205" s="216" t="s">
        <v>51</v>
      </c>
      <c r="O205" s="88"/>
      <c r="P205" s="217">
        <f>O205*H205</f>
        <v>0</v>
      </c>
      <c r="Q205" s="217">
        <v>6.9999999999999994E-05</v>
      </c>
      <c r="R205" s="217">
        <f>Q205*H205</f>
        <v>0.0096599999999999984</v>
      </c>
      <c r="S205" s="217">
        <v>0</v>
      </c>
      <c r="T205" s="218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19" t="s">
        <v>138</v>
      </c>
      <c r="AT205" s="219" t="s">
        <v>134</v>
      </c>
      <c r="AU205" s="219" t="s">
        <v>90</v>
      </c>
      <c r="AY205" s="20" t="s">
        <v>132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88</v>
      </c>
      <c r="BK205" s="220">
        <f>ROUND(I205*H205,2)</f>
        <v>0</v>
      </c>
      <c r="BL205" s="20" t="s">
        <v>138</v>
      </c>
      <c r="BM205" s="219" t="s">
        <v>1344</v>
      </c>
    </row>
    <row r="206" s="2" customFormat="1">
      <c r="A206" s="42"/>
      <c r="B206" s="43"/>
      <c r="C206" s="44"/>
      <c r="D206" s="226" t="s">
        <v>156</v>
      </c>
      <c r="E206" s="44"/>
      <c r="F206" s="227" t="s">
        <v>1345</v>
      </c>
      <c r="G206" s="44"/>
      <c r="H206" s="44"/>
      <c r="I206" s="223"/>
      <c r="J206" s="44"/>
      <c r="K206" s="44"/>
      <c r="L206" s="48"/>
      <c r="M206" s="224"/>
      <c r="N206" s="225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156</v>
      </c>
      <c r="AU206" s="20" t="s">
        <v>90</v>
      </c>
    </row>
    <row r="207" s="13" customFormat="1">
      <c r="A207" s="13"/>
      <c r="B207" s="228"/>
      <c r="C207" s="229"/>
      <c r="D207" s="221" t="s">
        <v>167</v>
      </c>
      <c r="E207" s="230" t="s">
        <v>32</v>
      </c>
      <c r="F207" s="231" t="s">
        <v>1232</v>
      </c>
      <c r="G207" s="229"/>
      <c r="H207" s="230" t="s">
        <v>32</v>
      </c>
      <c r="I207" s="232"/>
      <c r="J207" s="229"/>
      <c r="K207" s="229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167</v>
      </c>
      <c r="AU207" s="237" t="s">
        <v>90</v>
      </c>
      <c r="AV207" s="13" t="s">
        <v>88</v>
      </c>
      <c r="AW207" s="13" t="s">
        <v>41</v>
      </c>
      <c r="AX207" s="13" t="s">
        <v>80</v>
      </c>
      <c r="AY207" s="237" t="s">
        <v>132</v>
      </c>
    </row>
    <row r="208" s="14" customFormat="1">
      <c r="A208" s="14"/>
      <c r="B208" s="238"/>
      <c r="C208" s="239"/>
      <c r="D208" s="221" t="s">
        <v>167</v>
      </c>
      <c r="E208" s="240" t="s">
        <v>32</v>
      </c>
      <c r="F208" s="241" t="s">
        <v>1346</v>
      </c>
      <c r="G208" s="239"/>
      <c r="H208" s="242">
        <v>90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167</v>
      </c>
      <c r="AU208" s="248" t="s">
        <v>90</v>
      </c>
      <c r="AV208" s="14" t="s">
        <v>90</v>
      </c>
      <c r="AW208" s="14" t="s">
        <v>41</v>
      </c>
      <c r="AX208" s="14" t="s">
        <v>80</v>
      </c>
      <c r="AY208" s="248" t="s">
        <v>132</v>
      </c>
    </row>
    <row r="209" s="14" customFormat="1">
      <c r="A209" s="14"/>
      <c r="B209" s="238"/>
      <c r="C209" s="239"/>
      <c r="D209" s="221" t="s">
        <v>167</v>
      </c>
      <c r="E209" s="240" t="s">
        <v>32</v>
      </c>
      <c r="F209" s="241" t="s">
        <v>1347</v>
      </c>
      <c r="G209" s="239"/>
      <c r="H209" s="242">
        <v>38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167</v>
      </c>
      <c r="AU209" s="248" t="s">
        <v>90</v>
      </c>
      <c r="AV209" s="14" t="s">
        <v>90</v>
      </c>
      <c r="AW209" s="14" t="s">
        <v>41</v>
      </c>
      <c r="AX209" s="14" t="s">
        <v>80</v>
      </c>
      <c r="AY209" s="248" t="s">
        <v>132</v>
      </c>
    </row>
    <row r="210" s="14" customFormat="1">
      <c r="A210" s="14"/>
      <c r="B210" s="238"/>
      <c r="C210" s="239"/>
      <c r="D210" s="221" t="s">
        <v>167</v>
      </c>
      <c r="E210" s="240" t="s">
        <v>32</v>
      </c>
      <c r="F210" s="241" t="s">
        <v>1348</v>
      </c>
      <c r="G210" s="239"/>
      <c r="H210" s="242">
        <v>10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167</v>
      </c>
      <c r="AU210" s="248" t="s">
        <v>90</v>
      </c>
      <c r="AV210" s="14" t="s">
        <v>90</v>
      </c>
      <c r="AW210" s="14" t="s">
        <v>41</v>
      </c>
      <c r="AX210" s="14" t="s">
        <v>80</v>
      </c>
      <c r="AY210" s="248" t="s">
        <v>132</v>
      </c>
    </row>
    <row r="211" s="15" customFormat="1">
      <c r="A211" s="15"/>
      <c r="B211" s="249"/>
      <c r="C211" s="250"/>
      <c r="D211" s="221" t="s">
        <v>167</v>
      </c>
      <c r="E211" s="251" t="s">
        <v>32</v>
      </c>
      <c r="F211" s="252" t="s">
        <v>176</v>
      </c>
      <c r="G211" s="250"/>
      <c r="H211" s="253">
        <v>138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9" t="s">
        <v>167</v>
      </c>
      <c r="AU211" s="259" t="s">
        <v>90</v>
      </c>
      <c r="AV211" s="15" t="s">
        <v>138</v>
      </c>
      <c r="AW211" s="15" t="s">
        <v>41</v>
      </c>
      <c r="AX211" s="15" t="s">
        <v>88</v>
      </c>
      <c r="AY211" s="259" t="s">
        <v>132</v>
      </c>
    </row>
    <row r="212" s="2" customFormat="1" ht="16.5" customHeight="1">
      <c r="A212" s="42"/>
      <c r="B212" s="43"/>
      <c r="C212" s="276" t="s">
        <v>194</v>
      </c>
      <c r="D212" s="276" t="s">
        <v>505</v>
      </c>
      <c r="E212" s="277" t="s">
        <v>1349</v>
      </c>
      <c r="F212" s="278" t="s">
        <v>1350</v>
      </c>
      <c r="G212" s="279" t="s">
        <v>164</v>
      </c>
      <c r="H212" s="280">
        <v>58</v>
      </c>
      <c r="I212" s="281"/>
      <c r="J212" s="282">
        <f>ROUND(I212*H212,2)</f>
        <v>0</v>
      </c>
      <c r="K212" s="278" t="s">
        <v>154</v>
      </c>
      <c r="L212" s="283"/>
      <c r="M212" s="284" t="s">
        <v>32</v>
      </c>
      <c r="N212" s="285" t="s">
        <v>51</v>
      </c>
      <c r="O212" s="88"/>
      <c r="P212" s="217">
        <f>O212*H212</f>
        <v>0</v>
      </c>
      <c r="Q212" s="217">
        <v>0.014999999999999999</v>
      </c>
      <c r="R212" s="217">
        <f>Q212*H212</f>
        <v>0.87</v>
      </c>
      <c r="S212" s="217">
        <v>0</v>
      </c>
      <c r="T212" s="218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19" t="s">
        <v>195</v>
      </c>
      <c r="AT212" s="219" t="s">
        <v>505</v>
      </c>
      <c r="AU212" s="219" t="s">
        <v>90</v>
      </c>
      <c r="AY212" s="20" t="s">
        <v>132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88</v>
      </c>
      <c r="BK212" s="220">
        <f>ROUND(I212*H212,2)</f>
        <v>0</v>
      </c>
      <c r="BL212" s="20" t="s">
        <v>138</v>
      </c>
      <c r="BM212" s="219" t="s">
        <v>1351</v>
      </c>
    </row>
    <row r="213" s="13" customFormat="1">
      <c r="A213" s="13"/>
      <c r="B213" s="228"/>
      <c r="C213" s="229"/>
      <c r="D213" s="221" t="s">
        <v>167</v>
      </c>
      <c r="E213" s="230" t="s">
        <v>32</v>
      </c>
      <c r="F213" s="231" t="s">
        <v>1232</v>
      </c>
      <c r="G213" s="229"/>
      <c r="H213" s="230" t="s">
        <v>32</v>
      </c>
      <c r="I213" s="232"/>
      <c r="J213" s="229"/>
      <c r="K213" s="229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167</v>
      </c>
      <c r="AU213" s="237" t="s">
        <v>90</v>
      </c>
      <c r="AV213" s="13" t="s">
        <v>88</v>
      </c>
      <c r="AW213" s="13" t="s">
        <v>41</v>
      </c>
      <c r="AX213" s="13" t="s">
        <v>80</v>
      </c>
      <c r="AY213" s="237" t="s">
        <v>132</v>
      </c>
    </row>
    <row r="214" s="14" customFormat="1">
      <c r="A214" s="14"/>
      <c r="B214" s="238"/>
      <c r="C214" s="239"/>
      <c r="D214" s="221" t="s">
        <v>167</v>
      </c>
      <c r="E214" s="240" t="s">
        <v>32</v>
      </c>
      <c r="F214" s="241" t="s">
        <v>1352</v>
      </c>
      <c r="G214" s="239"/>
      <c r="H214" s="242">
        <v>18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167</v>
      </c>
      <c r="AU214" s="248" t="s">
        <v>90</v>
      </c>
      <c r="AV214" s="14" t="s">
        <v>90</v>
      </c>
      <c r="AW214" s="14" t="s">
        <v>41</v>
      </c>
      <c r="AX214" s="14" t="s">
        <v>80</v>
      </c>
      <c r="AY214" s="248" t="s">
        <v>132</v>
      </c>
    </row>
    <row r="215" s="14" customFormat="1">
      <c r="A215" s="14"/>
      <c r="B215" s="238"/>
      <c r="C215" s="239"/>
      <c r="D215" s="221" t="s">
        <v>167</v>
      </c>
      <c r="E215" s="240" t="s">
        <v>32</v>
      </c>
      <c r="F215" s="241" t="s">
        <v>1347</v>
      </c>
      <c r="G215" s="239"/>
      <c r="H215" s="242">
        <v>38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167</v>
      </c>
      <c r="AU215" s="248" t="s">
        <v>90</v>
      </c>
      <c r="AV215" s="14" t="s">
        <v>90</v>
      </c>
      <c r="AW215" s="14" t="s">
        <v>41</v>
      </c>
      <c r="AX215" s="14" t="s">
        <v>80</v>
      </c>
      <c r="AY215" s="248" t="s">
        <v>132</v>
      </c>
    </row>
    <row r="216" s="14" customFormat="1">
      <c r="A216" s="14"/>
      <c r="B216" s="238"/>
      <c r="C216" s="239"/>
      <c r="D216" s="221" t="s">
        <v>167</v>
      </c>
      <c r="E216" s="240" t="s">
        <v>32</v>
      </c>
      <c r="F216" s="241" t="s">
        <v>1353</v>
      </c>
      <c r="G216" s="239"/>
      <c r="H216" s="242">
        <v>2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167</v>
      </c>
      <c r="AU216" s="248" t="s">
        <v>90</v>
      </c>
      <c r="AV216" s="14" t="s">
        <v>90</v>
      </c>
      <c r="AW216" s="14" t="s">
        <v>41</v>
      </c>
      <c r="AX216" s="14" t="s">
        <v>80</v>
      </c>
      <c r="AY216" s="248" t="s">
        <v>132</v>
      </c>
    </row>
    <row r="217" s="15" customFormat="1">
      <c r="A217" s="15"/>
      <c r="B217" s="249"/>
      <c r="C217" s="250"/>
      <c r="D217" s="221" t="s">
        <v>167</v>
      </c>
      <c r="E217" s="251" t="s">
        <v>32</v>
      </c>
      <c r="F217" s="252" t="s">
        <v>176</v>
      </c>
      <c r="G217" s="250"/>
      <c r="H217" s="253">
        <v>58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9" t="s">
        <v>167</v>
      </c>
      <c r="AU217" s="259" t="s">
        <v>90</v>
      </c>
      <c r="AV217" s="15" t="s">
        <v>138</v>
      </c>
      <c r="AW217" s="15" t="s">
        <v>41</v>
      </c>
      <c r="AX217" s="15" t="s">
        <v>88</v>
      </c>
      <c r="AY217" s="259" t="s">
        <v>132</v>
      </c>
    </row>
    <row r="218" s="2" customFormat="1" ht="16.5" customHeight="1">
      <c r="A218" s="42"/>
      <c r="B218" s="43"/>
      <c r="C218" s="276" t="s">
        <v>485</v>
      </c>
      <c r="D218" s="276" t="s">
        <v>505</v>
      </c>
      <c r="E218" s="277" t="s">
        <v>1354</v>
      </c>
      <c r="F218" s="278" t="s">
        <v>1355</v>
      </c>
      <c r="G218" s="279" t="s">
        <v>164</v>
      </c>
      <c r="H218" s="280">
        <v>80</v>
      </c>
      <c r="I218" s="281"/>
      <c r="J218" s="282">
        <f>ROUND(I218*H218,2)</f>
        <v>0</v>
      </c>
      <c r="K218" s="278" t="s">
        <v>154</v>
      </c>
      <c r="L218" s="283"/>
      <c r="M218" s="284" t="s">
        <v>32</v>
      </c>
      <c r="N218" s="285" t="s">
        <v>51</v>
      </c>
      <c r="O218" s="88"/>
      <c r="P218" s="217">
        <f>O218*H218</f>
        <v>0</v>
      </c>
      <c r="Q218" s="217">
        <v>0.014999999999999999</v>
      </c>
      <c r="R218" s="217">
        <f>Q218*H218</f>
        <v>1.2</v>
      </c>
      <c r="S218" s="217">
        <v>0</v>
      </c>
      <c r="T218" s="218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19" t="s">
        <v>195</v>
      </c>
      <c r="AT218" s="219" t="s">
        <v>505</v>
      </c>
      <c r="AU218" s="219" t="s">
        <v>90</v>
      </c>
      <c r="AY218" s="20" t="s">
        <v>132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88</v>
      </c>
      <c r="BK218" s="220">
        <f>ROUND(I218*H218,2)</f>
        <v>0</v>
      </c>
      <c r="BL218" s="20" t="s">
        <v>138</v>
      </c>
      <c r="BM218" s="219" t="s">
        <v>1356</v>
      </c>
    </row>
    <row r="219" s="13" customFormat="1">
      <c r="A219" s="13"/>
      <c r="B219" s="228"/>
      <c r="C219" s="229"/>
      <c r="D219" s="221" t="s">
        <v>167</v>
      </c>
      <c r="E219" s="230" t="s">
        <v>32</v>
      </c>
      <c r="F219" s="231" t="s">
        <v>1232</v>
      </c>
      <c r="G219" s="229"/>
      <c r="H219" s="230" t="s">
        <v>32</v>
      </c>
      <c r="I219" s="232"/>
      <c r="J219" s="229"/>
      <c r="K219" s="229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167</v>
      </c>
      <c r="AU219" s="237" t="s">
        <v>90</v>
      </c>
      <c r="AV219" s="13" t="s">
        <v>88</v>
      </c>
      <c r="AW219" s="13" t="s">
        <v>41</v>
      </c>
      <c r="AX219" s="13" t="s">
        <v>80</v>
      </c>
      <c r="AY219" s="237" t="s">
        <v>132</v>
      </c>
    </row>
    <row r="220" s="14" customFormat="1">
      <c r="A220" s="14"/>
      <c r="B220" s="238"/>
      <c r="C220" s="239"/>
      <c r="D220" s="221" t="s">
        <v>167</v>
      </c>
      <c r="E220" s="240" t="s">
        <v>32</v>
      </c>
      <c r="F220" s="241" t="s">
        <v>1357</v>
      </c>
      <c r="G220" s="239"/>
      <c r="H220" s="242">
        <v>72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167</v>
      </c>
      <c r="AU220" s="248" t="s">
        <v>90</v>
      </c>
      <c r="AV220" s="14" t="s">
        <v>90</v>
      </c>
      <c r="AW220" s="14" t="s">
        <v>41</v>
      </c>
      <c r="AX220" s="14" t="s">
        <v>80</v>
      </c>
      <c r="AY220" s="248" t="s">
        <v>132</v>
      </c>
    </row>
    <row r="221" s="14" customFormat="1">
      <c r="A221" s="14"/>
      <c r="B221" s="238"/>
      <c r="C221" s="239"/>
      <c r="D221" s="221" t="s">
        <v>167</v>
      </c>
      <c r="E221" s="240" t="s">
        <v>32</v>
      </c>
      <c r="F221" s="241" t="s">
        <v>1358</v>
      </c>
      <c r="G221" s="239"/>
      <c r="H221" s="242">
        <v>0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167</v>
      </c>
      <c r="AU221" s="248" t="s">
        <v>90</v>
      </c>
      <c r="AV221" s="14" t="s">
        <v>90</v>
      </c>
      <c r="AW221" s="14" t="s">
        <v>41</v>
      </c>
      <c r="AX221" s="14" t="s">
        <v>80</v>
      </c>
      <c r="AY221" s="248" t="s">
        <v>132</v>
      </c>
    </row>
    <row r="222" s="14" customFormat="1">
      <c r="A222" s="14"/>
      <c r="B222" s="238"/>
      <c r="C222" s="239"/>
      <c r="D222" s="221" t="s">
        <v>167</v>
      </c>
      <c r="E222" s="240" t="s">
        <v>32</v>
      </c>
      <c r="F222" s="241" t="s">
        <v>1359</v>
      </c>
      <c r="G222" s="239"/>
      <c r="H222" s="242">
        <v>8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167</v>
      </c>
      <c r="AU222" s="248" t="s">
        <v>90</v>
      </c>
      <c r="AV222" s="14" t="s">
        <v>90</v>
      </c>
      <c r="AW222" s="14" t="s">
        <v>41</v>
      </c>
      <c r="AX222" s="14" t="s">
        <v>80</v>
      </c>
      <c r="AY222" s="248" t="s">
        <v>132</v>
      </c>
    </row>
    <row r="223" s="15" customFormat="1">
      <c r="A223" s="15"/>
      <c r="B223" s="249"/>
      <c r="C223" s="250"/>
      <c r="D223" s="221" t="s">
        <v>167</v>
      </c>
      <c r="E223" s="251" t="s">
        <v>32</v>
      </c>
      <c r="F223" s="252" t="s">
        <v>176</v>
      </c>
      <c r="G223" s="250"/>
      <c r="H223" s="253">
        <v>80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167</v>
      </c>
      <c r="AU223" s="259" t="s">
        <v>90</v>
      </c>
      <c r="AV223" s="15" t="s">
        <v>138</v>
      </c>
      <c r="AW223" s="15" t="s">
        <v>41</v>
      </c>
      <c r="AX223" s="15" t="s">
        <v>88</v>
      </c>
      <c r="AY223" s="259" t="s">
        <v>132</v>
      </c>
    </row>
    <row r="224" s="2" customFormat="1" ht="16.5" customHeight="1">
      <c r="A224" s="42"/>
      <c r="B224" s="43"/>
      <c r="C224" s="208" t="s">
        <v>492</v>
      </c>
      <c r="D224" s="208" t="s">
        <v>134</v>
      </c>
      <c r="E224" s="209" t="s">
        <v>1360</v>
      </c>
      <c r="F224" s="210" t="s">
        <v>1361</v>
      </c>
      <c r="G224" s="211" t="s">
        <v>164</v>
      </c>
      <c r="H224" s="212">
        <v>1</v>
      </c>
      <c r="I224" s="213"/>
      <c r="J224" s="214">
        <f>ROUND(I224*H224,2)</f>
        <v>0</v>
      </c>
      <c r="K224" s="210" t="s">
        <v>154</v>
      </c>
      <c r="L224" s="48"/>
      <c r="M224" s="215" t="s">
        <v>32</v>
      </c>
      <c r="N224" s="216" t="s">
        <v>51</v>
      </c>
      <c r="O224" s="88"/>
      <c r="P224" s="217">
        <f>O224*H224</f>
        <v>0</v>
      </c>
      <c r="Q224" s="217">
        <v>1.12181</v>
      </c>
      <c r="R224" s="217">
        <f>Q224*H224</f>
        <v>1.12181</v>
      </c>
      <c r="S224" s="217">
        <v>0</v>
      </c>
      <c r="T224" s="21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19" t="s">
        <v>138</v>
      </c>
      <c r="AT224" s="219" t="s">
        <v>134</v>
      </c>
      <c r="AU224" s="219" t="s">
        <v>90</v>
      </c>
      <c r="AY224" s="20" t="s">
        <v>132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88</v>
      </c>
      <c r="BK224" s="220">
        <f>ROUND(I224*H224,2)</f>
        <v>0</v>
      </c>
      <c r="BL224" s="20" t="s">
        <v>138</v>
      </c>
      <c r="BM224" s="219" t="s">
        <v>1362</v>
      </c>
    </row>
    <row r="225" s="2" customFormat="1">
      <c r="A225" s="42"/>
      <c r="B225" s="43"/>
      <c r="C225" s="44"/>
      <c r="D225" s="226" t="s">
        <v>156</v>
      </c>
      <c r="E225" s="44"/>
      <c r="F225" s="227" t="s">
        <v>1363</v>
      </c>
      <c r="G225" s="44"/>
      <c r="H225" s="44"/>
      <c r="I225" s="223"/>
      <c r="J225" s="44"/>
      <c r="K225" s="44"/>
      <c r="L225" s="48"/>
      <c r="M225" s="224"/>
      <c r="N225" s="225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0" t="s">
        <v>156</v>
      </c>
      <c r="AU225" s="20" t="s">
        <v>90</v>
      </c>
    </row>
    <row r="226" s="14" customFormat="1">
      <c r="A226" s="14"/>
      <c r="B226" s="238"/>
      <c r="C226" s="239"/>
      <c r="D226" s="221" t="s">
        <v>167</v>
      </c>
      <c r="E226" s="240" t="s">
        <v>32</v>
      </c>
      <c r="F226" s="241" t="s">
        <v>1364</v>
      </c>
      <c r="G226" s="239"/>
      <c r="H226" s="242">
        <v>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167</v>
      </c>
      <c r="AU226" s="248" t="s">
        <v>90</v>
      </c>
      <c r="AV226" s="14" t="s">
        <v>90</v>
      </c>
      <c r="AW226" s="14" t="s">
        <v>41</v>
      </c>
      <c r="AX226" s="14" t="s">
        <v>88</v>
      </c>
      <c r="AY226" s="248" t="s">
        <v>132</v>
      </c>
    </row>
    <row r="227" s="2" customFormat="1" ht="16.5" customHeight="1">
      <c r="A227" s="42"/>
      <c r="B227" s="43"/>
      <c r="C227" s="208" t="s">
        <v>500</v>
      </c>
      <c r="D227" s="208" t="s">
        <v>134</v>
      </c>
      <c r="E227" s="209" t="s">
        <v>1365</v>
      </c>
      <c r="F227" s="210" t="s">
        <v>1366</v>
      </c>
      <c r="G227" s="211" t="s">
        <v>164</v>
      </c>
      <c r="H227" s="212">
        <v>18</v>
      </c>
      <c r="I227" s="213"/>
      <c r="J227" s="214">
        <f>ROUND(I227*H227,2)</f>
        <v>0</v>
      </c>
      <c r="K227" s="210" t="s">
        <v>154</v>
      </c>
      <c r="L227" s="48"/>
      <c r="M227" s="215" t="s">
        <v>32</v>
      </c>
      <c r="N227" s="216" t="s">
        <v>51</v>
      </c>
      <c r="O227" s="88"/>
      <c r="P227" s="217">
        <f>O227*H227</f>
        <v>0</v>
      </c>
      <c r="Q227" s="217">
        <v>1.7919799999999999</v>
      </c>
      <c r="R227" s="217">
        <f>Q227*H227</f>
        <v>32.25564</v>
      </c>
      <c r="S227" s="217">
        <v>0</v>
      </c>
      <c r="T227" s="21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19" t="s">
        <v>138</v>
      </c>
      <c r="AT227" s="219" t="s">
        <v>134</v>
      </c>
      <c r="AU227" s="219" t="s">
        <v>90</v>
      </c>
      <c r="AY227" s="20" t="s">
        <v>132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88</v>
      </c>
      <c r="BK227" s="220">
        <f>ROUND(I227*H227,2)</f>
        <v>0</v>
      </c>
      <c r="BL227" s="20" t="s">
        <v>138</v>
      </c>
      <c r="BM227" s="219" t="s">
        <v>1367</v>
      </c>
    </row>
    <row r="228" s="2" customFormat="1">
      <c r="A228" s="42"/>
      <c r="B228" s="43"/>
      <c r="C228" s="44"/>
      <c r="D228" s="226" t="s">
        <v>156</v>
      </c>
      <c r="E228" s="44"/>
      <c r="F228" s="227" t="s">
        <v>1368</v>
      </c>
      <c r="G228" s="44"/>
      <c r="H228" s="44"/>
      <c r="I228" s="223"/>
      <c r="J228" s="44"/>
      <c r="K228" s="44"/>
      <c r="L228" s="48"/>
      <c r="M228" s="224"/>
      <c r="N228" s="225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156</v>
      </c>
      <c r="AU228" s="20" t="s">
        <v>90</v>
      </c>
    </row>
    <row r="229" s="14" customFormat="1">
      <c r="A229" s="14"/>
      <c r="B229" s="238"/>
      <c r="C229" s="239"/>
      <c r="D229" s="221" t="s">
        <v>167</v>
      </c>
      <c r="E229" s="240" t="s">
        <v>32</v>
      </c>
      <c r="F229" s="241" t="s">
        <v>1369</v>
      </c>
      <c r="G229" s="239"/>
      <c r="H229" s="242">
        <v>18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167</v>
      </c>
      <c r="AU229" s="248" t="s">
        <v>90</v>
      </c>
      <c r="AV229" s="14" t="s">
        <v>90</v>
      </c>
      <c r="AW229" s="14" t="s">
        <v>41</v>
      </c>
      <c r="AX229" s="14" t="s">
        <v>88</v>
      </c>
      <c r="AY229" s="248" t="s">
        <v>132</v>
      </c>
    </row>
    <row r="230" s="2" customFormat="1" ht="16.5" customHeight="1">
      <c r="A230" s="42"/>
      <c r="B230" s="43"/>
      <c r="C230" s="208" t="s">
        <v>280</v>
      </c>
      <c r="D230" s="208" t="s">
        <v>134</v>
      </c>
      <c r="E230" s="209" t="s">
        <v>1370</v>
      </c>
      <c r="F230" s="210" t="s">
        <v>1371</v>
      </c>
      <c r="G230" s="211" t="s">
        <v>1372</v>
      </c>
      <c r="H230" s="212">
        <v>50</v>
      </c>
      <c r="I230" s="213"/>
      <c r="J230" s="214">
        <f>ROUND(I230*H230,2)</f>
        <v>0</v>
      </c>
      <c r="K230" s="210" t="s">
        <v>154</v>
      </c>
      <c r="L230" s="48"/>
      <c r="M230" s="215" t="s">
        <v>32</v>
      </c>
      <c r="N230" s="216" t="s">
        <v>51</v>
      </c>
      <c r="O230" s="88"/>
      <c r="P230" s="217">
        <f>O230*H230</f>
        <v>0</v>
      </c>
      <c r="Q230" s="217">
        <v>0.00018000000000000001</v>
      </c>
      <c r="R230" s="217">
        <f>Q230*H230</f>
        <v>0.0090000000000000011</v>
      </c>
      <c r="S230" s="217">
        <v>0</v>
      </c>
      <c r="T230" s="218">
        <f>S230*H230</f>
        <v>0</v>
      </c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R230" s="219" t="s">
        <v>138</v>
      </c>
      <c r="AT230" s="219" t="s">
        <v>134</v>
      </c>
      <c r="AU230" s="219" t="s">
        <v>90</v>
      </c>
      <c r="AY230" s="20" t="s">
        <v>132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0" t="s">
        <v>88</v>
      </c>
      <c r="BK230" s="220">
        <f>ROUND(I230*H230,2)</f>
        <v>0</v>
      </c>
      <c r="BL230" s="20" t="s">
        <v>138</v>
      </c>
      <c r="BM230" s="219" t="s">
        <v>1373</v>
      </c>
    </row>
    <row r="231" s="2" customFormat="1">
      <c r="A231" s="42"/>
      <c r="B231" s="43"/>
      <c r="C231" s="44"/>
      <c r="D231" s="226" t="s">
        <v>156</v>
      </c>
      <c r="E231" s="44"/>
      <c r="F231" s="227" t="s">
        <v>1374</v>
      </c>
      <c r="G231" s="44"/>
      <c r="H231" s="44"/>
      <c r="I231" s="223"/>
      <c r="J231" s="44"/>
      <c r="K231" s="44"/>
      <c r="L231" s="48"/>
      <c r="M231" s="224"/>
      <c r="N231" s="225"/>
      <c r="O231" s="88"/>
      <c r="P231" s="88"/>
      <c r="Q231" s="88"/>
      <c r="R231" s="88"/>
      <c r="S231" s="88"/>
      <c r="T231" s="89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T231" s="20" t="s">
        <v>156</v>
      </c>
      <c r="AU231" s="20" t="s">
        <v>90</v>
      </c>
    </row>
    <row r="232" s="2" customFormat="1" ht="16.5" customHeight="1">
      <c r="A232" s="42"/>
      <c r="B232" s="43"/>
      <c r="C232" s="208" t="s">
        <v>513</v>
      </c>
      <c r="D232" s="208" t="s">
        <v>134</v>
      </c>
      <c r="E232" s="209" t="s">
        <v>1375</v>
      </c>
      <c r="F232" s="210" t="s">
        <v>1376</v>
      </c>
      <c r="G232" s="211" t="s">
        <v>164</v>
      </c>
      <c r="H232" s="212">
        <v>42</v>
      </c>
      <c r="I232" s="213"/>
      <c r="J232" s="214">
        <f>ROUND(I232*H232,2)</f>
        <v>0</v>
      </c>
      <c r="K232" s="210" t="s">
        <v>32</v>
      </c>
      <c r="L232" s="48"/>
      <c r="M232" s="215" t="s">
        <v>32</v>
      </c>
      <c r="N232" s="216" t="s">
        <v>51</v>
      </c>
      <c r="O232" s="88"/>
      <c r="P232" s="217">
        <f>O232*H232</f>
        <v>0</v>
      </c>
      <c r="Q232" s="217">
        <v>0</v>
      </c>
      <c r="R232" s="217">
        <f>Q232*H232</f>
        <v>0</v>
      </c>
      <c r="S232" s="217">
        <v>0.81000000000000005</v>
      </c>
      <c r="T232" s="218">
        <f>S232*H232</f>
        <v>34.020000000000003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19" t="s">
        <v>138</v>
      </c>
      <c r="AT232" s="219" t="s">
        <v>134</v>
      </c>
      <c r="AU232" s="219" t="s">
        <v>90</v>
      </c>
      <c r="AY232" s="20" t="s">
        <v>132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0" t="s">
        <v>88</v>
      </c>
      <c r="BK232" s="220">
        <f>ROUND(I232*H232,2)</f>
        <v>0</v>
      </c>
      <c r="BL232" s="20" t="s">
        <v>138</v>
      </c>
      <c r="BM232" s="219" t="s">
        <v>1377</v>
      </c>
    </row>
    <row r="233" s="14" customFormat="1">
      <c r="A233" s="14"/>
      <c r="B233" s="238"/>
      <c r="C233" s="239"/>
      <c r="D233" s="221" t="s">
        <v>167</v>
      </c>
      <c r="E233" s="240" t="s">
        <v>32</v>
      </c>
      <c r="F233" s="241" t="s">
        <v>1378</v>
      </c>
      <c r="G233" s="239"/>
      <c r="H233" s="242">
        <v>42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167</v>
      </c>
      <c r="AU233" s="248" t="s">
        <v>90</v>
      </c>
      <c r="AV233" s="14" t="s">
        <v>90</v>
      </c>
      <c r="AW233" s="14" t="s">
        <v>41</v>
      </c>
      <c r="AX233" s="14" t="s">
        <v>88</v>
      </c>
      <c r="AY233" s="248" t="s">
        <v>132</v>
      </c>
    </row>
    <row r="234" s="2" customFormat="1" ht="16.5" customHeight="1">
      <c r="A234" s="42"/>
      <c r="B234" s="43"/>
      <c r="C234" s="208" t="s">
        <v>518</v>
      </c>
      <c r="D234" s="208" t="s">
        <v>134</v>
      </c>
      <c r="E234" s="209" t="s">
        <v>1379</v>
      </c>
      <c r="F234" s="210" t="s">
        <v>1380</v>
      </c>
      <c r="G234" s="211" t="s">
        <v>164</v>
      </c>
      <c r="H234" s="212">
        <v>50</v>
      </c>
      <c r="I234" s="213"/>
      <c r="J234" s="214">
        <f>ROUND(I234*H234,2)</f>
        <v>0</v>
      </c>
      <c r="K234" s="210" t="s">
        <v>154</v>
      </c>
      <c r="L234" s="48"/>
      <c r="M234" s="215" t="s">
        <v>32</v>
      </c>
      <c r="N234" s="216" t="s">
        <v>51</v>
      </c>
      <c r="O234" s="88"/>
      <c r="P234" s="217">
        <f>O234*H234</f>
        <v>0</v>
      </c>
      <c r="Q234" s="217">
        <v>0.12422</v>
      </c>
      <c r="R234" s="217">
        <f>Q234*H234</f>
        <v>6.2110000000000003</v>
      </c>
      <c r="S234" s="217">
        <v>0</v>
      </c>
      <c r="T234" s="218">
        <f>S234*H234</f>
        <v>0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19" t="s">
        <v>138</v>
      </c>
      <c r="AT234" s="219" t="s">
        <v>134</v>
      </c>
      <c r="AU234" s="219" t="s">
        <v>90</v>
      </c>
      <c r="AY234" s="20" t="s">
        <v>132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88</v>
      </c>
      <c r="BK234" s="220">
        <f>ROUND(I234*H234,2)</f>
        <v>0</v>
      </c>
      <c r="BL234" s="20" t="s">
        <v>138</v>
      </c>
      <c r="BM234" s="219" t="s">
        <v>1381</v>
      </c>
    </row>
    <row r="235" s="2" customFormat="1">
      <c r="A235" s="42"/>
      <c r="B235" s="43"/>
      <c r="C235" s="44"/>
      <c r="D235" s="226" t="s">
        <v>156</v>
      </c>
      <c r="E235" s="44"/>
      <c r="F235" s="227" t="s">
        <v>1382</v>
      </c>
      <c r="G235" s="44"/>
      <c r="H235" s="44"/>
      <c r="I235" s="223"/>
      <c r="J235" s="44"/>
      <c r="K235" s="44"/>
      <c r="L235" s="48"/>
      <c r="M235" s="224"/>
      <c r="N235" s="225"/>
      <c r="O235" s="88"/>
      <c r="P235" s="88"/>
      <c r="Q235" s="88"/>
      <c r="R235" s="88"/>
      <c r="S235" s="88"/>
      <c r="T235" s="89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T235" s="20" t="s">
        <v>156</v>
      </c>
      <c r="AU235" s="20" t="s">
        <v>90</v>
      </c>
    </row>
    <row r="236" s="2" customFormat="1" ht="16.5" customHeight="1">
      <c r="A236" s="42"/>
      <c r="B236" s="43"/>
      <c r="C236" s="276" t="s">
        <v>524</v>
      </c>
      <c r="D236" s="276" t="s">
        <v>505</v>
      </c>
      <c r="E236" s="277" t="s">
        <v>1383</v>
      </c>
      <c r="F236" s="278" t="s">
        <v>1384</v>
      </c>
      <c r="G236" s="279" t="s">
        <v>164</v>
      </c>
      <c r="H236" s="280">
        <v>50</v>
      </c>
      <c r="I236" s="281"/>
      <c r="J236" s="282">
        <f>ROUND(I236*H236,2)</f>
        <v>0</v>
      </c>
      <c r="K236" s="278" t="s">
        <v>154</v>
      </c>
      <c r="L236" s="283"/>
      <c r="M236" s="284" t="s">
        <v>32</v>
      </c>
      <c r="N236" s="285" t="s">
        <v>51</v>
      </c>
      <c r="O236" s="88"/>
      <c r="P236" s="217">
        <f>O236*H236</f>
        <v>0</v>
      </c>
      <c r="Q236" s="217">
        <v>0.108</v>
      </c>
      <c r="R236" s="217">
        <f>Q236*H236</f>
        <v>5.4000000000000004</v>
      </c>
      <c r="S236" s="217">
        <v>0</v>
      </c>
      <c r="T236" s="21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19" t="s">
        <v>195</v>
      </c>
      <c r="AT236" s="219" t="s">
        <v>505</v>
      </c>
      <c r="AU236" s="219" t="s">
        <v>90</v>
      </c>
      <c r="AY236" s="20" t="s">
        <v>132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88</v>
      </c>
      <c r="BK236" s="220">
        <f>ROUND(I236*H236,2)</f>
        <v>0</v>
      </c>
      <c r="BL236" s="20" t="s">
        <v>138</v>
      </c>
      <c r="BM236" s="219" t="s">
        <v>1385</v>
      </c>
    </row>
    <row r="237" s="2" customFormat="1" ht="16.5" customHeight="1">
      <c r="A237" s="42"/>
      <c r="B237" s="43"/>
      <c r="C237" s="208" t="s">
        <v>531</v>
      </c>
      <c r="D237" s="208" t="s">
        <v>134</v>
      </c>
      <c r="E237" s="209" t="s">
        <v>1386</v>
      </c>
      <c r="F237" s="210" t="s">
        <v>1387</v>
      </c>
      <c r="G237" s="211" t="s">
        <v>164</v>
      </c>
      <c r="H237" s="212">
        <v>50</v>
      </c>
      <c r="I237" s="213"/>
      <c r="J237" s="214">
        <f>ROUND(I237*H237,2)</f>
        <v>0</v>
      </c>
      <c r="K237" s="210" t="s">
        <v>154</v>
      </c>
      <c r="L237" s="48"/>
      <c r="M237" s="215" t="s">
        <v>32</v>
      </c>
      <c r="N237" s="216" t="s">
        <v>51</v>
      </c>
      <c r="O237" s="88"/>
      <c r="P237" s="217">
        <f>O237*H237</f>
        <v>0</v>
      </c>
      <c r="Q237" s="217">
        <v>0.02972</v>
      </c>
      <c r="R237" s="217">
        <f>Q237*H237</f>
        <v>1.486</v>
      </c>
      <c r="S237" s="217">
        <v>0</v>
      </c>
      <c r="T237" s="218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19" t="s">
        <v>138</v>
      </c>
      <c r="AT237" s="219" t="s">
        <v>134</v>
      </c>
      <c r="AU237" s="219" t="s">
        <v>90</v>
      </c>
      <c r="AY237" s="20" t="s">
        <v>132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88</v>
      </c>
      <c r="BK237" s="220">
        <f>ROUND(I237*H237,2)</f>
        <v>0</v>
      </c>
      <c r="BL237" s="20" t="s">
        <v>138</v>
      </c>
      <c r="BM237" s="219" t="s">
        <v>1388</v>
      </c>
    </row>
    <row r="238" s="2" customFormat="1">
      <c r="A238" s="42"/>
      <c r="B238" s="43"/>
      <c r="C238" s="44"/>
      <c r="D238" s="226" t="s">
        <v>156</v>
      </c>
      <c r="E238" s="44"/>
      <c r="F238" s="227" t="s">
        <v>1389</v>
      </c>
      <c r="G238" s="44"/>
      <c r="H238" s="44"/>
      <c r="I238" s="223"/>
      <c r="J238" s="44"/>
      <c r="K238" s="44"/>
      <c r="L238" s="48"/>
      <c r="M238" s="224"/>
      <c r="N238" s="225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156</v>
      </c>
      <c r="AU238" s="20" t="s">
        <v>90</v>
      </c>
    </row>
    <row r="239" s="2" customFormat="1" ht="16.5" customHeight="1">
      <c r="A239" s="42"/>
      <c r="B239" s="43"/>
      <c r="C239" s="276" t="s">
        <v>538</v>
      </c>
      <c r="D239" s="276" t="s">
        <v>505</v>
      </c>
      <c r="E239" s="277" t="s">
        <v>1390</v>
      </c>
      <c r="F239" s="278" t="s">
        <v>1391</v>
      </c>
      <c r="G239" s="279" t="s">
        <v>164</v>
      </c>
      <c r="H239" s="280">
        <v>50</v>
      </c>
      <c r="I239" s="281"/>
      <c r="J239" s="282">
        <f>ROUND(I239*H239,2)</f>
        <v>0</v>
      </c>
      <c r="K239" s="278" t="s">
        <v>154</v>
      </c>
      <c r="L239" s="283"/>
      <c r="M239" s="284" t="s">
        <v>32</v>
      </c>
      <c r="N239" s="285" t="s">
        <v>51</v>
      </c>
      <c r="O239" s="88"/>
      <c r="P239" s="217">
        <f>O239*H239</f>
        <v>0</v>
      </c>
      <c r="Q239" s="217">
        <v>0.040000000000000001</v>
      </c>
      <c r="R239" s="217">
        <f>Q239*H239</f>
        <v>2</v>
      </c>
      <c r="S239" s="217">
        <v>0</v>
      </c>
      <c r="T239" s="21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19" t="s">
        <v>195</v>
      </c>
      <c r="AT239" s="219" t="s">
        <v>505</v>
      </c>
      <c r="AU239" s="219" t="s">
        <v>90</v>
      </c>
      <c r="AY239" s="20" t="s">
        <v>132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88</v>
      </c>
      <c r="BK239" s="220">
        <f>ROUND(I239*H239,2)</f>
        <v>0</v>
      </c>
      <c r="BL239" s="20" t="s">
        <v>138</v>
      </c>
      <c r="BM239" s="219" t="s">
        <v>1392</v>
      </c>
    </row>
    <row r="240" s="2" customFormat="1" ht="16.5" customHeight="1">
      <c r="A240" s="42"/>
      <c r="B240" s="43"/>
      <c r="C240" s="208" t="s">
        <v>192</v>
      </c>
      <c r="D240" s="208" t="s">
        <v>134</v>
      </c>
      <c r="E240" s="209" t="s">
        <v>1393</v>
      </c>
      <c r="F240" s="210" t="s">
        <v>1394</v>
      </c>
      <c r="G240" s="211" t="s">
        <v>164</v>
      </c>
      <c r="H240" s="212">
        <v>50</v>
      </c>
      <c r="I240" s="213"/>
      <c r="J240" s="214">
        <f>ROUND(I240*H240,2)</f>
        <v>0</v>
      </c>
      <c r="K240" s="210" t="s">
        <v>154</v>
      </c>
      <c r="L240" s="48"/>
      <c r="M240" s="215" t="s">
        <v>32</v>
      </c>
      <c r="N240" s="216" t="s">
        <v>51</v>
      </c>
      <c r="O240" s="88"/>
      <c r="P240" s="217">
        <f>O240*H240</f>
        <v>0</v>
      </c>
      <c r="Q240" s="217">
        <v>0.02972</v>
      </c>
      <c r="R240" s="217">
        <f>Q240*H240</f>
        <v>1.486</v>
      </c>
      <c r="S240" s="217">
        <v>0</v>
      </c>
      <c r="T240" s="218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19" t="s">
        <v>138</v>
      </c>
      <c r="AT240" s="219" t="s">
        <v>134</v>
      </c>
      <c r="AU240" s="219" t="s">
        <v>90</v>
      </c>
      <c r="AY240" s="20" t="s">
        <v>132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88</v>
      </c>
      <c r="BK240" s="220">
        <f>ROUND(I240*H240,2)</f>
        <v>0</v>
      </c>
      <c r="BL240" s="20" t="s">
        <v>138</v>
      </c>
      <c r="BM240" s="219" t="s">
        <v>1395</v>
      </c>
    </row>
    <row r="241" s="2" customFormat="1">
      <c r="A241" s="42"/>
      <c r="B241" s="43"/>
      <c r="C241" s="44"/>
      <c r="D241" s="226" t="s">
        <v>156</v>
      </c>
      <c r="E241" s="44"/>
      <c r="F241" s="227" t="s">
        <v>1396</v>
      </c>
      <c r="G241" s="44"/>
      <c r="H241" s="44"/>
      <c r="I241" s="223"/>
      <c r="J241" s="44"/>
      <c r="K241" s="44"/>
      <c r="L241" s="48"/>
      <c r="M241" s="224"/>
      <c r="N241" s="225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156</v>
      </c>
      <c r="AU241" s="20" t="s">
        <v>90</v>
      </c>
    </row>
    <row r="242" s="2" customFormat="1" ht="16.5" customHeight="1">
      <c r="A242" s="42"/>
      <c r="B242" s="43"/>
      <c r="C242" s="276" t="s">
        <v>549</v>
      </c>
      <c r="D242" s="276" t="s">
        <v>505</v>
      </c>
      <c r="E242" s="277" t="s">
        <v>1397</v>
      </c>
      <c r="F242" s="278" t="s">
        <v>1398</v>
      </c>
      <c r="G242" s="279" t="s">
        <v>164</v>
      </c>
      <c r="H242" s="280">
        <v>50</v>
      </c>
      <c r="I242" s="281"/>
      <c r="J242" s="282">
        <f>ROUND(I242*H242,2)</f>
        <v>0</v>
      </c>
      <c r="K242" s="278" t="s">
        <v>154</v>
      </c>
      <c r="L242" s="283"/>
      <c r="M242" s="284" t="s">
        <v>32</v>
      </c>
      <c r="N242" s="285" t="s">
        <v>51</v>
      </c>
      <c r="O242" s="88"/>
      <c r="P242" s="217">
        <f>O242*H242</f>
        <v>0</v>
      </c>
      <c r="Q242" s="217">
        <v>0.11</v>
      </c>
      <c r="R242" s="217">
        <f>Q242*H242</f>
        <v>5.5</v>
      </c>
      <c r="S242" s="217">
        <v>0</v>
      </c>
      <c r="T242" s="21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19" t="s">
        <v>195</v>
      </c>
      <c r="AT242" s="219" t="s">
        <v>505</v>
      </c>
      <c r="AU242" s="219" t="s">
        <v>90</v>
      </c>
      <c r="AY242" s="20" t="s">
        <v>132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88</v>
      </c>
      <c r="BK242" s="220">
        <f>ROUND(I242*H242,2)</f>
        <v>0</v>
      </c>
      <c r="BL242" s="20" t="s">
        <v>138</v>
      </c>
      <c r="BM242" s="219" t="s">
        <v>1399</v>
      </c>
    </row>
    <row r="243" s="2" customFormat="1" ht="16.5" customHeight="1">
      <c r="A243" s="42"/>
      <c r="B243" s="43"/>
      <c r="C243" s="208" t="s">
        <v>554</v>
      </c>
      <c r="D243" s="208" t="s">
        <v>134</v>
      </c>
      <c r="E243" s="209" t="s">
        <v>1400</v>
      </c>
      <c r="F243" s="210" t="s">
        <v>1401</v>
      </c>
      <c r="G243" s="211" t="s">
        <v>164</v>
      </c>
      <c r="H243" s="212">
        <v>50</v>
      </c>
      <c r="I243" s="213"/>
      <c r="J243" s="214">
        <f>ROUND(I243*H243,2)</f>
        <v>0</v>
      </c>
      <c r="K243" s="210" t="s">
        <v>154</v>
      </c>
      <c r="L243" s="48"/>
      <c r="M243" s="215" t="s">
        <v>32</v>
      </c>
      <c r="N243" s="216" t="s">
        <v>51</v>
      </c>
      <c r="O243" s="88"/>
      <c r="P243" s="217">
        <f>O243*H243</f>
        <v>0</v>
      </c>
      <c r="Q243" s="217">
        <v>0.21734000000000001</v>
      </c>
      <c r="R243" s="217">
        <f>Q243*H243</f>
        <v>10.867000000000001</v>
      </c>
      <c r="S243" s="217">
        <v>0</v>
      </c>
      <c r="T243" s="218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19" t="s">
        <v>138</v>
      </c>
      <c r="AT243" s="219" t="s">
        <v>134</v>
      </c>
      <c r="AU243" s="219" t="s">
        <v>90</v>
      </c>
      <c r="AY243" s="20" t="s">
        <v>132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88</v>
      </c>
      <c r="BK243" s="220">
        <f>ROUND(I243*H243,2)</f>
        <v>0</v>
      </c>
      <c r="BL243" s="20" t="s">
        <v>138</v>
      </c>
      <c r="BM243" s="219" t="s">
        <v>1402</v>
      </c>
    </row>
    <row r="244" s="2" customFormat="1">
      <c r="A244" s="42"/>
      <c r="B244" s="43"/>
      <c r="C244" s="44"/>
      <c r="D244" s="226" t="s">
        <v>156</v>
      </c>
      <c r="E244" s="44"/>
      <c r="F244" s="227" t="s">
        <v>1403</v>
      </c>
      <c r="G244" s="44"/>
      <c r="H244" s="44"/>
      <c r="I244" s="223"/>
      <c r="J244" s="44"/>
      <c r="K244" s="44"/>
      <c r="L244" s="48"/>
      <c r="M244" s="224"/>
      <c r="N244" s="225"/>
      <c r="O244" s="88"/>
      <c r="P244" s="88"/>
      <c r="Q244" s="88"/>
      <c r="R244" s="88"/>
      <c r="S244" s="88"/>
      <c r="T244" s="89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T244" s="20" t="s">
        <v>156</v>
      </c>
      <c r="AU244" s="20" t="s">
        <v>90</v>
      </c>
    </row>
    <row r="245" s="2" customFormat="1" ht="16.5" customHeight="1">
      <c r="A245" s="42"/>
      <c r="B245" s="43"/>
      <c r="C245" s="276" t="s">
        <v>559</v>
      </c>
      <c r="D245" s="276" t="s">
        <v>505</v>
      </c>
      <c r="E245" s="277" t="s">
        <v>1404</v>
      </c>
      <c r="F245" s="278" t="s">
        <v>1405</v>
      </c>
      <c r="G245" s="279" t="s">
        <v>164</v>
      </c>
      <c r="H245" s="280">
        <v>50</v>
      </c>
      <c r="I245" s="281"/>
      <c r="J245" s="282">
        <f>ROUND(I245*H245,2)</f>
        <v>0</v>
      </c>
      <c r="K245" s="278" t="s">
        <v>154</v>
      </c>
      <c r="L245" s="283"/>
      <c r="M245" s="284" t="s">
        <v>32</v>
      </c>
      <c r="N245" s="285" t="s">
        <v>51</v>
      </c>
      <c r="O245" s="88"/>
      <c r="P245" s="217">
        <f>O245*H245</f>
        <v>0</v>
      </c>
      <c r="Q245" s="217">
        <v>0.108</v>
      </c>
      <c r="R245" s="217">
        <f>Q245*H245</f>
        <v>5.4000000000000004</v>
      </c>
      <c r="S245" s="217">
        <v>0</v>
      </c>
      <c r="T245" s="218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19" t="s">
        <v>195</v>
      </c>
      <c r="AT245" s="219" t="s">
        <v>505</v>
      </c>
      <c r="AU245" s="219" t="s">
        <v>90</v>
      </c>
      <c r="AY245" s="20" t="s">
        <v>132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88</v>
      </c>
      <c r="BK245" s="220">
        <f>ROUND(I245*H245,2)</f>
        <v>0</v>
      </c>
      <c r="BL245" s="20" t="s">
        <v>138</v>
      </c>
      <c r="BM245" s="219" t="s">
        <v>1406</v>
      </c>
    </row>
    <row r="246" s="2" customFormat="1" ht="16.5" customHeight="1">
      <c r="A246" s="42"/>
      <c r="B246" s="43"/>
      <c r="C246" s="276" t="s">
        <v>565</v>
      </c>
      <c r="D246" s="276" t="s">
        <v>505</v>
      </c>
      <c r="E246" s="277" t="s">
        <v>1407</v>
      </c>
      <c r="F246" s="278" t="s">
        <v>1408</v>
      </c>
      <c r="G246" s="279" t="s">
        <v>164</v>
      </c>
      <c r="H246" s="280">
        <v>50</v>
      </c>
      <c r="I246" s="281"/>
      <c r="J246" s="282">
        <f>ROUND(I246*H246,2)</f>
        <v>0</v>
      </c>
      <c r="K246" s="278" t="s">
        <v>154</v>
      </c>
      <c r="L246" s="283"/>
      <c r="M246" s="284" t="s">
        <v>32</v>
      </c>
      <c r="N246" s="285" t="s">
        <v>51</v>
      </c>
      <c r="O246" s="88"/>
      <c r="P246" s="217">
        <f>O246*H246</f>
        <v>0</v>
      </c>
      <c r="Q246" s="217">
        <v>0.0040000000000000001</v>
      </c>
      <c r="R246" s="217">
        <f>Q246*H246</f>
        <v>0.20000000000000001</v>
      </c>
      <c r="S246" s="217">
        <v>0</v>
      </c>
      <c r="T246" s="218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19" t="s">
        <v>195</v>
      </c>
      <c r="AT246" s="219" t="s">
        <v>505</v>
      </c>
      <c r="AU246" s="219" t="s">
        <v>90</v>
      </c>
      <c r="AY246" s="20" t="s">
        <v>132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88</v>
      </c>
      <c r="BK246" s="220">
        <f>ROUND(I246*H246,2)</f>
        <v>0</v>
      </c>
      <c r="BL246" s="20" t="s">
        <v>138</v>
      </c>
      <c r="BM246" s="219" t="s">
        <v>1409</v>
      </c>
    </row>
    <row r="247" s="2" customFormat="1" ht="16.5" customHeight="1">
      <c r="A247" s="42"/>
      <c r="B247" s="43"/>
      <c r="C247" s="208" t="s">
        <v>191</v>
      </c>
      <c r="D247" s="208" t="s">
        <v>134</v>
      </c>
      <c r="E247" s="209" t="s">
        <v>1410</v>
      </c>
      <c r="F247" s="210" t="s">
        <v>1411</v>
      </c>
      <c r="G247" s="211" t="s">
        <v>421</v>
      </c>
      <c r="H247" s="212">
        <v>26</v>
      </c>
      <c r="I247" s="213"/>
      <c r="J247" s="214">
        <f>ROUND(I247*H247,2)</f>
        <v>0</v>
      </c>
      <c r="K247" s="210" t="s">
        <v>154</v>
      </c>
      <c r="L247" s="48"/>
      <c r="M247" s="215" t="s">
        <v>32</v>
      </c>
      <c r="N247" s="216" t="s">
        <v>51</v>
      </c>
      <c r="O247" s="88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19" t="s">
        <v>138</v>
      </c>
      <c r="AT247" s="219" t="s">
        <v>134</v>
      </c>
      <c r="AU247" s="219" t="s">
        <v>90</v>
      </c>
      <c r="AY247" s="20" t="s">
        <v>132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88</v>
      </c>
      <c r="BK247" s="220">
        <f>ROUND(I247*H247,2)</f>
        <v>0</v>
      </c>
      <c r="BL247" s="20" t="s">
        <v>138</v>
      </c>
      <c r="BM247" s="219" t="s">
        <v>1412</v>
      </c>
    </row>
    <row r="248" s="2" customFormat="1">
      <c r="A248" s="42"/>
      <c r="B248" s="43"/>
      <c r="C248" s="44"/>
      <c r="D248" s="226" t="s">
        <v>156</v>
      </c>
      <c r="E248" s="44"/>
      <c r="F248" s="227" t="s">
        <v>1413</v>
      </c>
      <c r="G248" s="44"/>
      <c r="H248" s="44"/>
      <c r="I248" s="223"/>
      <c r="J248" s="44"/>
      <c r="K248" s="44"/>
      <c r="L248" s="48"/>
      <c r="M248" s="224"/>
      <c r="N248" s="225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156</v>
      </c>
      <c r="AU248" s="20" t="s">
        <v>90</v>
      </c>
    </row>
    <row r="249" s="13" customFormat="1">
      <c r="A249" s="13"/>
      <c r="B249" s="228"/>
      <c r="C249" s="229"/>
      <c r="D249" s="221" t="s">
        <v>167</v>
      </c>
      <c r="E249" s="230" t="s">
        <v>32</v>
      </c>
      <c r="F249" s="231" t="s">
        <v>1414</v>
      </c>
      <c r="G249" s="229"/>
      <c r="H249" s="230" t="s">
        <v>32</v>
      </c>
      <c r="I249" s="232"/>
      <c r="J249" s="229"/>
      <c r="K249" s="229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167</v>
      </c>
      <c r="AU249" s="237" t="s">
        <v>90</v>
      </c>
      <c r="AV249" s="13" t="s">
        <v>88</v>
      </c>
      <c r="AW249" s="13" t="s">
        <v>41</v>
      </c>
      <c r="AX249" s="13" t="s">
        <v>80</v>
      </c>
      <c r="AY249" s="237" t="s">
        <v>132</v>
      </c>
    </row>
    <row r="250" s="14" customFormat="1">
      <c r="A250" s="14"/>
      <c r="B250" s="238"/>
      <c r="C250" s="239"/>
      <c r="D250" s="221" t="s">
        <v>167</v>
      </c>
      <c r="E250" s="240" t="s">
        <v>32</v>
      </c>
      <c r="F250" s="241" t="s">
        <v>1415</v>
      </c>
      <c r="G250" s="239"/>
      <c r="H250" s="242">
        <v>26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167</v>
      </c>
      <c r="AU250" s="248" t="s">
        <v>90</v>
      </c>
      <c r="AV250" s="14" t="s">
        <v>90</v>
      </c>
      <c r="AW250" s="14" t="s">
        <v>41</v>
      </c>
      <c r="AX250" s="14" t="s">
        <v>88</v>
      </c>
      <c r="AY250" s="248" t="s">
        <v>132</v>
      </c>
    </row>
    <row r="251" s="2" customFormat="1" ht="16.5" customHeight="1">
      <c r="A251" s="42"/>
      <c r="B251" s="43"/>
      <c r="C251" s="208" t="s">
        <v>574</v>
      </c>
      <c r="D251" s="208" t="s">
        <v>134</v>
      </c>
      <c r="E251" s="209" t="s">
        <v>1416</v>
      </c>
      <c r="F251" s="210" t="s">
        <v>1417</v>
      </c>
      <c r="G251" s="211" t="s">
        <v>153</v>
      </c>
      <c r="H251" s="212">
        <v>252.19999999999999</v>
      </c>
      <c r="I251" s="213"/>
      <c r="J251" s="214">
        <f>ROUND(I251*H251,2)</f>
        <v>0</v>
      </c>
      <c r="K251" s="210" t="s">
        <v>154</v>
      </c>
      <c r="L251" s="48"/>
      <c r="M251" s="215" t="s">
        <v>32</v>
      </c>
      <c r="N251" s="216" t="s">
        <v>51</v>
      </c>
      <c r="O251" s="88"/>
      <c r="P251" s="217">
        <f>O251*H251</f>
        <v>0</v>
      </c>
      <c r="Q251" s="217">
        <v>9.0000000000000006E-05</v>
      </c>
      <c r="R251" s="217">
        <f>Q251*H251</f>
        <v>0.022697999999999999</v>
      </c>
      <c r="S251" s="217">
        <v>0</v>
      </c>
      <c r="T251" s="218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19" t="s">
        <v>138</v>
      </c>
      <c r="AT251" s="219" t="s">
        <v>134</v>
      </c>
      <c r="AU251" s="219" t="s">
        <v>90</v>
      </c>
      <c r="AY251" s="20" t="s">
        <v>132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88</v>
      </c>
      <c r="BK251" s="220">
        <f>ROUND(I251*H251,2)</f>
        <v>0</v>
      </c>
      <c r="BL251" s="20" t="s">
        <v>138</v>
      </c>
      <c r="BM251" s="219" t="s">
        <v>1418</v>
      </c>
    </row>
    <row r="252" s="2" customFormat="1">
      <c r="A252" s="42"/>
      <c r="B252" s="43"/>
      <c r="C252" s="44"/>
      <c r="D252" s="226" t="s">
        <v>156</v>
      </c>
      <c r="E252" s="44"/>
      <c r="F252" s="227" t="s">
        <v>1419</v>
      </c>
      <c r="G252" s="44"/>
      <c r="H252" s="44"/>
      <c r="I252" s="223"/>
      <c r="J252" s="44"/>
      <c r="K252" s="44"/>
      <c r="L252" s="48"/>
      <c r="M252" s="224"/>
      <c r="N252" s="225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156</v>
      </c>
      <c r="AU252" s="20" t="s">
        <v>90</v>
      </c>
    </row>
    <row r="253" s="13" customFormat="1">
      <c r="A253" s="13"/>
      <c r="B253" s="228"/>
      <c r="C253" s="229"/>
      <c r="D253" s="221" t="s">
        <v>167</v>
      </c>
      <c r="E253" s="230" t="s">
        <v>32</v>
      </c>
      <c r="F253" s="231" t="s">
        <v>1232</v>
      </c>
      <c r="G253" s="229"/>
      <c r="H253" s="230" t="s">
        <v>32</v>
      </c>
      <c r="I253" s="232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167</v>
      </c>
      <c r="AU253" s="237" t="s">
        <v>90</v>
      </c>
      <c r="AV253" s="13" t="s">
        <v>88</v>
      </c>
      <c r="AW253" s="13" t="s">
        <v>41</v>
      </c>
      <c r="AX253" s="13" t="s">
        <v>80</v>
      </c>
      <c r="AY253" s="237" t="s">
        <v>132</v>
      </c>
    </row>
    <row r="254" s="14" customFormat="1">
      <c r="A254" s="14"/>
      <c r="B254" s="238"/>
      <c r="C254" s="239"/>
      <c r="D254" s="221" t="s">
        <v>167</v>
      </c>
      <c r="E254" s="240" t="s">
        <v>32</v>
      </c>
      <c r="F254" s="241" t="s">
        <v>1420</v>
      </c>
      <c r="G254" s="239"/>
      <c r="H254" s="242">
        <v>152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167</v>
      </c>
      <c r="AU254" s="248" t="s">
        <v>90</v>
      </c>
      <c r="AV254" s="14" t="s">
        <v>90</v>
      </c>
      <c r="AW254" s="14" t="s">
        <v>41</v>
      </c>
      <c r="AX254" s="14" t="s">
        <v>80</v>
      </c>
      <c r="AY254" s="248" t="s">
        <v>132</v>
      </c>
    </row>
    <row r="255" s="14" customFormat="1">
      <c r="A255" s="14"/>
      <c r="B255" s="238"/>
      <c r="C255" s="239"/>
      <c r="D255" s="221" t="s">
        <v>167</v>
      </c>
      <c r="E255" s="240" t="s">
        <v>32</v>
      </c>
      <c r="F255" s="241" t="s">
        <v>1306</v>
      </c>
      <c r="G255" s="239"/>
      <c r="H255" s="242">
        <v>93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167</v>
      </c>
      <c r="AU255" s="248" t="s">
        <v>90</v>
      </c>
      <c r="AV255" s="14" t="s">
        <v>90</v>
      </c>
      <c r="AW255" s="14" t="s">
        <v>41</v>
      </c>
      <c r="AX255" s="14" t="s">
        <v>80</v>
      </c>
      <c r="AY255" s="248" t="s">
        <v>132</v>
      </c>
    </row>
    <row r="256" s="14" customFormat="1">
      <c r="A256" s="14"/>
      <c r="B256" s="238"/>
      <c r="C256" s="239"/>
      <c r="D256" s="221" t="s">
        <v>167</v>
      </c>
      <c r="E256" s="240" t="s">
        <v>32</v>
      </c>
      <c r="F256" s="241" t="s">
        <v>1421</v>
      </c>
      <c r="G256" s="239"/>
      <c r="H256" s="242">
        <v>7.2000000000000002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167</v>
      </c>
      <c r="AU256" s="248" t="s">
        <v>90</v>
      </c>
      <c r="AV256" s="14" t="s">
        <v>90</v>
      </c>
      <c r="AW256" s="14" t="s">
        <v>41</v>
      </c>
      <c r="AX256" s="14" t="s">
        <v>80</v>
      </c>
      <c r="AY256" s="248" t="s">
        <v>132</v>
      </c>
    </row>
    <row r="257" s="15" customFormat="1">
      <c r="A257" s="15"/>
      <c r="B257" s="249"/>
      <c r="C257" s="250"/>
      <c r="D257" s="221" t="s">
        <v>167</v>
      </c>
      <c r="E257" s="251" t="s">
        <v>32</v>
      </c>
      <c r="F257" s="252" t="s">
        <v>176</v>
      </c>
      <c r="G257" s="250"/>
      <c r="H257" s="253">
        <v>252.19999999999999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9" t="s">
        <v>167</v>
      </c>
      <c r="AU257" s="259" t="s">
        <v>90</v>
      </c>
      <c r="AV257" s="15" t="s">
        <v>138</v>
      </c>
      <c r="AW257" s="15" t="s">
        <v>41</v>
      </c>
      <c r="AX257" s="15" t="s">
        <v>88</v>
      </c>
      <c r="AY257" s="259" t="s">
        <v>132</v>
      </c>
    </row>
    <row r="258" s="2" customFormat="1" ht="24.15" customHeight="1">
      <c r="A258" s="42"/>
      <c r="B258" s="43"/>
      <c r="C258" s="208" t="s">
        <v>281</v>
      </c>
      <c r="D258" s="208" t="s">
        <v>134</v>
      </c>
      <c r="E258" s="209" t="s">
        <v>1422</v>
      </c>
      <c r="F258" s="210" t="s">
        <v>1423</v>
      </c>
      <c r="G258" s="211" t="s">
        <v>421</v>
      </c>
      <c r="H258" s="212">
        <v>2.073</v>
      </c>
      <c r="I258" s="213"/>
      <c r="J258" s="214">
        <f>ROUND(I258*H258,2)</f>
        <v>0</v>
      </c>
      <c r="K258" s="210" t="s">
        <v>154</v>
      </c>
      <c r="L258" s="48"/>
      <c r="M258" s="215" t="s">
        <v>32</v>
      </c>
      <c r="N258" s="216" t="s">
        <v>51</v>
      </c>
      <c r="O258" s="88"/>
      <c r="P258" s="217">
        <f>O258*H258</f>
        <v>0</v>
      </c>
      <c r="Q258" s="217">
        <v>1.5298499999999999</v>
      </c>
      <c r="R258" s="217">
        <f>Q258*H258</f>
        <v>3.1713790499999996</v>
      </c>
      <c r="S258" s="217">
        <v>0</v>
      </c>
      <c r="T258" s="21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19" t="s">
        <v>138</v>
      </c>
      <c r="AT258" s="219" t="s">
        <v>134</v>
      </c>
      <c r="AU258" s="219" t="s">
        <v>90</v>
      </c>
      <c r="AY258" s="20" t="s">
        <v>132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88</v>
      </c>
      <c r="BK258" s="220">
        <f>ROUND(I258*H258,2)</f>
        <v>0</v>
      </c>
      <c r="BL258" s="20" t="s">
        <v>138</v>
      </c>
      <c r="BM258" s="219" t="s">
        <v>1424</v>
      </c>
    </row>
    <row r="259" s="2" customFormat="1">
      <c r="A259" s="42"/>
      <c r="B259" s="43"/>
      <c r="C259" s="44"/>
      <c r="D259" s="226" t="s">
        <v>156</v>
      </c>
      <c r="E259" s="44"/>
      <c r="F259" s="227" t="s">
        <v>1425</v>
      </c>
      <c r="G259" s="44"/>
      <c r="H259" s="44"/>
      <c r="I259" s="223"/>
      <c r="J259" s="44"/>
      <c r="K259" s="44"/>
      <c r="L259" s="48"/>
      <c r="M259" s="224"/>
      <c r="N259" s="225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156</v>
      </c>
      <c r="AU259" s="20" t="s">
        <v>90</v>
      </c>
    </row>
    <row r="260" s="13" customFormat="1">
      <c r="A260" s="13"/>
      <c r="B260" s="228"/>
      <c r="C260" s="229"/>
      <c r="D260" s="221" t="s">
        <v>167</v>
      </c>
      <c r="E260" s="230" t="s">
        <v>32</v>
      </c>
      <c r="F260" s="231" t="s">
        <v>1275</v>
      </c>
      <c r="G260" s="229"/>
      <c r="H260" s="230" t="s">
        <v>32</v>
      </c>
      <c r="I260" s="232"/>
      <c r="J260" s="229"/>
      <c r="K260" s="229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167</v>
      </c>
      <c r="AU260" s="237" t="s">
        <v>90</v>
      </c>
      <c r="AV260" s="13" t="s">
        <v>88</v>
      </c>
      <c r="AW260" s="13" t="s">
        <v>41</v>
      </c>
      <c r="AX260" s="13" t="s">
        <v>80</v>
      </c>
      <c r="AY260" s="237" t="s">
        <v>132</v>
      </c>
    </row>
    <row r="261" s="14" customFormat="1">
      <c r="A261" s="14"/>
      <c r="B261" s="238"/>
      <c r="C261" s="239"/>
      <c r="D261" s="221" t="s">
        <v>167</v>
      </c>
      <c r="E261" s="240" t="s">
        <v>32</v>
      </c>
      <c r="F261" s="241" t="s">
        <v>1426</v>
      </c>
      <c r="G261" s="239"/>
      <c r="H261" s="242">
        <v>2.073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167</v>
      </c>
      <c r="AU261" s="248" t="s">
        <v>90</v>
      </c>
      <c r="AV261" s="14" t="s">
        <v>90</v>
      </c>
      <c r="AW261" s="14" t="s">
        <v>41</v>
      </c>
      <c r="AX261" s="14" t="s">
        <v>88</v>
      </c>
      <c r="AY261" s="248" t="s">
        <v>132</v>
      </c>
    </row>
    <row r="262" s="12" customFormat="1" ht="22.8" customHeight="1">
      <c r="A262" s="12"/>
      <c r="B262" s="192"/>
      <c r="C262" s="193"/>
      <c r="D262" s="194" t="s">
        <v>79</v>
      </c>
      <c r="E262" s="206" t="s">
        <v>1108</v>
      </c>
      <c r="F262" s="206" t="s">
        <v>1109</v>
      </c>
      <c r="G262" s="193"/>
      <c r="H262" s="193"/>
      <c r="I262" s="196"/>
      <c r="J262" s="207">
        <f>BK262</f>
        <v>0</v>
      </c>
      <c r="K262" s="193"/>
      <c r="L262" s="198"/>
      <c r="M262" s="199"/>
      <c r="N262" s="200"/>
      <c r="O262" s="200"/>
      <c r="P262" s="201">
        <f>SUM(P263:P270)</f>
        <v>0</v>
      </c>
      <c r="Q262" s="200"/>
      <c r="R262" s="201">
        <f>SUM(R263:R270)</f>
        <v>0</v>
      </c>
      <c r="S262" s="200"/>
      <c r="T262" s="202">
        <f>SUM(T263:T270)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3" t="s">
        <v>88</v>
      </c>
      <c r="AT262" s="204" t="s">
        <v>79</v>
      </c>
      <c r="AU262" s="204" t="s">
        <v>88</v>
      </c>
      <c r="AY262" s="203" t="s">
        <v>132</v>
      </c>
      <c r="BK262" s="205">
        <f>SUM(BK263:BK270)</f>
        <v>0</v>
      </c>
    </row>
    <row r="263" s="2" customFormat="1" ht="24.15" customHeight="1">
      <c r="A263" s="42"/>
      <c r="B263" s="43"/>
      <c r="C263" s="208" t="s">
        <v>587</v>
      </c>
      <c r="D263" s="208" t="s">
        <v>134</v>
      </c>
      <c r="E263" s="209" t="s">
        <v>1133</v>
      </c>
      <c r="F263" s="210" t="s">
        <v>1134</v>
      </c>
      <c r="G263" s="211" t="s">
        <v>476</v>
      </c>
      <c r="H263" s="212">
        <v>34.020000000000003</v>
      </c>
      <c r="I263" s="213"/>
      <c r="J263" s="214">
        <f>ROUND(I263*H263,2)</f>
        <v>0</v>
      </c>
      <c r="K263" s="210" t="s">
        <v>154</v>
      </c>
      <c r="L263" s="48"/>
      <c r="M263" s="215" t="s">
        <v>32</v>
      </c>
      <c r="N263" s="216" t="s">
        <v>51</v>
      </c>
      <c r="O263" s="88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19" t="s">
        <v>138</v>
      </c>
      <c r="AT263" s="219" t="s">
        <v>134</v>
      </c>
      <c r="AU263" s="219" t="s">
        <v>90</v>
      </c>
      <c r="AY263" s="20" t="s">
        <v>132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88</v>
      </c>
      <c r="BK263" s="220">
        <f>ROUND(I263*H263,2)</f>
        <v>0</v>
      </c>
      <c r="BL263" s="20" t="s">
        <v>138</v>
      </c>
      <c r="BM263" s="219" t="s">
        <v>1427</v>
      </c>
    </row>
    <row r="264" s="2" customFormat="1">
      <c r="A264" s="42"/>
      <c r="B264" s="43"/>
      <c r="C264" s="44"/>
      <c r="D264" s="226" t="s">
        <v>156</v>
      </c>
      <c r="E264" s="44"/>
      <c r="F264" s="227" t="s">
        <v>1136</v>
      </c>
      <c r="G264" s="44"/>
      <c r="H264" s="44"/>
      <c r="I264" s="223"/>
      <c r="J264" s="44"/>
      <c r="K264" s="44"/>
      <c r="L264" s="48"/>
      <c r="M264" s="224"/>
      <c r="N264" s="225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156</v>
      </c>
      <c r="AU264" s="20" t="s">
        <v>90</v>
      </c>
    </row>
    <row r="265" s="14" customFormat="1">
      <c r="A265" s="14"/>
      <c r="B265" s="238"/>
      <c r="C265" s="239"/>
      <c r="D265" s="221" t="s">
        <v>167</v>
      </c>
      <c r="E265" s="240" t="s">
        <v>32</v>
      </c>
      <c r="F265" s="241" t="s">
        <v>1428</v>
      </c>
      <c r="G265" s="239"/>
      <c r="H265" s="242">
        <v>34.020000000000003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167</v>
      </c>
      <c r="AU265" s="248" t="s">
        <v>90</v>
      </c>
      <c r="AV265" s="14" t="s">
        <v>90</v>
      </c>
      <c r="AW265" s="14" t="s">
        <v>41</v>
      </c>
      <c r="AX265" s="14" t="s">
        <v>88</v>
      </c>
      <c r="AY265" s="248" t="s">
        <v>132</v>
      </c>
    </row>
    <row r="266" s="2" customFormat="1" ht="24.15" customHeight="1">
      <c r="A266" s="42"/>
      <c r="B266" s="43"/>
      <c r="C266" s="208" t="s">
        <v>591</v>
      </c>
      <c r="D266" s="208" t="s">
        <v>134</v>
      </c>
      <c r="E266" s="209" t="s">
        <v>1145</v>
      </c>
      <c r="F266" s="210" t="s">
        <v>1146</v>
      </c>
      <c r="G266" s="211" t="s">
        <v>476</v>
      </c>
      <c r="H266" s="212">
        <v>306.18000000000001</v>
      </c>
      <c r="I266" s="213"/>
      <c r="J266" s="214">
        <f>ROUND(I266*H266,2)</f>
        <v>0</v>
      </c>
      <c r="K266" s="210" t="s">
        <v>154</v>
      </c>
      <c r="L266" s="48"/>
      <c r="M266" s="215" t="s">
        <v>32</v>
      </c>
      <c r="N266" s="216" t="s">
        <v>51</v>
      </c>
      <c r="O266" s="88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19" t="s">
        <v>138</v>
      </c>
      <c r="AT266" s="219" t="s">
        <v>134</v>
      </c>
      <c r="AU266" s="219" t="s">
        <v>90</v>
      </c>
      <c r="AY266" s="20" t="s">
        <v>132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88</v>
      </c>
      <c r="BK266" s="220">
        <f>ROUND(I266*H266,2)</f>
        <v>0</v>
      </c>
      <c r="BL266" s="20" t="s">
        <v>138</v>
      </c>
      <c r="BM266" s="219" t="s">
        <v>1429</v>
      </c>
    </row>
    <row r="267" s="2" customFormat="1">
      <c r="A267" s="42"/>
      <c r="B267" s="43"/>
      <c r="C267" s="44"/>
      <c r="D267" s="226" t="s">
        <v>156</v>
      </c>
      <c r="E267" s="44"/>
      <c r="F267" s="227" t="s">
        <v>1148</v>
      </c>
      <c r="G267" s="44"/>
      <c r="H267" s="44"/>
      <c r="I267" s="223"/>
      <c r="J267" s="44"/>
      <c r="K267" s="44"/>
      <c r="L267" s="48"/>
      <c r="M267" s="224"/>
      <c r="N267" s="225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156</v>
      </c>
      <c r="AU267" s="20" t="s">
        <v>90</v>
      </c>
    </row>
    <row r="268" s="14" customFormat="1">
      <c r="A268" s="14"/>
      <c r="B268" s="238"/>
      <c r="C268" s="239"/>
      <c r="D268" s="221" t="s">
        <v>167</v>
      </c>
      <c r="E268" s="239"/>
      <c r="F268" s="241" t="s">
        <v>1430</v>
      </c>
      <c r="G268" s="239"/>
      <c r="H268" s="242">
        <v>306.18000000000001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167</v>
      </c>
      <c r="AU268" s="248" t="s">
        <v>90</v>
      </c>
      <c r="AV268" s="14" t="s">
        <v>90</v>
      </c>
      <c r="AW268" s="14" t="s">
        <v>4</v>
      </c>
      <c r="AX268" s="14" t="s">
        <v>88</v>
      </c>
      <c r="AY268" s="248" t="s">
        <v>132</v>
      </c>
    </row>
    <row r="269" s="2" customFormat="1" ht="24.15" customHeight="1">
      <c r="A269" s="42"/>
      <c r="B269" s="43"/>
      <c r="C269" s="208" t="s">
        <v>596</v>
      </c>
      <c r="D269" s="208" t="s">
        <v>134</v>
      </c>
      <c r="E269" s="209" t="s">
        <v>1165</v>
      </c>
      <c r="F269" s="210" t="s">
        <v>1166</v>
      </c>
      <c r="G269" s="211" t="s">
        <v>476</v>
      </c>
      <c r="H269" s="212">
        <v>34.020000000000003</v>
      </c>
      <c r="I269" s="213"/>
      <c r="J269" s="214">
        <f>ROUND(I269*H269,2)</f>
        <v>0</v>
      </c>
      <c r="K269" s="210" t="s">
        <v>154</v>
      </c>
      <c r="L269" s="48"/>
      <c r="M269" s="215" t="s">
        <v>32</v>
      </c>
      <c r="N269" s="216" t="s">
        <v>51</v>
      </c>
      <c r="O269" s="88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19" t="s">
        <v>138</v>
      </c>
      <c r="AT269" s="219" t="s">
        <v>134</v>
      </c>
      <c r="AU269" s="219" t="s">
        <v>90</v>
      </c>
      <c r="AY269" s="20" t="s">
        <v>132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88</v>
      </c>
      <c r="BK269" s="220">
        <f>ROUND(I269*H269,2)</f>
        <v>0</v>
      </c>
      <c r="BL269" s="20" t="s">
        <v>138</v>
      </c>
      <c r="BM269" s="219" t="s">
        <v>1431</v>
      </c>
    </row>
    <row r="270" s="2" customFormat="1">
      <c r="A270" s="42"/>
      <c r="B270" s="43"/>
      <c r="C270" s="44"/>
      <c r="D270" s="226" t="s">
        <v>156</v>
      </c>
      <c r="E270" s="44"/>
      <c r="F270" s="227" t="s">
        <v>1168</v>
      </c>
      <c r="G270" s="44"/>
      <c r="H270" s="44"/>
      <c r="I270" s="223"/>
      <c r="J270" s="44"/>
      <c r="K270" s="44"/>
      <c r="L270" s="48"/>
      <c r="M270" s="224"/>
      <c r="N270" s="225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156</v>
      </c>
      <c r="AU270" s="20" t="s">
        <v>90</v>
      </c>
    </row>
    <row r="271" s="12" customFormat="1" ht="22.8" customHeight="1">
      <c r="A271" s="12"/>
      <c r="B271" s="192"/>
      <c r="C271" s="193"/>
      <c r="D271" s="194" t="s">
        <v>79</v>
      </c>
      <c r="E271" s="206" t="s">
        <v>1187</v>
      </c>
      <c r="F271" s="206" t="s">
        <v>1188</v>
      </c>
      <c r="G271" s="193"/>
      <c r="H271" s="193"/>
      <c r="I271" s="196"/>
      <c r="J271" s="207">
        <f>BK271</f>
        <v>0</v>
      </c>
      <c r="K271" s="193"/>
      <c r="L271" s="198"/>
      <c r="M271" s="199"/>
      <c r="N271" s="200"/>
      <c r="O271" s="200"/>
      <c r="P271" s="201">
        <f>SUM(P272:P273)</f>
        <v>0</v>
      </c>
      <c r="Q271" s="200"/>
      <c r="R271" s="201">
        <f>SUM(R272:R273)</f>
        <v>0</v>
      </c>
      <c r="S271" s="200"/>
      <c r="T271" s="202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3" t="s">
        <v>88</v>
      </c>
      <c r="AT271" s="204" t="s">
        <v>79</v>
      </c>
      <c r="AU271" s="204" t="s">
        <v>88</v>
      </c>
      <c r="AY271" s="203" t="s">
        <v>132</v>
      </c>
      <c r="BK271" s="205">
        <f>SUM(BK272:BK273)</f>
        <v>0</v>
      </c>
    </row>
    <row r="272" s="2" customFormat="1" ht="24.15" customHeight="1">
      <c r="A272" s="42"/>
      <c r="B272" s="43"/>
      <c r="C272" s="208" t="s">
        <v>601</v>
      </c>
      <c r="D272" s="208" t="s">
        <v>134</v>
      </c>
      <c r="E272" s="209" t="s">
        <v>1432</v>
      </c>
      <c r="F272" s="210" t="s">
        <v>1433</v>
      </c>
      <c r="G272" s="211" t="s">
        <v>476</v>
      </c>
      <c r="H272" s="212">
        <v>93.838999999999999</v>
      </c>
      <c r="I272" s="213"/>
      <c r="J272" s="214">
        <f>ROUND(I272*H272,2)</f>
        <v>0</v>
      </c>
      <c r="K272" s="210" t="s">
        <v>154</v>
      </c>
      <c r="L272" s="48"/>
      <c r="M272" s="215" t="s">
        <v>32</v>
      </c>
      <c r="N272" s="216" t="s">
        <v>51</v>
      </c>
      <c r="O272" s="88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19" t="s">
        <v>138</v>
      </c>
      <c r="AT272" s="219" t="s">
        <v>134</v>
      </c>
      <c r="AU272" s="219" t="s">
        <v>90</v>
      </c>
      <c r="AY272" s="20" t="s">
        <v>132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88</v>
      </c>
      <c r="BK272" s="220">
        <f>ROUND(I272*H272,2)</f>
        <v>0</v>
      </c>
      <c r="BL272" s="20" t="s">
        <v>138</v>
      </c>
      <c r="BM272" s="219" t="s">
        <v>1434</v>
      </c>
    </row>
    <row r="273" s="2" customFormat="1">
      <c r="A273" s="42"/>
      <c r="B273" s="43"/>
      <c r="C273" s="44"/>
      <c r="D273" s="226" t="s">
        <v>156</v>
      </c>
      <c r="E273" s="44"/>
      <c r="F273" s="227" t="s">
        <v>1435</v>
      </c>
      <c r="G273" s="44"/>
      <c r="H273" s="44"/>
      <c r="I273" s="223"/>
      <c r="J273" s="44"/>
      <c r="K273" s="44"/>
      <c r="L273" s="48"/>
      <c r="M273" s="260"/>
      <c r="N273" s="261"/>
      <c r="O273" s="262"/>
      <c r="P273" s="262"/>
      <c r="Q273" s="262"/>
      <c r="R273" s="262"/>
      <c r="S273" s="262"/>
      <c r="T273" s="263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156</v>
      </c>
      <c r="AU273" s="20" t="s">
        <v>90</v>
      </c>
    </row>
    <row r="274" s="2" customFormat="1" ht="6.96" customHeight="1">
      <c r="A274" s="42"/>
      <c r="B274" s="63"/>
      <c r="C274" s="64"/>
      <c r="D274" s="64"/>
      <c r="E274" s="64"/>
      <c r="F274" s="64"/>
      <c r="G274" s="64"/>
      <c r="H274" s="64"/>
      <c r="I274" s="64"/>
      <c r="J274" s="64"/>
      <c r="K274" s="64"/>
      <c r="L274" s="48"/>
      <c r="M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</row>
  </sheetData>
  <sheetProtection sheet="1" autoFilter="0" formatColumns="0" formatRows="0" objects="1" scenarios="1" spinCount="100000" saltValue="9AGsvEGYZgN4gOy+4HReDWDUS+GEfjGeefGQwuaR60W/MUG68x/vvOcfOZpl17GzNC+pBq4/JfoIY1QStybGpQ==" hashValue="UkLWrr3iTOzjl5h7+8JpLHBsaQJoDfkzj2wUkhISRGQNKW4Xxg9U/z8vhA5U3enA49CzmJaWqSqOVaVaihRE5w==" algorithmName="SHA-512" password="CC35"/>
  <autoFilter ref="C85:K27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32254201"/>
    <hyperlink ref="F103" r:id="rId2" display="https://podminky.urs.cz/item/CS_URS_2024_02/151101101"/>
    <hyperlink ref="F113" r:id="rId3" display="https://podminky.urs.cz/item/CS_URS_2024_02/151101102"/>
    <hyperlink ref="F120" r:id="rId4" display="https://podminky.urs.cz/item/CS_URS_2024_02/151101111"/>
    <hyperlink ref="F122" r:id="rId5" display="https://podminky.urs.cz/item/CS_URS_2024_02/151101112"/>
    <hyperlink ref="F124" r:id="rId6" display="https://podminky.urs.cz/item/CS_URS_2024_02/162351103"/>
    <hyperlink ref="F131" r:id="rId7" display="https://podminky.urs.cz/item/CS_URS_2024_02/162751117"/>
    <hyperlink ref="F133" r:id="rId8" display="https://podminky.urs.cz/item/CS_URS_2024_02/167151101"/>
    <hyperlink ref="F140" r:id="rId9" display="https://podminky.urs.cz/item/CS_URS_2024_02/171201231"/>
    <hyperlink ref="F143" r:id="rId10" display="https://podminky.urs.cz/item/CS_URS_2024_02/174151101"/>
    <hyperlink ref="F161" r:id="rId11" display="https://podminky.urs.cz/item/CS_URS_2024_02/175151101"/>
    <hyperlink ref="F171" r:id="rId12" display="https://podminky.urs.cz/item/CS_URS_2024_02/359901211"/>
    <hyperlink ref="F180" r:id="rId13" display="https://podminky.urs.cz/item/CS_URS_2024_02/452141112"/>
    <hyperlink ref="F183" r:id="rId14" display="https://podminky.urs.cz/item/CS_URS_2024_02/451572111"/>
    <hyperlink ref="F191" r:id="rId15" display="https://podminky.urs.cz/item/CS_URS_2024_02/831352121"/>
    <hyperlink ref="F200" r:id="rId16" display="https://podminky.urs.cz/item/CS_URS_2024_02/831352193"/>
    <hyperlink ref="F206" r:id="rId17" display="https://podminky.urs.cz/item/CS_URS_2024_02/837352221"/>
    <hyperlink ref="F225" r:id="rId18" display="https://podminky.urs.cz/item/CS_URS_2024_02/837355121"/>
    <hyperlink ref="F228" r:id="rId19" display="https://podminky.urs.cz/item/CS_URS_2024_02/837395121"/>
    <hyperlink ref="F231" r:id="rId20" display="https://podminky.urs.cz/item/CS_URS_2024_02/892352121"/>
    <hyperlink ref="F235" r:id="rId21" display="https://podminky.urs.cz/item/CS_URS_2024_02/895941301"/>
    <hyperlink ref="F238" r:id="rId22" display="https://podminky.urs.cz/item/CS_URS_2024_02/895941312"/>
    <hyperlink ref="F241" r:id="rId23" display="https://podminky.urs.cz/item/CS_URS_2024_02/895941323"/>
    <hyperlink ref="F244" r:id="rId24" display="https://podminky.urs.cz/item/CS_URS_2024_02/899204112"/>
    <hyperlink ref="F248" r:id="rId25" display="https://podminky.urs.cz/item/CS_URS_2024_02/899623141"/>
    <hyperlink ref="F252" r:id="rId26" display="https://podminky.urs.cz/item/CS_URS_2024_02/899722113"/>
    <hyperlink ref="F259" r:id="rId27" display="https://podminky.urs.cz/item/CS_URS_2024_02/899910201"/>
    <hyperlink ref="F264" r:id="rId28" display="https://podminky.urs.cz/item/CS_URS_2024_02/997221571"/>
    <hyperlink ref="F267" r:id="rId29" display="https://podminky.urs.cz/item/CS_URS_2024_02/997221579"/>
    <hyperlink ref="F270" r:id="rId30" display="https://podminky.urs.cz/item/CS_URS_2024_02/997221861"/>
    <hyperlink ref="F273" r:id="rId31" display="https://podminky.urs.cz/item/CS_URS_2024_02/99827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Stavba č. 44409 TV Praha 9, etapa 0001 Oblast Prosek, Novoborská a Českolipská - ETAPA I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1436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ROUND(J84,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ROUND((SUM(BE84:BE298)),  2)</f>
        <v>0</v>
      </c>
      <c r="G33" s="42"/>
      <c r="H33" s="42"/>
      <c r="I33" s="152">
        <v>0.20999999999999999</v>
      </c>
      <c r="J33" s="151">
        <f>ROUND(((SUM(BE84:BE298))*I33),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ROUND((SUM(BF84:BF298)),  2)</f>
        <v>0</v>
      </c>
      <c r="G34" s="42"/>
      <c r="H34" s="42"/>
      <c r="I34" s="152">
        <v>0.14999999999999999</v>
      </c>
      <c r="J34" s="151">
        <f>ROUND(((SUM(BF84:BF298))*I34),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ROUND((SUM(BG84:BG298)),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ROUND((SUM(BH84:BH298)),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ROUND((SUM(BI84:BI298)),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SO.401 - Veřejné osvětlení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J84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310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313</v>
      </c>
      <c r="E62" s="172"/>
      <c r="F62" s="172"/>
      <c r="G62" s="172"/>
      <c r="H62" s="172"/>
      <c r="I62" s="172"/>
      <c r="J62" s="173">
        <f>J92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1437</v>
      </c>
      <c r="E63" s="178"/>
      <c r="F63" s="178"/>
      <c r="G63" s="178"/>
      <c r="H63" s="178"/>
      <c r="I63" s="178"/>
      <c r="J63" s="179">
        <f>J93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1438</v>
      </c>
      <c r="E64" s="178"/>
      <c r="F64" s="178"/>
      <c r="G64" s="178"/>
      <c r="H64" s="178"/>
      <c r="I64" s="178"/>
      <c r="J64" s="179">
        <f>J179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2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6" s="2" customFormat="1" ht="6.96" customHeight="1">
      <c r="A66" s="42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70" s="2" customFormat="1" ht="6.96" customHeight="1">
      <c r="A70" s="42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24.96" customHeight="1">
      <c r="A71" s="42"/>
      <c r="B71" s="43"/>
      <c r="C71" s="26" t="s">
        <v>117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16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164" t="str">
        <f>E7</f>
        <v>Stavba č. 44409 TV Praha 9, etapa 0001 Oblast Prosek, Novoborská a Českolipská - ETAPA I</v>
      </c>
      <c r="F74" s="35"/>
      <c r="G74" s="35"/>
      <c r="H74" s="35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107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73" t="str">
        <f>E9</f>
        <v>SO.401 - Veřejné osvětlení</v>
      </c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22</v>
      </c>
      <c r="D78" s="44"/>
      <c r="E78" s="44"/>
      <c r="F78" s="30" t="str">
        <f>F12</f>
        <v>MČ Praha 9</v>
      </c>
      <c r="G78" s="44"/>
      <c r="H78" s="44"/>
      <c r="I78" s="35" t="s">
        <v>24</v>
      </c>
      <c r="J78" s="76" t="str">
        <f>IF(J12="","",J12)</f>
        <v>22. 10. 2024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30</v>
      </c>
      <c r="D80" s="44"/>
      <c r="E80" s="44"/>
      <c r="F80" s="30" t="str">
        <f>E15</f>
        <v xml:space="preserve"> </v>
      </c>
      <c r="G80" s="44"/>
      <c r="H80" s="44"/>
      <c r="I80" s="35" t="s">
        <v>37</v>
      </c>
      <c r="J80" s="40" t="str">
        <f>E21</f>
        <v>BOMART spol. s r.o.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5.15" customHeight="1">
      <c r="A81" s="42"/>
      <c r="B81" s="43"/>
      <c r="C81" s="35" t="s">
        <v>35</v>
      </c>
      <c r="D81" s="44"/>
      <c r="E81" s="44"/>
      <c r="F81" s="30" t="str">
        <f>IF(E18="","",E18)</f>
        <v>Vyplň údaj</v>
      </c>
      <c r="G81" s="44"/>
      <c r="H81" s="44"/>
      <c r="I81" s="35" t="s">
        <v>42</v>
      </c>
      <c r="J81" s="40" t="str">
        <f>E24</f>
        <v>Ing. Eva Horčičková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0.32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1" customFormat="1" ht="29.28" customHeight="1">
      <c r="A83" s="181"/>
      <c r="B83" s="182"/>
      <c r="C83" s="183" t="s">
        <v>118</v>
      </c>
      <c r="D83" s="184" t="s">
        <v>65</v>
      </c>
      <c r="E83" s="184" t="s">
        <v>61</v>
      </c>
      <c r="F83" s="184" t="s">
        <v>62</v>
      </c>
      <c r="G83" s="184" t="s">
        <v>119</v>
      </c>
      <c r="H83" s="184" t="s">
        <v>120</v>
      </c>
      <c r="I83" s="184" t="s">
        <v>121</v>
      </c>
      <c r="J83" s="184" t="s">
        <v>111</v>
      </c>
      <c r="K83" s="185" t="s">
        <v>122</v>
      </c>
      <c r="L83" s="186"/>
      <c r="M83" s="96" t="s">
        <v>32</v>
      </c>
      <c r="N83" s="97" t="s">
        <v>50</v>
      </c>
      <c r="O83" s="97" t="s">
        <v>123</v>
      </c>
      <c r="P83" s="97" t="s">
        <v>124</v>
      </c>
      <c r="Q83" s="97" t="s">
        <v>125</v>
      </c>
      <c r="R83" s="97" t="s">
        <v>126</v>
      </c>
      <c r="S83" s="97" t="s">
        <v>127</v>
      </c>
      <c r="T83" s="98" t="s">
        <v>128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2"/>
      <c r="B84" s="43"/>
      <c r="C84" s="103" t="s">
        <v>129</v>
      </c>
      <c r="D84" s="44"/>
      <c r="E84" s="44"/>
      <c r="F84" s="44"/>
      <c r="G84" s="44"/>
      <c r="H84" s="44"/>
      <c r="I84" s="44"/>
      <c r="J84" s="187">
        <f>BK84</f>
        <v>0</v>
      </c>
      <c r="K84" s="44"/>
      <c r="L84" s="48"/>
      <c r="M84" s="99"/>
      <c r="N84" s="188"/>
      <c r="O84" s="100"/>
      <c r="P84" s="189">
        <f>P85+P92</f>
        <v>0</v>
      </c>
      <c r="Q84" s="100"/>
      <c r="R84" s="189">
        <f>R85+R92</f>
        <v>140.90635099999997</v>
      </c>
      <c r="S84" s="100"/>
      <c r="T84" s="190">
        <f>T85+T92</f>
        <v>99.000000000000014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T84" s="20" t="s">
        <v>79</v>
      </c>
      <c r="AU84" s="20" t="s">
        <v>112</v>
      </c>
      <c r="BK84" s="191">
        <f>BK85+BK92</f>
        <v>0</v>
      </c>
    </row>
    <row r="85" s="12" customFormat="1" ht="25.92" customHeight="1">
      <c r="A85" s="12"/>
      <c r="B85" s="192"/>
      <c r="C85" s="193"/>
      <c r="D85" s="194" t="s">
        <v>79</v>
      </c>
      <c r="E85" s="195" t="s">
        <v>130</v>
      </c>
      <c r="F85" s="195" t="s">
        <v>131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</f>
        <v>0</v>
      </c>
      <c r="Q85" s="200"/>
      <c r="R85" s="201">
        <f>R86</f>
        <v>0</v>
      </c>
      <c r="S85" s="200"/>
      <c r="T85" s="202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88</v>
      </c>
      <c r="AT85" s="204" t="s">
        <v>79</v>
      </c>
      <c r="AU85" s="204" t="s">
        <v>80</v>
      </c>
      <c r="AY85" s="203" t="s">
        <v>132</v>
      </c>
      <c r="BK85" s="205">
        <f>BK86</f>
        <v>0</v>
      </c>
    </row>
    <row r="86" s="12" customFormat="1" ht="22.8" customHeight="1">
      <c r="A86" s="12"/>
      <c r="B86" s="192"/>
      <c r="C86" s="193"/>
      <c r="D86" s="194" t="s">
        <v>79</v>
      </c>
      <c r="E86" s="206" t="s">
        <v>195</v>
      </c>
      <c r="F86" s="206" t="s">
        <v>729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SUM(P87:P91)</f>
        <v>0</v>
      </c>
      <c r="Q86" s="200"/>
      <c r="R86" s="201">
        <f>SUM(R87:R91)</f>
        <v>0</v>
      </c>
      <c r="S86" s="200"/>
      <c r="T86" s="202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88</v>
      </c>
      <c r="AT86" s="204" t="s">
        <v>79</v>
      </c>
      <c r="AU86" s="204" t="s">
        <v>88</v>
      </c>
      <c r="AY86" s="203" t="s">
        <v>132</v>
      </c>
      <c r="BK86" s="205">
        <f>SUM(BK87:BK91)</f>
        <v>0</v>
      </c>
    </row>
    <row r="87" s="2" customFormat="1" ht="16.5" customHeight="1">
      <c r="A87" s="42"/>
      <c r="B87" s="43"/>
      <c r="C87" s="208" t="s">
        <v>88</v>
      </c>
      <c r="D87" s="208" t="s">
        <v>134</v>
      </c>
      <c r="E87" s="209" t="s">
        <v>1439</v>
      </c>
      <c r="F87" s="210" t="s">
        <v>1440</v>
      </c>
      <c r="G87" s="211" t="s">
        <v>421</v>
      </c>
      <c r="H87" s="212">
        <v>13.439</v>
      </c>
      <c r="I87" s="213"/>
      <c r="J87" s="214">
        <f>ROUND(I87*H87,2)</f>
        <v>0</v>
      </c>
      <c r="K87" s="210" t="s">
        <v>154</v>
      </c>
      <c r="L87" s="48"/>
      <c r="M87" s="215" t="s">
        <v>32</v>
      </c>
      <c r="N87" s="216" t="s">
        <v>51</v>
      </c>
      <c r="O87" s="8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19" t="s">
        <v>138</v>
      </c>
      <c r="AT87" s="219" t="s">
        <v>134</v>
      </c>
      <c r="AU87" s="219" t="s">
        <v>90</v>
      </c>
      <c r="AY87" s="20" t="s">
        <v>132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88</v>
      </c>
      <c r="BK87" s="220">
        <f>ROUND(I87*H87,2)</f>
        <v>0</v>
      </c>
      <c r="BL87" s="20" t="s">
        <v>138</v>
      </c>
      <c r="BM87" s="219" t="s">
        <v>1441</v>
      </c>
    </row>
    <row r="88" s="2" customFormat="1">
      <c r="A88" s="42"/>
      <c r="B88" s="43"/>
      <c r="C88" s="44"/>
      <c r="D88" s="226" t="s">
        <v>156</v>
      </c>
      <c r="E88" s="44"/>
      <c r="F88" s="227" t="s">
        <v>1442</v>
      </c>
      <c r="G88" s="44"/>
      <c r="H88" s="44"/>
      <c r="I88" s="223"/>
      <c r="J88" s="44"/>
      <c r="K88" s="44"/>
      <c r="L88" s="48"/>
      <c r="M88" s="224"/>
      <c r="N88" s="225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156</v>
      </c>
      <c r="AU88" s="20" t="s">
        <v>90</v>
      </c>
    </row>
    <row r="89" s="13" customFormat="1">
      <c r="A89" s="13"/>
      <c r="B89" s="228"/>
      <c r="C89" s="229"/>
      <c r="D89" s="221" t="s">
        <v>167</v>
      </c>
      <c r="E89" s="230" t="s">
        <v>32</v>
      </c>
      <c r="F89" s="231" t="s">
        <v>1443</v>
      </c>
      <c r="G89" s="229"/>
      <c r="H89" s="230" t="s">
        <v>32</v>
      </c>
      <c r="I89" s="232"/>
      <c r="J89" s="229"/>
      <c r="K89" s="229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167</v>
      </c>
      <c r="AU89" s="237" t="s">
        <v>90</v>
      </c>
      <c r="AV89" s="13" t="s">
        <v>88</v>
      </c>
      <c r="AW89" s="13" t="s">
        <v>41</v>
      </c>
      <c r="AX89" s="13" t="s">
        <v>80</v>
      </c>
      <c r="AY89" s="237" t="s">
        <v>132</v>
      </c>
    </row>
    <row r="90" s="14" customFormat="1">
      <c r="A90" s="14"/>
      <c r="B90" s="238"/>
      <c r="C90" s="239"/>
      <c r="D90" s="221" t="s">
        <v>167</v>
      </c>
      <c r="E90" s="240" t="s">
        <v>32</v>
      </c>
      <c r="F90" s="241" t="s">
        <v>1444</v>
      </c>
      <c r="G90" s="239"/>
      <c r="H90" s="242">
        <v>13.439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167</v>
      </c>
      <c r="AU90" s="248" t="s">
        <v>90</v>
      </c>
      <c r="AV90" s="14" t="s">
        <v>90</v>
      </c>
      <c r="AW90" s="14" t="s">
        <v>41</v>
      </c>
      <c r="AX90" s="14" t="s">
        <v>80</v>
      </c>
      <c r="AY90" s="248" t="s">
        <v>132</v>
      </c>
    </row>
    <row r="91" s="15" customFormat="1">
      <c r="A91" s="15"/>
      <c r="B91" s="249"/>
      <c r="C91" s="250"/>
      <c r="D91" s="221" t="s">
        <v>167</v>
      </c>
      <c r="E91" s="251" t="s">
        <v>32</v>
      </c>
      <c r="F91" s="252" t="s">
        <v>176</v>
      </c>
      <c r="G91" s="250"/>
      <c r="H91" s="253">
        <v>13.439</v>
      </c>
      <c r="I91" s="254"/>
      <c r="J91" s="250"/>
      <c r="K91" s="250"/>
      <c r="L91" s="255"/>
      <c r="M91" s="256"/>
      <c r="N91" s="257"/>
      <c r="O91" s="257"/>
      <c r="P91" s="257"/>
      <c r="Q91" s="257"/>
      <c r="R91" s="257"/>
      <c r="S91" s="257"/>
      <c r="T91" s="258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9" t="s">
        <v>167</v>
      </c>
      <c r="AU91" s="259" t="s">
        <v>90</v>
      </c>
      <c r="AV91" s="15" t="s">
        <v>138</v>
      </c>
      <c r="AW91" s="15" t="s">
        <v>41</v>
      </c>
      <c r="AX91" s="15" t="s">
        <v>88</v>
      </c>
      <c r="AY91" s="259" t="s">
        <v>132</v>
      </c>
    </row>
    <row r="92" s="12" customFormat="1" ht="25.92" customHeight="1">
      <c r="A92" s="12"/>
      <c r="B92" s="192"/>
      <c r="C92" s="193"/>
      <c r="D92" s="194" t="s">
        <v>79</v>
      </c>
      <c r="E92" s="195" t="s">
        <v>505</v>
      </c>
      <c r="F92" s="195" t="s">
        <v>1199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P93+P179</f>
        <v>0</v>
      </c>
      <c r="Q92" s="200"/>
      <c r="R92" s="201">
        <f>R93+R179</f>
        <v>140.90635099999997</v>
      </c>
      <c r="S92" s="200"/>
      <c r="T92" s="202">
        <f>T93+T179</f>
        <v>99.000000000000014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150</v>
      </c>
      <c r="AT92" s="204" t="s">
        <v>79</v>
      </c>
      <c r="AU92" s="204" t="s">
        <v>80</v>
      </c>
      <c r="AY92" s="203" t="s">
        <v>132</v>
      </c>
      <c r="BK92" s="205">
        <f>BK93+BK179</f>
        <v>0</v>
      </c>
    </row>
    <row r="93" s="12" customFormat="1" ht="22.8" customHeight="1">
      <c r="A93" s="12"/>
      <c r="B93" s="192"/>
      <c r="C93" s="193"/>
      <c r="D93" s="194" t="s">
        <v>79</v>
      </c>
      <c r="E93" s="206" t="s">
        <v>1445</v>
      </c>
      <c r="F93" s="206" t="s">
        <v>1446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SUM(P94:P178)</f>
        <v>0</v>
      </c>
      <c r="Q93" s="200"/>
      <c r="R93" s="201">
        <f>SUM(R94:R178)</f>
        <v>9.2728800000000007</v>
      </c>
      <c r="S93" s="200"/>
      <c r="T93" s="202">
        <f>SUM(T94:T178)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150</v>
      </c>
      <c r="AT93" s="204" t="s">
        <v>79</v>
      </c>
      <c r="AU93" s="204" t="s">
        <v>88</v>
      </c>
      <c r="AY93" s="203" t="s">
        <v>132</v>
      </c>
      <c r="BK93" s="205">
        <f>SUM(BK94:BK178)</f>
        <v>0</v>
      </c>
    </row>
    <row r="94" s="2" customFormat="1" ht="16.5" customHeight="1">
      <c r="A94" s="42"/>
      <c r="B94" s="43"/>
      <c r="C94" s="208" t="s">
        <v>90</v>
      </c>
      <c r="D94" s="208" t="s">
        <v>134</v>
      </c>
      <c r="E94" s="209" t="s">
        <v>1447</v>
      </c>
      <c r="F94" s="210" t="s">
        <v>1448</v>
      </c>
      <c r="G94" s="211" t="s">
        <v>1106</v>
      </c>
      <c r="H94" s="212">
        <v>1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730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730</v>
      </c>
      <c r="BM94" s="219" t="s">
        <v>1449</v>
      </c>
    </row>
    <row r="95" s="2" customFormat="1" ht="21.75" customHeight="1">
      <c r="A95" s="42"/>
      <c r="B95" s="43"/>
      <c r="C95" s="208" t="s">
        <v>150</v>
      </c>
      <c r="D95" s="208" t="s">
        <v>134</v>
      </c>
      <c r="E95" s="209" t="s">
        <v>1450</v>
      </c>
      <c r="F95" s="210" t="s">
        <v>1451</v>
      </c>
      <c r="G95" s="211" t="s">
        <v>1106</v>
      </c>
      <c r="H95" s="212">
        <v>1</v>
      </c>
      <c r="I95" s="213"/>
      <c r="J95" s="214">
        <f>ROUND(I95*H95,2)</f>
        <v>0</v>
      </c>
      <c r="K95" s="210" t="s">
        <v>154</v>
      </c>
      <c r="L95" s="48"/>
      <c r="M95" s="215" t="s">
        <v>32</v>
      </c>
      <c r="N95" s="216" t="s">
        <v>51</v>
      </c>
      <c r="O95" s="8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730</v>
      </c>
      <c r="AT95" s="219" t="s">
        <v>134</v>
      </c>
      <c r="AU95" s="219" t="s">
        <v>90</v>
      </c>
      <c r="AY95" s="20" t="s">
        <v>132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88</v>
      </c>
      <c r="BK95" s="220">
        <f>ROUND(I95*H95,2)</f>
        <v>0</v>
      </c>
      <c r="BL95" s="20" t="s">
        <v>730</v>
      </c>
      <c r="BM95" s="219" t="s">
        <v>1452</v>
      </c>
    </row>
    <row r="96" s="2" customFormat="1">
      <c r="A96" s="42"/>
      <c r="B96" s="43"/>
      <c r="C96" s="44"/>
      <c r="D96" s="226" t="s">
        <v>156</v>
      </c>
      <c r="E96" s="44"/>
      <c r="F96" s="227" t="s">
        <v>1453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156</v>
      </c>
      <c r="AU96" s="20" t="s">
        <v>90</v>
      </c>
    </row>
    <row r="97" s="2" customFormat="1">
      <c r="A97" s="42"/>
      <c r="B97" s="43"/>
      <c r="C97" s="44"/>
      <c r="D97" s="221" t="s">
        <v>140</v>
      </c>
      <c r="E97" s="44"/>
      <c r="F97" s="222" t="s">
        <v>1454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140</v>
      </c>
      <c r="AU97" s="20" t="s">
        <v>90</v>
      </c>
    </row>
    <row r="98" s="2" customFormat="1" ht="24.15" customHeight="1">
      <c r="A98" s="42"/>
      <c r="B98" s="43"/>
      <c r="C98" s="208" t="s">
        <v>138</v>
      </c>
      <c r="D98" s="208" t="s">
        <v>134</v>
      </c>
      <c r="E98" s="209" t="s">
        <v>1455</v>
      </c>
      <c r="F98" s="210" t="s">
        <v>1456</v>
      </c>
      <c r="G98" s="211" t="s">
        <v>164</v>
      </c>
      <c r="H98" s="212">
        <v>9</v>
      </c>
      <c r="I98" s="213"/>
      <c r="J98" s="214">
        <f>ROUND(I98*H98,2)</f>
        <v>0</v>
      </c>
      <c r="K98" s="210" t="s">
        <v>154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730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730</v>
      </c>
      <c r="BM98" s="219" t="s">
        <v>1457</v>
      </c>
    </row>
    <row r="99" s="2" customFormat="1">
      <c r="A99" s="42"/>
      <c r="B99" s="43"/>
      <c r="C99" s="44"/>
      <c r="D99" s="226" t="s">
        <v>156</v>
      </c>
      <c r="E99" s="44"/>
      <c r="F99" s="227" t="s">
        <v>1458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156</v>
      </c>
      <c r="AU99" s="20" t="s">
        <v>90</v>
      </c>
    </row>
    <row r="100" s="2" customFormat="1" ht="16.5" customHeight="1">
      <c r="A100" s="42"/>
      <c r="B100" s="43"/>
      <c r="C100" s="276" t="s">
        <v>142</v>
      </c>
      <c r="D100" s="276" t="s">
        <v>505</v>
      </c>
      <c r="E100" s="277" t="s">
        <v>1459</v>
      </c>
      <c r="F100" s="278" t="s">
        <v>1460</v>
      </c>
      <c r="G100" s="279" t="s">
        <v>164</v>
      </c>
      <c r="H100" s="280">
        <v>9</v>
      </c>
      <c r="I100" s="281"/>
      <c r="J100" s="282">
        <f>ROUND(I100*H100,2)</f>
        <v>0</v>
      </c>
      <c r="K100" s="278" t="s">
        <v>154</v>
      </c>
      <c r="L100" s="283"/>
      <c r="M100" s="284" t="s">
        <v>32</v>
      </c>
      <c r="N100" s="285" t="s">
        <v>51</v>
      </c>
      <c r="O100" s="88"/>
      <c r="P100" s="217">
        <f>O100*H100</f>
        <v>0</v>
      </c>
      <c r="Q100" s="217">
        <v>0.0080999999999999996</v>
      </c>
      <c r="R100" s="217">
        <f>Q100*H100</f>
        <v>0.072899999999999993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1461</v>
      </c>
      <c r="AT100" s="219" t="s">
        <v>505</v>
      </c>
      <c r="AU100" s="219" t="s">
        <v>90</v>
      </c>
      <c r="AY100" s="20" t="s">
        <v>132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88</v>
      </c>
      <c r="BK100" s="220">
        <f>ROUND(I100*H100,2)</f>
        <v>0</v>
      </c>
      <c r="BL100" s="20" t="s">
        <v>730</v>
      </c>
      <c r="BM100" s="219" t="s">
        <v>1462</v>
      </c>
    </row>
    <row r="101" s="2" customFormat="1" ht="16.5" customHeight="1">
      <c r="A101" s="42"/>
      <c r="B101" s="43"/>
      <c r="C101" s="208" t="s">
        <v>177</v>
      </c>
      <c r="D101" s="208" t="s">
        <v>134</v>
      </c>
      <c r="E101" s="209" t="s">
        <v>1463</v>
      </c>
      <c r="F101" s="210" t="s">
        <v>1464</v>
      </c>
      <c r="G101" s="211" t="s">
        <v>1106</v>
      </c>
      <c r="H101" s="212">
        <v>1</v>
      </c>
      <c r="I101" s="213"/>
      <c r="J101" s="214">
        <f>ROUND(I101*H101,2)</f>
        <v>0</v>
      </c>
      <c r="K101" s="210" t="s">
        <v>32</v>
      </c>
      <c r="L101" s="48"/>
      <c r="M101" s="215" t="s">
        <v>32</v>
      </c>
      <c r="N101" s="216" t="s">
        <v>51</v>
      </c>
      <c r="O101" s="8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730</v>
      </c>
      <c r="AT101" s="219" t="s">
        <v>134</v>
      </c>
      <c r="AU101" s="219" t="s">
        <v>90</v>
      </c>
      <c r="AY101" s="20" t="s">
        <v>132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88</v>
      </c>
      <c r="BK101" s="220">
        <f>ROUND(I101*H101,2)</f>
        <v>0</v>
      </c>
      <c r="BL101" s="20" t="s">
        <v>730</v>
      </c>
      <c r="BM101" s="219" t="s">
        <v>1465</v>
      </c>
    </row>
    <row r="102" s="2" customFormat="1">
      <c r="A102" s="42"/>
      <c r="B102" s="43"/>
      <c r="C102" s="44"/>
      <c r="D102" s="221" t="s">
        <v>140</v>
      </c>
      <c r="E102" s="44"/>
      <c r="F102" s="222" t="s">
        <v>1466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140</v>
      </c>
      <c r="AU102" s="20" t="s">
        <v>90</v>
      </c>
    </row>
    <row r="103" s="2" customFormat="1" ht="55.5" customHeight="1">
      <c r="A103" s="42"/>
      <c r="B103" s="43"/>
      <c r="C103" s="208" t="s">
        <v>186</v>
      </c>
      <c r="D103" s="208" t="s">
        <v>134</v>
      </c>
      <c r="E103" s="209" t="s">
        <v>1467</v>
      </c>
      <c r="F103" s="210" t="s">
        <v>1468</v>
      </c>
      <c r="G103" s="211" t="s">
        <v>164</v>
      </c>
      <c r="H103" s="212">
        <v>1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51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730</v>
      </c>
      <c r="AT103" s="219" t="s">
        <v>134</v>
      </c>
      <c r="AU103" s="219" t="s">
        <v>90</v>
      </c>
      <c r="AY103" s="20" t="s">
        <v>132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88</v>
      </c>
      <c r="BK103" s="220">
        <f>ROUND(I103*H103,2)</f>
        <v>0</v>
      </c>
      <c r="BL103" s="20" t="s">
        <v>730</v>
      </c>
      <c r="BM103" s="219" t="s">
        <v>1469</v>
      </c>
    </row>
    <row r="104" s="2" customFormat="1" ht="16.5" customHeight="1">
      <c r="A104" s="42"/>
      <c r="B104" s="43"/>
      <c r="C104" s="208" t="s">
        <v>195</v>
      </c>
      <c r="D104" s="208" t="s">
        <v>134</v>
      </c>
      <c r="E104" s="209" t="s">
        <v>1470</v>
      </c>
      <c r="F104" s="210" t="s">
        <v>1471</v>
      </c>
      <c r="G104" s="211" t="s">
        <v>164</v>
      </c>
      <c r="H104" s="212">
        <v>35</v>
      </c>
      <c r="I104" s="213"/>
      <c r="J104" s="214">
        <f>ROUND(I104*H104,2)</f>
        <v>0</v>
      </c>
      <c r="K104" s="210" t="s">
        <v>32</v>
      </c>
      <c r="L104" s="48"/>
      <c r="M104" s="215" t="s">
        <v>32</v>
      </c>
      <c r="N104" s="216" t="s">
        <v>51</v>
      </c>
      <c r="O104" s="8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19" t="s">
        <v>730</v>
      </c>
      <c r="AT104" s="219" t="s">
        <v>134</v>
      </c>
      <c r="AU104" s="219" t="s">
        <v>90</v>
      </c>
      <c r="AY104" s="20" t="s">
        <v>132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88</v>
      </c>
      <c r="BK104" s="220">
        <f>ROUND(I104*H104,2)</f>
        <v>0</v>
      </c>
      <c r="BL104" s="20" t="s">
        <v>730</v>
      </c>
      <c r="BM104" s="219" t="s">
        <v>1472</v>
      </c>
    </row>
    <row r="105" s="2" customFormat="1" ht="16.5" customHeight="1">
      <c r="A105" s="42"/>
      <c r="B105" s="43"/>
      <c r="C105" s="276" t="s">
        <v>148</v>
      </c>
      <c r="D105" s="276" t="s">
        <v>505</v>
      </c>
      <c r="E105" s="277" t="s">
        <v>1473</v>
      </c>
      <c r="F105" s="278" t="s">
        <v>1474</v>
      </c>
      <c r="G105" s="279" t="s">
        <v>164</v>
      </c>
      <c r="H105" s="280">
        <v>6</v>
      </c>
      <c r="I105" s="281"/>
      <c r="J105" s="282">
        <f>ROUND(I105*H105,2)</f>
        <v>0</v>
      </c>
      <c r="K105" s="278" t="s">
        <v>32</v>
      </c>
      <c r="L105" s="283"/>
      <c r="M105" s="284" t="s">
        <v>32</v>
      </c>
      <c r="N105" s="285" t="s">
        <v>51</v>
      </c>
      <c r="O105" s="88"/>
      <c r="P105" s="217">
        <f>O105*H105</f>
        <v>0</v>
      </c>
      <c r="Q105" s="217">
        <v>0.0063099999999999996</v>
      </c>
      <c r="R105" s="217">
        <f>Q105*H105</f>
        <v>0.037859999999999998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1088</v>
      </c>
      <c r="AT105" s="219" t="s">
        <v>505</v>
      </c>
      <c r="AU105" s="219" t="s">
        <v>90</v>
      </c>
      <c r="AY105" s="20" t="s">
        <v>132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88</v>
      </c>
      <c r="BK105" s="220">
        <f>ROUND(I105*H105,2)</f>
        <v>0</v>
      </c>
      <c r="BL105" s="20" t="s">
        <v>1088</v>
      </c>
      <c r="BM105" s="219" t="s">
        <v>1475</v>
      </c>
    </row>
    <row r="106" s="2" customFormat="1">
      <c r="A106" s="42"/>
      <c r="B106" s="43"/>
      <c r="C106" s="44"/>
      <c r="D106" s="221" t="s">
        <v>140</v>
      </c>
      <c r="E106" s="44"/>
      <c r="F106" s="222" t="s">
        <v>1476</v>
      </c>
      <c r="G106" s="44"/>
      <c r="H106" s="44"/>
      <c r="I106" s="223"/>
      <c r="J106" s="44"/>
      <c r="K106" s="44"/>
      <c r="L106" s="48"/>
      <c r="M106" s="224"/>
      <c r="N106" s="22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140</v>
      </c>
      <c r="AU106" s="20" t="s">
        <v>90</v>
      </c>
    </row>
    <row r="107" s="2" customFormat="1" ht="16.5" customHeight="1">
      <c r="A107" s="42"/>
      <c r="B107" s="43"/>
      <c r="C107" s="276" t="s">
        <v>212</v>
      </c>
      <c r="D107" s="276" t="s">
        <v>505</v>
      </c>
      <c r="E107" s="277" t="s">
        <v>1477</v>
      </c>
      <c r="F107" s="278" t="s">
        <v>1478</v>
      </c>
      <c r="G107" s="279" t="s">
        <v>164</v>
      </c>
      <c r="H107" s="280">
        <v>22</v>
      </c>
      <c r="I107" s="281"/>
      <c r="J107" s="282">
        <f>ROUND(I107*H107,2)</f>
        <v>0</v>
      </c>
      <c r="K107" s="278" t="s">
        <v>32</v>
      </c>
      <c r="L107" s="283"/>
      <c r="M107" s="284" t="s">
        <v>32</v>
      </c>
      <c r="N107" s="285" t="s">
        <v>51</v>
      </c>
      <c r="O107" s="88"/>
      <c r="P107" s="217">
        <f>O107*H107</f>
        <v>0</v>
      </c>
      <c r="Q107" s="217">
        <v>0.0063099999999999996</v>
      </c>
      <c r="R107" s="217">
        <f>Q107*H107</f>
        <v>0.13882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1088</v>
      </c>
      <c r="AT107" s="219" t="s">
        <v>505</v>
      </c>
      <c r="AU107" s="219" t="s">
        <v>90</v>
      </c>
      <c r="AY107" s="20" t="s">
        <v>132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88</v>
      </c>
      <c r="BK107" s="220">
        <f>ROUND(I107*H107,2)</f>
        <v>0</v>
      </c>
      <c r="BL107" s="20" t="s">
        <v>1088</v>
      </c>
      <c r="BM107" s="219" t="s">
        <v>1479</v>
      </c>
    </row>
    <row r="108" s="2" customFormat="1">
      <c r="A108" s="42"/>
      <c r="B108" s="43"/>
      <c r="C108" s="44"/>
      <c r="D108" s="221" t="s">
        <v>140</v>
      </c>
      <c r="E108" s="44"/>
      <c r="F108" s="222" t="s">
        <v>1480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140</v>
      </c>
      <c r="AU108" s="20" t="s">
        <v>90</v>
      </c>
    </row>
    <row r="109" s="2" customFormat="1" ht="16.5" customHeight="1">
      <c r="A109" s="42"/>
      <c r="B109" s="43"/>
      <c r="C109" s="276" t="s">
        <v>221</v>
      </c>
      <c r="D109" s="276" t="s">
        <v>505</v>
      </c>
      <c r="E109" s="277" t="s">
        <v>1481</v>
      </c>
      <c r="F109" s="278" t="s">
        <v>1482</v>
      </c>
      <c r="G109" s="279" t="s">
        <v>164</v>
      </c>
      <c r="H109" s="280">
        <v>7</v>
      </c>
      <c r="I109" s="281"/>
      <c r="J109" s="282">
        <f>ROUND(I109*H109,2)</f>
        <v>0</v>
      </c>
      <c r="K109" s="278" t="s">
        <v>32</v>
      </c>
      <c r="L109" s="283"/>
      <c r="M109" s="284" t="s">
        <v>32</v>
      </c>
      <c r="N109" s="285" t="s">
        <v>51</v>
      </c>
      <c r="O109" s="88"/>
      <c r="P109" s="217">
        <f>O109*H109</f>
        <v>0</v>
      </c>
      <c r="Q109" s="217">
        <v>0.0063099999999999996</v>
      </c>
      <c r="R109" s="217">
        <f>Q109*H109</f>
        <v>0.044170000000000001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1088</v>
      </c>
      <c r="AT109" s="219" t="s">
        <v>505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1088</v>
      </c>
      <c r="BM109" s="219" t="s">
        <v>1483</v>
      </c>
    </row>
    <row r="110" s="2" customFormat="1">
      <c r="A110" s="42"/>
      <c r="B110" s="43"/>
      <c r="C110" s="44"/>
      <c r="D110" s="221" t="s">
        <v>140</v>
      </c>
      <c r="E110" s="44"/>
      <c r="F110" s="222" t="s">
        <v>1480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140</v>
      </c>
      <c r="AU110" s="20" t="s">
        <v>90</v>
      </c>
    </row>
    <row r="111" s="2" customFormat="1" ht="16.5" customHeight="1">
      <c r="A111" s="42"/>
      <c r="B111" s="43"/>
      <c r="C111" s="208" t="s">
        <v>229</v>
      </c>
      <c r="D111" s="208" t="s">
        <v>134</v>
      </c>
      <c r="E111" s="209" t="s">
        <v>1484</v>
      </c>
      <c r="F111" s="210" t="s">
        <v>1485</v>
      </c>
      <c r="G111" s="211" t="s">
        <v>164</v>
      </c>
      <c r="H111" s="212">
        <v>63</v>
      </c>
      <c r="I111" s="213"/>
      <c r="J111" s="214">
        <f>ROUND(I111*H111,2)</f>
        <v>0</v>
      </c>
      <c r="K111" s="210" t="s">
        <v>32</v>
      </c>
      <c r="L111" s="48"/>
      <c r="M111" s="215" t="s">
        <v>32</v>
      </c>
      <c r="N111" s="216" t="s">
        <v>51</v>
      </c>
      <c r="O111" s="88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19" t="s">
        <v>730</v>
      </c>
      <c r="AT111" s="219" t="s">
        <v>134</v>
      </c>
      <c r="AU111" s="219" t="s">
        <v>90</v>
      </c>
      <c r="AY111" s="20" t="s">
        <v>132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88</v>
      </c>
      <c r="BK111" s="220">
        <f>ROUND(I111*H111,2)</f>
        <v>0</v>
      </c>
      <c r="BL111" s="20" t="s">
        <v>730</v>
      </c>
      <c r="BM111" s="219" t="s">
        <v>1486</v>
      </c>
    </row>
    <row r="112" s="2" customFormat="1" ht="16.5" customHeight="1">
      <c r="A112" s="42"/>
      <c r="B112" s="43"/>
      <c r="C112" s="208" t="s">
        <v>237</v>
      </c>
      <c r="D112" s="208" t="s">
        <v>134</v>
      </c>
      <c r="E112" s="209" t="s">
        <v>1487</v>
      </c>
      <c r="F112" s="210" t="s">
        <v>1488</v>
      </c>
      <c r="G112" s="211" t="s">
        <v>164</v>
      </c>
      <c r="H112" s="212">
        <v>35</v>
      </c>
      <c r="I112" s="213"/>
      <c r="J112" s="214">
        <f>ROUND(I112*H112,2)</f>
        <v>0</v>
      </c>
      <c r="K112" s="210" t="s">
        <v>154</v>
      </c>
      <c r="L112" s="48"/>
      <c r="M112" s="215" t="s">
        <v>32</v>
      </c>
      <c r="N112" s="216" t="s">
        <v>51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730</v>
      </c>
      <c r="AT112" s="219" t="s">
        <v>134</v>
      </c>
      <c r="AU112" s="219" t="s">
        <v>90</v>
      </c>
      <c r="AY112" s="20" t="s">
        <v>132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88</v>
      </c>
      <c r="BK112" s="220">
        <f>ROUND(I112*H112,2)</f>
        <v>0</v>
      </c>
      <c r="BL112" s="20" t="s">
        <v>730</v>
      </c>
      <c r="BM112" s="219" t="s">
        <v>1489</v>
      </c>
    </row>
    <row r="113" s="2" customFormat="1">
      <c r="A113" s="42"/>
      <c r="B113" s="43"/>
      <c r="C113" s="44"/>
      <c r="D113" s="226" t="s">
        <v>156</v>
      </c>
      <c r="E113" s="44"/>
      <c r="F113" s="227" t="s">
        <v>1490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156</v>
      </c>
      <c r="AU113" s="20" t="s">
        <v>90</v>
      </c>
    </row>
    <row r="114" s="2" customFormat="1" ht="21.75" customHeight="1">
      <c r="A114" s="42"/>
      <c r="B114" s="43"/>
      <c r="C114" s="276" t="s">
        <v>245</v>
      </c>
      <c r="D114" s="276" t="s">
        <v>505</v>
      </c>
      <c r="E114" s="277" t="s">
        <v>1491</v>
      </c>
      <c r="F114" s="278" t="s">
        <v>1492</v>
      </c>
      <c r="G114" s="279" t="s">
        <v>164</v>
      </c>
      <c r="H114" s="280">
        <v>29</v>
      </c>
      <c r="I114" s="281"/>
      <c r="J114" s="282">
        <f>ROUND(I114*H114,2)</f>
        <v>0</v>
      </c>
      <c r="K114" s="278" t="s">
        <v>32</v>
      </c>
      <c r="L114" s="283"/>
      <c r="M114" s="284" t="s">
        <v>32</v>
      </c>
      <c r="N114" s="285" t="s">
        <v>51</v>
      </c>
      <c r="O114" s="88"/>
      <c r="P114" s="217">
        <f>O114*H114</f>
        <v>0</v>
      </c>
      <c r="Q114" s="217">
        <v>0.152</v>
      </c>
      <c r="R114" s="217">
        <f>Q114*H114</f>
        <v>4.4079999999999995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1088</v>
      </c>
      <c r="AT114" s="219" t="s">
        <v>505</v>
      </c>
      <c r="AU114" s="219" t="s">
        <v>90</v>
      </c>
      <c r="AY114" s="20" t="s">
        <v>132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88</v>
      </c>
      <c r="BK114" s="220">
        <f>ROUND(I114*H114,2)</f>
        <v>0</v>
      </c>
      <c r="BL114" s="20" t="s">
        <v>1088</v>
      </c>
      <c r="BM114" s="219" t="s">
        <v>1493</v>
      </c>
    </row>
    <row r="115" s="2" customFormat="1">
      <c r="A115" s="42"/>
      <c r="B115" s="43"/>
      <c r="C115" s="44"/>
      <c r="D115" s="221" t="s">
        <v>140</v>
      </c>
      <c r="E115" s="44"/>
      <c r="F115" s="222" t="s">
        <v>1494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140</v>
      </c>
      <c r="AU115" s="20" t="s">
        <v>90</v>
      </c>
    </row>
    <row r="116" s="2" customFormat="1" ht="21.75" customHeight="1">
      <c r="A116" s="42"/>
      <c r="B116" s="43"/>
      <c r="C116" s="276" t="s">
        <v>8</v>
      </c>
      <c r="D116" s="276" t="s">
        <v>505</v>
      </c>
      <c r="E116" s="277" t="s">
        <v>1495</v>
      </c>
      <c r="F116" s="278" t="s">
        <v>1496</v>
      </c>
      <c r="G116" s="279" t="s">
        <v>164</v>
      </c>
      <c r="H116" s="280">
        <v>6</v>
      </c>
      <c r="I116" s="281"/>
      <c r="J116" s="282">
        <f>ROUND(I116*H116,2)</f>
        <v>0</v>
      </c>
      <c r="K116" s="278" t="s">
        <v>32</v>
      </c>
      <c r="L116" s="283"/>
      <c r="M116" s="284" t="s">
        <v>32</v>
      </c>
      <c r="N116" s="285" t="s">
        <v>51</v>
      </c>
      <c r="O116" s="88"/>
      <c r="P116" s="217">
        <f>O116*H116</f>
        <v>0</v>
      </c>
      <c r="Q116" s="217">
        <v>0.10000000000000001</v>
      </c>
      <c r="R116" s="217">
        <f>Q116*H116</f>
        <v>0.60000000000000009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1088</v>
      </c>
      <c r="AT116" s="219" t="s">
        <v>505</v>
      </c>
      <c r="AU116" s="219" t="s">
        <v>90</v>
      </c>
      <c r="AY116" s="20" t="s">
        <v>132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88</v>
      </c>
      <c r="BK116" s="220">
        <f>ROUND(I116*H116,2)</f>
        <v>0</v>
      </c>
      <c r="BL116" s="20" t="s">
        <v>1088</v>
      </c>
      <c r="BM116" s="219" t="s">
        <v>1497</v>
      </c>
    </row>
    <row r="117" s="2" customFormat="1">
      <c r="A117" s="42"/>
      <c r="B117" s="43"/>
      <c r="C117" s="44"/>
      <c r="D117" s="221" t="s">
        <v>140</v>
      </c>
      <c r="E117" s="44"/>
      <c r="F117" s="222" t="s">
        <v>1498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140</v>
      </c>
      <c r="AU117" s="20" t="s">
        <v>90</v>
      </c>
    </row>
    <row r="118" s="13" customFormat="1">
      <c r="A118" s="13"/>
      <c r="B118" s="228"/>
      <c r="C118" s="229"/>
      <c r="D118" s="221" t="s">
        <v>167</v>
      </c>
      <c r="E118" s="230" t="s">
        <v>32</v>
      </c>
      <c r="F118" s="231" t="s">
        <v>1499</v>
      </c>
      <c r="G118" s="229"/>
      <c r="H118" s="230" t="s">
        <v>32</v>
      </c>
      <c r="I118" s="232"/>
      <c r="J118" s="229"/>
      <c r="K118" s="229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167</v>
      </c>
      <c r="AU118" s="237" t="s">
        <v>90</v>
      </c>
      <c r="AV118" s="13" t="s">
        <v>88</v>
      </c>
      <c r="AW118" s="13" t="s">
        <v>41</v>
      </c>
      <c r="AX118" s="13" t="s">
        <v>80</v>
      </c>
      <c r="AY118" s="237" t="s">
        <v>132</v>
      </c>
    </row>
    <row r="119" s="14" customFormat="1">
      <c r="A119" s="14"/>
      <c r="B119" s="238"/>
      <c r="C119" s="239"/>
      <c r="D119" s="221" t="s">
        <v>167</v>
      </c>
      <c r="E119" s="240" t="s">
        <v>32</v>
      </c>
      <c r="F119" s="241" t="s">
        <v>177</v>
      </c>
      <c r="G119" s="239"/>
      <c r="H119" s="242">
        <v>6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167</v>
      </c>
      <c r="AU119" s="248" t="s">
        <v>90</v>
      </c>
      <c r="AV119" s="14" t="s">
        <v>90</v>
      </c>
      <c r="AW119" s="14" t="s">
        <v>41</v>
      </c>
      <c r="AX119" s="14" t="s">
        <v>80</v>
      </c>
      <c r="AY119" s="248" t="s">
        <v>132</v>
      </c>
    </row>
    <row r="120" s="15" customFormat="1">
      <c r="A120" s="15"/>
      <c r="B120" s="249"/>
      <c r="C120" s="250"/>
      <c r="D120" s="221" t="s">
        <v>167</v>
      </c>
      <c r="E120" s="251" t="s">
        <v>32</v>
      </c>
      <c r="F120" s="252" t="s">
        <v>176</v>
      </c>
      <c r="G120" s="250"/>
      <c r="H120" s="253">
        <v>6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167</v>
      </c>
      <c r="AU120" s="259" t="s">
        <v>90</v>
      </c>
      <c r="AV120" s="15" t="s">
        <v>138</v>
      </c>
      <c r="AW120" s="15" t="s">
        <v>41</v>
      </c>
      <c r="AX120" s="15" t="s">
        <v>88</v>
      </c>
      <c r="AY120" s="259" t="s">
        <v>132</v>
      </c>
    </row>
    <row r="121" s="2" customFormat="1" ht="16.5" customHeight="1">
      <c r="A121" s="42"/>
      <c r="B121" s="43"/>
      <c r="C121" s="208" t="s">
        <v>254</v>
      </c>
      <c r="D121" s="208" t="s">
        <v>134</v>
      </c>
      <c r="E121" s="209" t="s">
        <v>1500</v>
      </c>
      <c r="F121" s="210" t="s">
        <v>1501</v>
      </c>
      <c r="G121" s="211" t="s">
        <v>164</v>
      </c>
      <c r="H121" s="212">
        <v>29</v>
      </c>
      <c r="I121" s="213"/>
      <c r="J121" s="214">
        <f>ROUND(I121*H121,2)</f>
        <v>0</v>
      </c>
      <c r="K121" s="210" t="s">
        <v>154</v>
      </c>
      <c r="L121" s="48"/>
      <c r="M121" s="215" t="s">
        <v>32</v>
      </c>
      <c r="N121" s="216" t="s">
        <v>51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730</v>
      </c>
      <c r="AT121" s="219" t="s">
        <v>134</v>
      </c>
      <c r="AU121" s="219" t="s">
        <v>90</v>
      </c>
      <c r="AY121" s="20" t="s">
        <v>132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88</v>
      </c>
      <c r="BK121" s="220">
        <f>ROUND(I121*H121,2)</f>
        <v>0</v>
      </c>
      <c r="BL121" s="20" t="s">
        <v>730</v>
      </c>
      <c r="BM121" s="219" t="s">
        <v>1502</v>
      </c>
    </row>
    <row r="122" s="2" customFormat="1">
      <c r="A122" s="42"/>
      <c r="B122" s="43"/>
      <c r="C122" s="44"/>
      <c r="D122" s="226" t="s">
        <v>156</v>
      </c>
      <c r="E122" s="44"/>
      <c r="F122" s="227" t="s">
        <v>1503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156</v>
      </c>
      <c r="AU122" s="20" t="s">
        <v>90</v>
      </c>
    </row>
    <row r="123" s="2" customFormat="1" ht="21.75" customHeight="1">
      <c r="A123" s="42"/>
      <c r="B123" s="43"/>
      <c r="C123" s="276" t="s">
        <v>263</v>
      </c>
      <c r="D123" s="276" t="s">
        <v>505</v>
      </c>
      <c r="E123" s="277" t="s">
        <v>1504</v>
      </c>
      <c r="F123" s="278" t="s">
        <v>1505</v>
      </c>
      <c r="G123" s="279" t="s">
        <v>164</v>
      </c>
      <c r="H123" s="280">
        <v>29</v>
      </c>
      <c r="I123" s="281"/>
      <c r="J123" s="282">
        <f>ROUND(I123*H123,2)</f>
        <v>0</v>
      </c>
      <c r="K123" s="278" t="s">
        <v>154</v>
      </c>
      <c r="L123" s="283"/>
      <c r="M123" s="284" t="s">
        <v>32</v>
      </c>
      <c r="N123" s="285" t="s">
        <v>51</v>
      </c>
      <c r="O123" s="88"/>
      <c r="P123" s="217">
        <f>O123*H123</f>
        <v>0</v>
      </c>
      <c r="Q123" s="217">
        <v>0.016</v>
      </c>
      <c r="R123" s="217">
        <f>Q123*H123</f>
        <v>0.46400000000000002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1088</v>
      </c>
      <c r="AT123" s="219" t="s">
        <v>505</v>
      </c>
      <c r="AU123" s="219" t="s">
        <v>90</v>
      </c>
      <c r="AY123" s="20" t="s">
        <v>132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88</v>
      </c>
      <c r="BK123" s="220">
        <f>ROUND(I123*H123,2)</f>
        <v>0</v>
      </c>
      <c r="BL123" s="20" t="s">
        <v>1088</v>
      </c>
      <c r="BM123" s="219" t="s">
        <v>1506</v>
      </c>
    </row>
    <row r="124" s="2" customFormat="1">
      <c r="A124" s="42"/>
      <c r="B124" s="43"/>
      <c r="C124" s="44"/>
      <c r="D124" s="221" t="s">
        <v>140</v>
      </c>
      <c r="E124" s="44"/>
      <c r="F124" s="222" t="s">
        <v>1507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140</v>
      </c>
      <c r="AU124" s="20" t="s">
        <v>90</v>
      </c>
    </row>
    <row r="125" s="2" customFormat="1" ht="16.5" customHeight="1">
      <c r="A125" s="42"/>
      <c r="B125" s="43"/>
      <c r="C125" s="208" t="s">
        <v>193</v>
      </c>
      <c r="D125" s="208" t="s">
        <v>134</v>
      </c>
      <c r="E125" s="209" t="s">
        <v>1508</v>
      </c>
      <c r="F125" s="210" t="s">
        <v>1509</v>
      </c>
      <c r="G125" s="211" t="s">
        <v>164</v>
      </c>
      <c r="H125" s="212">
        <v>40</v>
      </c>
      <c r="I125" s="213"/>
      <c r="J125" s="214">
        <f>ROUND(I125*H125,2)</f>
        <v>0</v>
      </c>
      <c r="K125" s="210" t="s">
        <v>154</v>
      </c>
      <c r="L125" s="48"/>
      <c r="M125" s="215" t="s">
        <v>32</v>
      </c>
      <c r="N125" s="216" t="s">
        <v>51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730</v>
      </c>
      <c r="AT125" s="219" t="s">
        <v>134</v>
      </c>
      <c r="AU125" s="219" t="s">
        <v>90</v>
      </c>
      <c r="AY125" s="20" t="s">
        <v>132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88</v>
      </c>
      <c r="BK125" s="220">
        <f>ROUND(I125*H125,2)</f>
        <v>0</v>
      </c>
      <c r="BL125" s="20" t="s">
        <v>730</v>
      </c>
      <c r="BM125" s="219" t="s">
        <v>1510</v>
      </c>
    </row>
    <row r="126" s="2" customFormat="1">
      <c r="A126" s="42"/>
      <c r="B126" s="43"/>
      <c r="C126" s="44"/>
      <c r="D126" s="226" t="s">
        <v>156</v>
      </c>
      <c r="E126" s="44"/>
      <c r="F126" s="227" t="s">
        <v>1511</v>
      </c>
      <c r="G126" s="44"/>
      <c r="H126" s="44"/>
      <c r="I126" s="223"/>
      <c r="J126" s="44"/>
      <c r="K126" s="44"/>
      <c r="L126" s="48"/>
      <c r="M126" s="224"/>
      <c r="N126" s="22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156</v>
      </c>
      <c r="AU126" s="20" t="s">
        <v>90</v>
      </c>
    </row>
    <row r="127" s="2" customFormat="1" ht="16.5" customHeight="1">
      <c r="A127" s="42"/>
      <c r="B127" s="43"/>
      <c r="C127" s="276" t="s">
        <v>275</v>
      </c>
      <c r="D127" s="276" t="s">
        <v>505</v>
      </c>
      <c r="E127" s="277" t="s">
        <v>1512</v>
      </c>
      <c r="F127" s="278" t="s">
        <v>1513</v>
      </c>
      <c r="G127" s="279" t="s">
        <v>164</v>
      </c>
      <c r="H127" s="280">
        <v>40</v>
      </c>
      <c r="I127" s="281"/>
      <c r="J127" s="282">
        <f>ROUND(I127*H127,2)</f>
        <v>0</v>
      </c>
      <c r="K127" s="278" t="s">
        <v>32</v>
      </c>
      <c r="L127" s="283"/>
      <c r="M127" s="284" t="s">
        <v>32</v>
      </c>
      <c r="N127" s="285" t="s">
        <v>51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1088</v>
      </c>
      <c r="AT127" s="219" t="s">
        <v>505</v>
      </c>
      <c r="AU127" s="219" t="s">
        <v>90</v>
      </c>
      <c r="AY127" s="20" t="s">
        <v>132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88</v>
      </c>
      <c r="BK127" s="220">
        <f>ROUND(I127*H127,2)</f>
        <v>0</v>
      </c>
      <c r="BL127" s="20" t="s">
        <v>1088</v>
      </c>
      <c r="BM127" s="219" t="s">
        <v>1514</v>
      </c>
    </row>
    <row r="128" s="2" customFormat="1" ht="16.5" customHeight="1">
      <c r="A128" s="42"/>
      <c r="B128" s="43"/>
      <c r="C128" s="208" t="s">
        <v>282</v>
      </c>
      <c r="D128" s="208" t="s">
        <v>134</v>
      </c>
      <c r="E128" s="209" t="s">
        <v>1515</v>
      </c>
      <c r="F128" s="210" t="s">
        <v>1516</v>
      </c>
      <c r="G128" s="211" t="s">
        <v>153</v>
      </c>
      <c r="H128" s="212">
        <v>72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51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730</v>
      </c>
      <c r="AT128" s="219" t="s">
        <v>134</v>
      </c>
      <c r="AU128" s="219" t="s">
        <v>90</v>
      </c>
      <c r="AY128" s="20" t="s">
        <v>132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88</v>
      </c>
      <c r="BK128" s="220">
        <f>ROUND(I128*H128,2)</f>
        <v>0</v>
      </c>
      <c r="BL128" s="20" t="s">
        <v>730</v>
      </c>
      <c r="BM128" s="219" t="s">
        <v>1517</v>
      </c>
    </row>
    <row r="129" s="13" customFormat="1">
      <c r="A129" s="13"/>
      <c r="B129" s="228"/>
      <c r="C129" s="229"/>
      <c r="D129" s="221" t="s">
        <v>167</v>
      </c>
      <c r="E129" s="230" t="s">
        <v>32</v>
      </c>
      <c r="F129" s="231" t="s">
        <v>1518</v>
      </c>
      <c r="G129" s="229"/>
      <c r="H129" s="230" t="s">
        <v>32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167</v>
      </c>
      <c r="AU129" s="237" t="s">
        <v>90</v>
      </c>
      <c r="AV129" s="13" t="s">
        <v>88</v>
      </c>
      <c r="AW129" s="13" t="s">
        <v>41</v>
      </c>
      <c r="AX129" s="13" t="s">
        <v>80</v>
      </c>
      <c r="AY129" s="237" t="s">
        <v>132</v>
      </c>
    </row>
    <row r="130" s="14" customFormat="1">
      <c r="A130" s="14"/>
      <c r="B130" s="238"/>
      <c r="C130" s="239"/>
      <c r="D130" s="221" t="s">
        <v>167</v>
      </c>
      <c r="E130" s="240" t="s">
        <v>32</v>
      </c>
      <c r="F130" s="241" t="s">
        <v>1519</v>
      </c>
      <c r="G130" s="239"/>
      <c r="H130" s="242">
        <v>72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167</v>
      </c>
      <c r="AU130" s="248" t="s">
        <v>90</v>
      </c>
      <c r="AV130" s="14" t="s">
        <v>90</v>
      </c>
      <c r="AW130" s="14" t="s">
        <v>41</v>
      </c>
      <c r="AX130" s="14" t="s">
        <v>80</v>
      </c>
      <c r="AY130" s="248" t="s">
        <v>132</v>
      </c>
    </row>
    <row r="131" s="15" customFormat="1">
      <c r="A131" s="15"/>
      <c r="B131" s="249"/>
      <c r="C131" s="250"/>
      <c r="D131" s="221" t="s">
        <v>167</v>
      </c>
      <c r="E131" s="251" t="s">
        <v>32</v>
      </c>
      <c r="F131" s="252" t="s">
        <v>176</v>
      </c>
      <c r="G131" s="250"/>
      <c r="H131" s="253">
        <v>72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167</v>
      </c>
      <c r="AU131" s="259" t="s">
        <v>90</v>
      </c>
      <c r="AV131" s="15" t="s">
        <v>138</v>
      </c>
      <c r="AW131" s="15" t="s">
        <v>41</v>
      </c>
      <c r="AX131" s="15" t="s">
        <v>88</v>
      </c>
      <c r="AY131" s="259" t="s">
        <v>132</v>
      </c>
    </row>
    <row r="132" s="2" customFormat="1" ht="16.5" customHeight="1">
      <c r="A132" s="42"/>
      <c r="B132" s="43"/>
      <c r="C132" s="276" t="s">
        <v>7</v>
      </c>
      <c r="D132" s="276" t="s">
        <v>505</v>
      </c>
      <c r="E132" s="277" t="s">
        <v>1520</v>
      </c>
      <c r="F132" s="278" t="s">
        <v>1521</v>
      </c>
      <c r="G132" s="279" t="s">
        <v>153</v>
      </c>
      <c r="H132" s="280">
        <v>75.599999999999994</v>
      </c>
      <c r="I132" s="281"/>
      <c r="J132" s="282">
        <f>ROUND(I132*H132,2)</f>
        <v>0</v>
      </c>
      <c r="K132" s="278" t="s">
        <v>154</v>
      </c>
      <c r="L132" s="283"/>
      <c r="M132" s="284" t="s">
        <v>32</v>
      </c>
      <c r="N132" s="285" t="s">
        <v>51</v>
      </c>
      <c r="O132" s="88"/>
      <c r="P132" s="217">
        <f>O132*H132</f>
        <v>0</v>
      </c>
      <c r="Q132" s="217">
        <v>0.00020000000000000001</v>
      </c>
      <c r="R132" s="217">
        <f>Q132*H132</f>
        <v>0.01512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1088</v>
      </c>
      <c r="AT132" s="219" t="s">
        <v>505</v>
      </c>
      <c r="AU132" s="219" t="s">
        <v>90</v>
      </c>
      <c r="AY132" s="20" t="s">
        <v>132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88</v>
      </c>
      <c r="BK132" s="220">
        <f>ROUND(I132*H132,2)</f>
        <v>0</v>
      </c>
      <c r="BL132" s="20" t="s">
        <v>1088</v>
      </c>
      <c r="BM132" s="219" t="s">
        <v>1522</v>
      </c>
    </row>
    <row r="133" s="14" customFormat="1">
      <c r="A133" s="14"/>
      <c r="B133" s="238"/>
      <c r="C133" s="239"/>
      <c r="D133" s="221" t="s">
        <v>167</v>
      </c>
      <c r="E133" s="239"/>
      <c r="F133" s="241" t="s">
        <v>1523</v>
      </c>
      <c r="G133" s="239"/>
      <c r="H133" s="242">
        <v>75.599999999999994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167</v>
      </c>
      <c r="AU133" s="248" t="s">
        <v>90</v>
      </c>
      <c r="AV133" s="14" t="s">
        <v>90</v>
      </c>
      <c r="AW133" s="14" t="s">
        <v>4</v>
      </c>
      <c r="AX133" s="14" t="s">
        <v>88</v>
      </c>
      <c r="AY133" s="248" t="s">
        <v>132</v>
      </c>
    </row>
    <row r="134" s="2" customFormat="1" ht="16.5" customHeight="1">
      <c r="A134" s="42"/>
      <c r="B134" s="43"/>
      <c r="C134" s="208" t="s">
        <v>194</v>
      </c>
      <c r="D134" s="208" t="s">
        <v>134</v>
      </c>
      <c r="E134" s="209" t="s">
        <v>1524</v>
      </c>
      <c r="F134" s="210" t="s">
        <v>1525</v>
      </c>
      <c r="G134" s="211" t="s">
        <v>153</v>
      </c>
      <c r="H134" s="212">
        <v>90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51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730</v>
      </c>
      <c r="AT134" s="219" t="s">
        <v>134</v>
      </c>
      <c r="AU134" s="219" t="s">
        <v>90</v>
      </c>
      <c r="AY134" s="20" t="s">
        <v>132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88</v>
      </c>
      <c r="BK134" s="220">
        <f>ROUND(I134*H134,2)</f>
        <v>0</v>
      </c>
      <c r="BL134" s="20" t="s">
        <v>730</v>
      </c>
      <c r="BM134" s="219" t="s">
        <v>1526</v>
      </c>
    </row>
    <row r="135" s="2" customFormat="1" ht="16.5" customHeight="1">
      <c r="A135" s="42"/>
      <c r="B135" s="43"/>
      <c r="C135" s="208" t="s">
        <v>485</v>
      </c>
      <c r="D135" s="208" t="s">
        <v>134</v>
      </c>
      <c r="E135" s="209" t="s">
        <v>1527</v>
      </c>
      <c r="F135" s="210" t="s">
        <v>1528</v>
      </c>
      <c r="G135" s="211" t="s">
        <v>153</v>
      </c>
      <c r="H135" s="212">
        <v>60</v>
      </c>
      <c r="I135" s="213"/>
      <c r="J135" s="214">
        <f>ROUND(I135*H135,2)</f>
        <v>0</v>
      </c>
      <c r="K135" s="210" t="s">
        <v>32</v>
      </c>
      <c r="L135" s="48"/>
      <c r="M135" s="215" t="s">
        <v>32</v>
      </c>
      <c r="N135" s="216" t="s">
        <v>51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19" t="s">
        <v>730</v>
      </c>
      <c r="AT135" s="219" t="s">
        <v>134</v>
      </c>
      <c r="AU135" s="219" t="s">
        <v>90</v>
      </c>
      <c r="AY135" s="20" t="s">
        <v>132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88</v>
      </c>
      <c r="BK135" s="220">
        <f>ROUND(I135*H135,2)</f>
        <v>0</v>
      </c>
      <c r="BL135" s="20" t="s">
        <v>730</v>
      </c>
      <c r="BM135" s="219" t="s">
        <v>1529</v>
      </c>
    </row>
    <row r="136" s="13" customFormat="1">
      <c r="A136" s="13"/>
      <c r="B136" s="228"/>
      <c r="C136" s="229"/>
      <c r="D136" s="221" t="s">
        <v>167</v>
      </c>
      <c r="E136" s="230" t="s">
        <v>32</v>
      </c>
      <c r="F136" s="231" t="s">
        <v>1518</v>
      </c>
      <c r="G136" s="229"/>
      <c r="H136" s="230" t="s">
        <v>32</v>
      </c>
      <c r="I136" s="232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167</v>
      </c>
      <c r="AU136" s="237" t="s">
        <v>90</v>
      </c>
      <c r="AV136" s="13" t="s">
        <v>88</v>
      </c>
      <c r="AW136" s="13" t="s">
        <v>41</v>
      </c>
      <c r="AX136" s="13" t="s">
        <v>80</v>
      </c>
      <c r="AY136" s="237" t="s">
        <v>132</v>
      </c>
    </row>
    <row r="137" s="14" customFormat="1">
      <c r="A137" s="14"/>
      <c r="B137" s="238"/>
      <c r="C137" s="239"/>
      <c r="D137" s="221" t="s">
        <v>167</v>
      </c>
      <c r="E137" s="240" t="s">
        <v>32</v>
      </c>
      <c r="F137" s="241" t="s">
        <v>1530</v>
      </c>
      <c r="G137" s="239"/>
      <c r="H137" s="242">
        <v>60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167</v>
      </c>
      <c r="AU137" s="248" t="s">
        <v>90</v>
      </c>
      <c r="AV137" s="14" t="s">
        <v>90</v>
      </c>
      <c r="AW137" s="14" t="s">
        <v>41</v>
      </c>
      <c r="AX137" s="14" t="s">
        <v>80</v>
      </c>
      <c r="AY137" s="248" t="s">
        <v>132</v>
      </c>
    </row>
    <row r="138" s="15" customFormat="1">
      <c r="A138" s="15"/>
      <c r="B138" s="249"/>
      <c r="C138" s="250"/>
      <c r="D138" s="221" t="s">
        <v>167</v>
      </c>
      <c r="E138" s="251" t="s">
        <v>32</v>
      </c>
      <c r="F138" s="252" t="s">
        <v>176</v>
      </c>
      <c r="G138" s="250"/>
      <c r="H138" s="253">
        <v>60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9" t="s">
        <v>167</v>
      </c>
      <c r="AU138" s="259" t="s">
        <v>90</v>
      </c>
      <c r="AV138" s="15" t="s">
        <v>138</v>
      </c>
      <c r="AW138" s="15" t="s">
        <v>41</v>
      </c>
      <c r="AX138" s="15" t="s">
        <v>88</v>
      </c>
      <c r="AY138" s="259" t="s">
        <v>132</v>
      </c>
    </row>
    <row r="139" s="2" customFormat="1" ht="16.5" customHeight="1">
      <c r="A139" s="42"/>
      <c r="B139" s="43"/>
      <c r="C139" s="276" t="s">
        <v>492</v>
      </c>
      <c r="D139" s="276" t="s">
        <v>505</v>
      </c>
      <c r="E139" s="277" t="s">
        <v>1531</v>
      </c>
      <c r="F139" s="278" t="s">
        <v>1532</v>
      </c>
      <c r="G139" s="279" t="s">
        <v>153</v>
      </c>
      <c r="H139" s="280">
        <v>63</v>
      </c>
      <c r="I139" s="281"/>
      <c r="J139" s="282">
        <f>ROUND(I139*H139,2)</f>
        <v>0</v>
      </c>
      <c r="K139" s="278" t="s">
        <v>154</v>
      </c>
      <c r="L139" s="283"/>
      <c r="M139" s="284" t="s">
        <v>32</v>
      </c>
      <c r="N139" s="285" t="s">
        <v>51</v>
      </c>
      <c r="O139" s="88"/>
      <c r="P139" s="217">
        <f>O139*H139</f>
        <v>0</v>
      </c>
      <c r="Q139" s="217">
        <v>0.00068999999999999997</v>
      </c>
      <c r="R139" s="217">
        <f>Q139*H139</f>
        <v>0.043469999999999995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1461</v>
      </c>
      <c r="AT139" s="219" t="s">
        <v>505</v>
      </c>
      <c r="AU139" s="219" t="s">
        <v>90</v>
      </c>
      <c r="AY139" s="20" t="s">
        <v>132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88</v>
      </c>
      <c r="BK139" s="220">
        <f>ROUND(I139*H139,2)</f>
        <v>0</v>
      </c>
      <c r="BL139" s="20" t="s">
        <v>730</v>
      </c>
      <c r="BM139" s="219" t="s">
        <v>1533</v>
      </c>
    </row>
    <row r="140" s="14" customFormat="1">
      <c r="A140" s="14"/>
      <c r="B140" s="238"/>
      <c r="C140" s="239"/>
      <c r="D140" s="221" t="s">
        <v>167</v>
      </c>
      <c r="E140" s="239"/>
      <c r="F140" s="241" t="s">
        <v>1534</v>
      </c>
      <c r="G140" s="239"/>
      <c r="H140" s="242">
        <v>63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167</v>
      </c>
      <c r="AU140" s="248" t="s">
        <v>90</v>
      </c>
      <c r="AV140" s="14" t="s">
        <v>90</v>
      </c>
      <c r="AW140" s="14" t="s">
        <v>4</v>
      </c>
      <c r="AX140" s="14" t="s">
        <v>88</v>
      </c>
      <c r="AY140" s="248" t="s">
        <v>132</v>
      </c>
    </row>
    <row r="141" s="2" customFormat="1" ht="16.5" customHeight="1">
      <c r="A141" s="42"/>
      <c r="B141" s="43"/>
      <c r="C141" s="208" t="s">
        <v>500</v>
      </c>
      <c r="D141" s="208" t="s">
        <v>134</v>
      </c>
      <c r="E141" s="209" t="s">
        <v>1535</v>
      </c>
      <c r="F141" s="210" t="s">
        <v>1536</v>
      </c>
      <c r="G141" s="211" t="s">
        <v>153</v>
      </c>
      <c r="H141" s="212">
        <v>80</v>
      </c>
      <c r="I141" s="213"/>
      <c r="J141" s="214">
        <f>ROUND(I141*H141,2)</f>
        <v>0</v>
      </c>
      <c r="K141" s="210" t="s">
        <v>32</v>
      </c>
      <c r="L141" s="48"/>
      <c r="M141" s="215" t="s">
        <v>32</v>
      </c>
      <c r="N141" s="216" t="s">
        <v>51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730</v>
      </c>
      <c r="AT141" s="219" t="s">
        <v>134</v>
      </c>
      <c r="AU141" s="219" t="s">
        <v>90</v>
      </c>
      <c r="AY141" s="20" t="s">
        <v>132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88</v>
      </c>
      <c r="BK141" s="220">
        <f>ROUND(I141*H141,2)</f>
        <v>0</v>
      </c>
      <c r="BL141" s="20" t="s">
        <v>730</v>
      </c>
      <c r="BM141" s="219" t="s">
        <v>1537</v>
      </c>
    </row>
    <row r="142" s="2" customFormat="1" ht="24.15" customHeight="1">
      <c r="A142" s="42"/>
      <c r="B142" s="43"/>
      <c r="C142" s="208" t="s">
        <v>280</v>
      </c>
      <c r="D142" s="208" t="s">
        <v>134</v>
      </c>
      <c r="E142" s="209" t="s">
        <v>1538</v>
      </c>
      <c r="F142" s="210" t="s">
        <v>1539</v>
      </c>
      <c r="G142" s="211" t="s">
        <v>153</v>
      </c>
      <c r="H142" s="212">
        <v>1280</v>
      </c>
      <c r="I142" s="213"/>
      <c r="J142" s="214">
        <f>ROUND(I142*H142,2)</f>
        <v>0</v>
      </c>
      <c r="K142" s="210" t="s">
        <v>154</v>
      </c>
      <c r="L142" s="48"/>
      <c r="M142" s="215" t="s">
        <v>32</v>
      </c>
      <c r="N142" s="216" t="s">
        <v>51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730</v>
      </c>
      <c r="AT142" s="219" t="s">
        <v>134</v>
      </c>
      <c r="AU142" s="219" t="s">
        <v>90</v>
      </c>
      <c r="AY142" s="20" t="s">
        <v>132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88</v>
      </c>
      <c r="BK142" s="220">
        <f>ROUND(I142*H142,2)</f>
        <v>0</v>
      </c>
      <c r="BL142" s="20" t="s">
        <v>730</v>
      </c>
      <c r="BM142" s="219" t="s">
        <v>1540</v>
      </c>
    </row>
    <row r="143" s="2" customFormat="1">
      <c r="A143" s="42"/>
      <c r="B143" s="43"/>
      <c r="C143" s="44"/>
      <c r="D143" s="226" t="s">
        <v>156</v>
      </c>
      <c r="E143" s="44"/>
      <c r="F143" s="227" t="s">
        <v>1541</v>
      </c>
      <c r="G143" s="44"/>
      <c r="H143" s="44"/>
      <c r="I143" s="223"/>
      <c r="J143" s="44"/>
      <c r="K143" s="44"/>
      <c r="L143" s="48"/>
      <c r="M143" s="224"/>
      <c r="N143" s="22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156</v>
      </c>
      <c r="AU143" s="20" t="s">
        <v>90</v>
      </c>
    </row>
    <row r="144" s="2" customFormat="1" ht="16.5" customHeight="1">
      <c r="A144" s="42"/>
      <c r="B144" s="43"/>
      <c r="C144" s="276" t="s">
        <v>513</v>
      </c>
      <c r="D144" s="276" t="s">
        <v>505</v>
      </c>
      <c r="E144" s="277" t="s">
        <v>1542</v>
      </c>
      <c r="F144" s="278" t="s">
        <v>1543</v>
      </c>
      <c r="G144" s="279" t="s">
        <v>521</v>
      </c>
      <c r="H144" s="280">
        <v>912.63999999999999</v>
      </c>
      <c r="I144" s="281"/>
      <c r="J144" s="282">
        <f>ROUND(I144*H144,2)</f>
        <v>0</v>
      </c>
      <c r="K144" s="278" t="s">
        <v>154</v>
      </c>
      <c r="L144" s="283"/>
      <c r="M144" s="284" t="s">
        <v>32</v>
      </c>
      <c r="N144" s="285" t="s">
        <v>51</v>
      </c>
      <c r="O144" s="88"/>
      <c r="P144" s="217">
        <f>O144*H144</f>
        <v>0</v>
      </c>
      <c r="Q144" s="217">
        <v>0.001</v>
      </c>
      <c r="R144" s="217">
        <f>Q144*H144</f>
        <v>0.91264000000000001</v>
      </c>
      <c r="S144" s="217">
        <v>0</v>
      </c>
      <c r="T144" s="21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19" t="s">
        <v>1088</v>
      </c>
      <c r="AT144" s="219" t="s">
        <v>505</v>
      </c>
      <c r="AU144" s="219" t="s">
        <v>90</v>
      </c>
      <c r="AY144" s="20" t="s">
        <v>132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88</v>
      </c>
      <c r="BK144" s="220">
        <f>ROUND(I144*H144,2)</f>
        <v>0</v>
      </c>
      <c r="BL144" s="20" t="s">
        <v>1088</v>
      </c>
      <c r="BM144" s="219" t="s">
        <v>1544</v>
      </c>
    </row>
    <row r="145" s="14" customFormat="1">
      <c r="A145" s="14"/>
      <c r="B145" s="238"/>
      <c r="C145" s="239"/>
      <c r="D145" s="221" t="s">
        <v>167</v>
      </c>
      <c r="E145" s="239"/>
      <c r="F145" s="241" t="s">
        <v>1545</v>
      </c>
      <c r="G145" s="239"/>
      <c r="H145" s="242">
        <v>912.63999999999999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167</v>
      </c>
      <c r="AU145" s="248" t="s">
        <v>90</v>
      </c>
      <c r="AV145" s="14" t="s">
        <v>90</v>
      </c>
      <c r="AW145" s="14" t="s">
        <v>4</v>
      </c>
      <c r="AX145" s="14" t="s">
        <v>88</v>
      </c>
      <c r="AY145" s="248" t="s">
        <v>132</v>
      </c>
    </row>
    <row r="146" s="2" customFormat="1" ht="16.5" customHeight="1">
      <c r="A146" s="42"/>
      <c r="B146" s="43"/>
      <c r="C146" s="276" t="s">
        <v>518</v>
      </c>
      <c r="D146" s="276" t="s">
        <v>505</v>
      </c>
      <c r="E146" s="277" t="s">
        <v>1546</v>
      </c>
      <c r="F146" s="278" t="s">
        <v>1547</v>
      </c>
      <c r="G146" s="279" t="s">
        <v>164</v>
      </c>
      <c r="H146" s="280">
        <v>15</v>
      </c>
      <c r="I146" s="281"/>
      <c r="J146" s="282">
        <f>ROUND(I146*H146,2)</f>
        <v>0</v>
      </c>
      <c r="K146" s="278" t="s">
        <v>154</v>
      </c>
      <c r="L146" s="283"/>
      <c r="M146" s="284" t="s">
        <v>32</v>
      </c>
      <c r="N146" s="285" t="s">
        <v>51</v>
      </c>
      <c r="O146" s="88"/>
      <c r="P146" s="217">
        <f>O146*H146</f>
        <v>0</v>
      </c>
      <c r="Q146" s="217">
        <v>0.00069999999999999999</v>
      </c>
      <c r="R146" s="217">
        <f>Q146*H146</f>
        <v>0.010500000000000001</v>
      </c>
      <c r="S146" s="217">
        <v>0</v>
      </c>
      <c r="T146" s="218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19" t="s">
        <v>1088</v>
      </c>
      <c r="AT146" s="219" t="s">
        <v>505</v>
      </c>
      <c r="AU146" s="219" t="s">
        <v>90</v>
      </c>
      <c r="AY146" s="20" t="s">
        <v>132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88</v>
      </c>
      <c r="BK146" s="220">
        <f>ROUND(I146*H146,2)</f>
        <v>0</v>
      </c>
      <c r="BL146" s="20" t="s">
        <v>1088</v>
      </c>
      <c r="BM146" s="219" t="s">
        <v>1548</v>
      </c>
    </row>
    <row r="147" s="2" customFormat="1" ht="24.15" customHeight="1">
      <c r="A147" s="42"/>
      <c r="B147" s="43"/>
      <c r="C147" s="208" t="s">
        <v>524</v>
      </c>
      <c r="D147" s="208" t="s">
        <v>134</v>
      </c>
      <c r="E147" s="209" t="s">
        <v>1549</v>
      </c>
      <c r="F147" s="210" t="s">
        <v>1550</v>
      </c>
      <c r="G147" s="211" t="s">
        <v>164</v>
      </c>
      <c r="H147" s="212">
        <v>1</v>
      </c>
      <c r="I147" s="213"/>
      <c r="J147" s="214">
        <f>ROUND(I147*H147,2)</f>
        <v>0</v>
      </c>
      <c r="K147" s="210" t="s">
        <v>154</v>
      </c>
      <c r="L147" s="48"/>
      <c r="M147" s="215" t="s">
        <v>32</v>
      </c>
      <c r="N147" s="216" t="s">
        <v>51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19" t="s">
        <v>730</v>
      </c>
      <c r="AT147" s="219" t="s">
        <v>134</v>
      </c>
      <c r="AU147" s="219" t="s">
        <v>90</v>
      </c>
      <c r="AY147" s="20" t="s">
        <v>132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88</v>
      </c>
      <c r="BK147" s="220">
        <f>ROUND(I147*H147,2)</f>
        <v>0</v>
      </c>
      <c r="BL147" s="20" t="s">
        <v>730</v>
      </c>
      <c r="BM147" s="219" t="s">
        <v>1551</v>
      </c>
    </row>
    <row r="148" s="2" customFormat="1">
      <c r="A148" s="42"/>
      <c r="B148" s="43"/>
      <c r="C148" s="44"/>
      <c r="D148" s="226" t="s">
        <v>156</v>
      </c>
      <c r="E148" s="44"/>
      <c r="F148" s="227" t="s">
        <v>1552</v>
      </c>
      <c r="G148" s="44"/>
      <c r="H148" s="44"/>
      <c r="I148" s="223"/>
      <c r="J148" s="44"/>
      <c r="K148" s="44"/>
      <c r="L148" s="48"/>
      <c r="M148" s="224"/>
      <c r="N148" s="22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156</v>
      </c>
      <c r="AU148" s="20" t="s">
        <v>90</v>
      </c>
    </row>
    <row r="149" s="2" customFormat="1" ht="37.8" customHeight="1">
      <c r="A149" s="42"/>
      <c r="B149" s="43"/>
      <c r="C149" s="208" t="s">
        <v>531</v>
      </c>
      <c r="D149" s="208" t="s">
        <v>134</v>
      </c>
      <c r="E149" s="209" t="s">
        <v>1553</v>
      </c>
      <c r="F149" s="210" t="s">
        <v>1554</v>
      </c>
      <c r="G149" s="211" t="s">
        <v>164</v>
      </c>
      <c r="H149" s="212">
        <v>8</v>
      </c>
      <c r="I149" s="213"/>
      <c r="J149" s="214">
        <f>ROUND(I149*H149,2)</f>
        <v>0</v>
      </c>
      <c r="K149" s="210" t="s">
        <v>154</v>
      </c>
      <c r="L149" s="48"/>
      <c r="M149" s="215" t="s">
        <v>32</v>
      </c>
      <c r="N149" s="216" t="s">
        <v>51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730</v>
      </c>
      <c r="AT149" s="219" t="s">
        <v>134</v>
      </c>
      <c r="AU149" s="219" t="s">
        <v>90</v>
      </c>
      <c r="AY149" s="20" t="s">
        <v>132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88</v>
      </c>
      <c r="BK149" s="220">
        <f>ROUND(I149*H149,2)</f>
        <v>0</v>
      </c>
      <c r="BL149" s="20" t="s">
        <v>730</v>
      </c>
      <c r="BM149" s="219" t="s">
        <v>1555</v>
      </c>
    </row>
    <row r="150" s="2" customFormat="1">
      <c r="A150" s="42"/>
      <c r="B150" s="43"/>
      <c r="C150" s="44"/>
      <c r="D150" s="226" t="s">
        <v>156</v>
      </c>
      <c r="E150" s="44"/>
      <c r="F150" s="227" t="s">
        <v>1556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156</v>
      </c>
      <c r="AU150" s="20" t="s">
        <v>90</v>
      </c>
    </row>
    <row r="151" s="2" customFormat="1" ht="16.5" customHeight="1">
      <c r="A151" s="42"/>
      <c r="B151" s="43"/>
      <c r="C151" s="208" t="s">
        <v>538</v>
      </c>
      <c r="D151" s="208" t="s">
        <v>134</v>
      </c>
      <c r="E151" s="209" t="s">
        <v>1557</v>
      </c>
      <c r="F151" s="210" t="s">
        <v>1558</v>
      </c>
      <c r="G151" s="211" t="s">
        <v>164</v>
      </c>
      <c r="H151" s="212">
        <v>9</v>
      </c>
      <c r="I151" s="213"/>
      <c r="J151" s="214">
        <f>ROUND(I151*H151,2)</f>
        <v>0</v>
      </c>
      <c r="K151" s="210" t="s">
        <v>32</v>
      </c>
      <c r="L151" s="48"/>
      <c r="M151" s="215" t="s">
        <v>32</v>
      </c>
      <c r="N151" s="216" t="s">
        <v>51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19" t="s">
        <v>730</v>
      </c>
      <c r="AT151" s="219" t="s">
        <v>134</v>
      </c>
      <c r="AU151" s="219" t="s">
        <v>90</v>
      </c>
      <c r="AY151" s="20" t="s">
        <v>132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88</v>
      </c>
      <c r="BK151" s="220">
        <f>ROUND(I151*H151,2)</f>
        <v>0</v>
      </c>
      <c r="BL151" s="20" t="s">
        <v>730</v>
      </c>
      <c r="BM151" s="219" t="s">
        <v>1559</v>
      </c>
    </row>
    <row r="152" s="2" customFormat="1">
      <c r="A152" s="42"/>
      <c r="B152" s="43"/>
      <c r="C152" s="44"/>
      <c r="D152" s="221" t="s">
        <v>140</v>
      </c>
      <c r="E152" s="44"/>
      <c r="F152" s="222" t="s">
        <v>1560</v>
      </c>
      <c r="G152" s="44"/>
      <c r="H152" s="44"/>
      <c r="I152" s="223"/>
      <c r="J152" s="44"/>
      <c r="K152" s="44"/>
      <c r="L152" s="48"/>
      <c r="M152" s="224"/>
      <c r="N152" s="22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140</v>
      </c>
      <c r="AU152" s="20" t="s">
        <v>90</v>
      </c>
    </row>
    <row r="153" s="2" customFormat="1" ht="16.5" customHeight="1">
      <c r="A153" s="42"/>
      <c r="B153" s="43"/>
      <c r="C153" s="208" t="s">
        <v>192</v>
      </c>
      <c r="D153" s="208" t="s">
        <v>134</v>
      </c>
      <c r="E153" s="209" t="s">
        <v>1561</v>
      </c>
      <c r="F153" s="210" t="s">
        <v>1562</v>
      </c>
      <c r="G153" s="211" t="s">
        <v>164</v>
      </c>
      <c r="H153" s="212">
        <v>35</v>
      </c>
      <c r="I153" s="213"/>
      <c r="J153" s="214">
        <f>ROUND(I153*H153,2)</f>
        <v>0</v>
      </c>
      <c r="K153" s="210" t="s">
        <v>32</v>
      </c>
      <c r="L153" s="48"/>
      <c r="M153" s="215" t="s">
        <v>32</v>
      </c>
      <c r="N153" s="216" t="s">
        <v>51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19" t="s">
        <v>730</v>
      </c>
      <c r="AT153" s="219" t="s">
        <v>134</v>
      </c>
      <c r="AU153" s="219" t="s">
        <v>90</v>
      </c>
      <c r="AY153" s="20" t="s">
        <v>132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88</v>
      </c>
      <c r="BK153" s="220">
        <f>ROUND(I153*H153,2)</f>
        <v>0</v>
      </c>
      <c r="BL153" s="20" t="s">
        <v>730</v>
      </c>
      <c r="BM153" s="219" t="s">
        <v>1563</v>
      </c>
    </row>
    <row r="154" s="2" customFormat="1" ht="24.15" customHeight="1">
      <c r="A154" s="42"/>
      <c r="B154" s="43"/>
      <c r="C154" s="208" t="s">
        <v>549</v>
      </c>
      <c r="D154" s="208" t="s">
        <v>134</v>
      </c>
      <c r="E154" s="209" t="s">
        <v>1564</v>
      </c>
      <c r="F154" s="210" t="s">
        <v>1565</v>
      </c>
      <c r="G154" s="211" t="s">
        <v>153</v>
      </c>
      <c r="H154" s="212">
        <v>350</v>
      </c>
      <c r="I154" s="213"/>
      <c r="J154" s="214">
        <f>ROUND(I154*H154,2)</f>
        <v>0</v>
      </c>
      <c r="K154" s="210" t="s">
        <v>154</v>
      </c>
      <c r="L154" s="48"/>
      <c r="M154" s="215" t="s">
        <v>32</v>
      </c>
      <c r="N154" s="216" t="s">
        <v>51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730</v>
      </c>
      <c r="AT154" s="219" t="s">
        <v>134</v>
      </c>
      <c r="AU154" s="219" t="s">
        <v>90</v>
      </c>
      <c r="AY154" s="20" t="s">
        <v>132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88</v>
      </c>
      <c r="BK154" s="220">
        <f>ROUND(I154*H154,2)</f>
        <v>0</v>
      </c>
      <c r="BL154" s="20" t="s">
        <v>730</v>
      </c>
      <c r="BM154" s="219" t="s">
        <v>1566</v>
      </c>
    </row>
    <row r="155" s="2" customFormat="1">
      <c r="A155" s="42"/>
      <c r="B155" s="43"/>
      <c r="C155" s="44"/>
      <c r="D155" s="226" t="s">
        <v>156</v>
      </c>
      <c r="E155" s="44"/>
      <c r="F155" s="227" t="s">
        <v>1567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156</v>
      </c>
      <c r="AU155" s="20" t="s">
        <v>90</v>
      </c>
    </row>
    <row r="156" s="14" customFormat="1">
      <c r="A156" s="14"/>
      <c r="B156" s="238"/>
      <c r="C156" s="239"/>
      <c r="D156" s="221" t="s">
        <v>167</v>
      </c>
      <c r="E156" s="240" t="s">
        <v>32</v>
      </c>
      <c r="F156" s="241" t="s">
        <v>1568</v>
      </c>
      <c r="G156" s="239"/>
      <c r="H156" s="242">
        <v>350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167</v>
      </c>
      <c r="AU156" s="248" t="s">
        <v>90</v>
      </c>
      <c r="AV156" s="14" t="s">
        <v>90</v>
      </c>
      <c r="AW156" s="14" t="s">
        <v>41</v>
      </c>
      <c r="AX156" s="14" t="s">
        <v>80</v>
      </c>
      <c r="AY156" s="248" t="s">
        <v>132</v>
      </c>
    </row>
    <row r="157" s="15" customFormat="1">
      <c r="A157" s="15"/>
      <c r="B157" s="249"/>
      <c r="C157" s="250"/>
      <c r="D157" s="221" t="s">
        <v>167</v>
      </c>
      <c r="E157" s="251" t="s">
        <v>32</v>
      </c>
      <c r="F157" s="252" t="s">
        <v>176</v>
      </c>
      <c r="G157" s="250"/>
      <c r="H157" s="253">
        <v>350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167</v>
      </c>
      <c r="AU157" s="259" t="s">
        <v>90</v>
      </c>
      <c r="AV157" s="15" t="s">
        <v>138</v>
      </c>
      <c r="AW157" s="15" t="s">
        <v>41</v>
      </c>
      <c r="AX157" s="15" t="s">
        <v>88</v>
      </c>
      <c r="AY157" s="259" t="s">
        <v>132</v>
      </c>
    </row>
    <row r="158" s="2" customFormat="1" ht="16.5" customHeight="1">
      <c r="A158" s="42"/>
      <c r="B158" s="43"/>
      <c r="C158" s="276" t="s">
        <v>554</v>
      </c>
      <c r="D158" s="276" t="s">
        <v>505</v>
      </c>
      <c r="E158" s="277" t="s">
        <v>1569</v>
      </c>
      <c r="F158" s="278" t="s">
        <v>1570</v>
      </c>
      <c r="G158" s="279" t="s">
        <v>153</v>
      </c>
      <c r="H158" s="280">
        <v>402.5</v>
      </c>
      <c r="I158" s="281"/>
      <c r="J158" s="282">
        <f>ROUND(I158*H158,2)</f>
        <v>0</v>
      </c>
      <c r="K158" s="278" t="s">
        <v>154</v>
      </c>
      <c r="L158" s="283"/>
      <c r="M158" s="284" t="s">
        <v>32</v>
      </c>
      <c r="N158" s="285" t="s">
        <v>51</v>
      </c>
      <c r="O158" s="88"/>
      <c r="P158" s="217">
        <f>O158*H158</f>
        <v>0</v>
      </c>
      <c r="Q158" s="217">
        <v>0.00012</v>
      </c>
      <c r="R158" s="217">
        <f>Q158*H158</f>
        <v>0.048300000000000003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1088</v>
      </c>
      <c r="AT158" s="219" t="s">
        <v>505</v>
      </c>
      <c r="AU158" s="219" t="s">
        <v>90</v>
      </c>
      <c r="AY158" s="20" t="s">
        <v>132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88</v>
      </c>
      <c r="BK158" s="220">
        <f>ROUND(I158*H158,2)</f>
        <v>0</v>
      </c>
      <c r="BL158" s="20" t="s">
        <v>1088</v>
      </c>
      <c r="BM158" s="219" t="s">
        <v>1571</v>
      </c>
    </row>
    <row r="159" s="14" customFormat="1">
      <c r="A159" s="14"/>
      <c r="B159" s="238"/>
      <c r="C159" s="239"/>
      <c r="D159" s="221" t="s">
        <v>167</v>
      </c>
      <c r="E159" s="239"/>
      <c r="F159" s="241" t="s">
        <v>1572</v>
      </c>
      <c r="G159" s="239"/>
      <c r="H159" s="242">
        <v>402.5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167</v>
      </c>
      <c r="AU159" s="248" t="s">
        <v>90</v>
      </c>
      <c r="AV159" s="14" t="s">
        <v>90</v>
      </c>
      <c r="AW159" s="14" t="s">
        <v>4</v>
      </c>
      <c r="AX159" s="14" t="s">
        <v>88</v>
      </c>
      <c r="AY159" s="248" t="s">
        <v>132</v>
      </c>
    </row>
    <row r="160" s="2" customFormat="1" ht="24.15" customHeight="1">
      <c r="A160" s="42"/>
      <c r="B160" s="43"/>
      <c r="C160" s="208" t="s">
        <v>559</v>
      </c>
      <c r="D160" s="208" t="s">
        <v>134</v>
      </c>
      <c r="E160" s="209" t="s">
        <v>1573</v>
      </c>
      <c r="F160" s="210" t="s">
        <v>1574</v>
      </c>
      <c r="G160" s="211" t="s">
        <v>153</v>
      </c>
      <c r="H160" s="212">
        <v>750</v>
      </c>
      <c r="I160" s="213"/>
      <c r="J160" s="214">
        <f>ROUND(I160*H160,2)</f>
        <v>0</v>
      </c>
      <c r="K160" s="210" t="s">
        <v>154</v>
      </c>
      <c r="L160" s="48"/>
      <c r="M160" s="215" t="s">
        <v>32</v>
      </c>
      <c r="N160" s="216" t="s">
        <v>51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730</v>
      </c>
      <c r="AT160" s="219" t="s">
        <v>134</v>
      </c>
      <c r="AU160" s="219" t="s">
        <v>90</v>
      </c>
      <c r="AY160" s="20" t="s">
        <v>132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88</v>
      </c>
      <c r="BK160" s="220">
        <f>ROUND(I160*H160,2)</f>
        <v>0</v>
      </c>
      <c r="BL160" s="20" t="s">
        <v>730</v>
      </c>
      <c r="BM160" s="219" t="s">
        <v>1575</v>
      </c>
    </row>
    <row r="161" s="2" customFormat="1">
      <c r="A161" s="42"/>
      <c r="B161" s="43"/>
      <c r="C161" s="44"/>
      <c r="D161" s="226" t="s">
        <v>156</v>
      </c>
      <c r="E161" s="44"/>
      <c r="F161" s="227" t="s">
        <v>1576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156</v>
      </c>
      <c r="AU161" s="20" t="s">
        <v>90</v>
      </c>
    </row>
    <row r="162" s="14" customFormat="1">
      <c r="A162" s="14"/>
      <c r="B162" s="238"/>
      <c r="C162" s="239"/>
      <c r="D162" s="221" t="s">
        <v>167</v>
      </c>
      <c r="E162" s="240" t="s">
        <v>32</v>
      </c>
      <c r="F162" s="241" t="s">
        <v>1577</v>
      </c>
      <c r="G162" s="239"/>
      <c r="H162" s="242">
        <v>750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167</v>
      </c>
      <c r="AU162" s="248" t="s">
        <v>90</v>
      </c>
      <c r="AV162" s="14" t="s">
        <v>90</v>
      </c>
      <c r="AW162" s="14" t="s">
        <v>41</v>
      </c>
      <c r="AX162" s="14" t="s">
        <v>88</v>
      </c>
      <c r="AY162" s="248" t="s">
        <v>132</v>
      </c>
    </row>
    <row r="163" s="2" customFormat="1" ht="16.5" customHeight="1">
      <c r="A163" s="42"/>
      <c r="B163" s="43"/>
      <c r="C163" s="276" t="s">
        <v>565</v>
      </c>
      <c r="D163" s="276" t="s">
        <v>505</v>
      </c>
      <c r="E163" s="277" t="s">
        <v>1578</v>
      </c>
      <c r="F163" s="278" t="s">
        <v>1579</v>
      </c>
      <c r="G163" s="279" t="s">
        <v>153</v>
      </c>
      <c r="H163" s="280">
        <v>862.5</v>
      </c>
      <c r="I163" s="281"/>
      <c r="J163" s="282">
        <f>ROUND(I163*H163,2)</f>
        <v>0</v>
      </c>
      <c r="K163" s="278" t="s">
        <v>154</v>
      </c>
      <c r="L163" s="283"/>
      <c r="M163" s="284" t="s">
        <v>32</v>
      </c>
      <c r="N163" s="285" t="s">
        <v>51</v>
      </c>
      <c r="O163" s="88"/>
      <c r="P163" s="217">
        <f>O163*H163</f>
        <v>0</v>
      </c>
      <c r="Q163" s="217">
        <v>0.00064000000000000005</v>
      </c>
      <c r="R163" s="217">
        <f>Q163*H163</f>
        <v>0.55200000000000005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1088</v>
      </c>
      <c r="AT163" s="219" t="s">
        <v>505</v>
      </c>
      <c r="AU163" s="219" t="s">
        <v>90</v>
      </c>
      <c r="AY163" s="20" t="s">
        <v>132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88</v>
      </c>
      <c r="BK163" s="220">
        <f>ROUND(I163*H163,2)</f>
        <v>0</v>
      </c>
      <c r="BL163" s="20" t="s">
        <v>1088</v>
      </c>
      <c r="BM163" s="219" t="s">
        <v>1580</v>
      </c>
    </row>
    <row r="164" s="14" customFormat="1">
      <c r="A164" s="14"/>
      <c r="B164" s="238"/>
      <c r="C164" s="239"/>
      <c r="D164" s="221" t="s">
        <v>167</v>
      </c>
      <c r="E164" s="239"/>
      <c r="F164" s="241" t="s">
        <v>1581</v>
      </c>
      <c r="G164" s="239"/>
      <c r="H164" s="242">
        <v>862.5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167</v>
      </c>
      <c r="AU164" s="248" t="s">
        <v>90</v>
      </c>
      <c r="AV164" s="14" t="s">
        <v>90</v>
      </c>
      <c r="AW164" s="14" t="s">
        <v>4</v>
      </c>
      <c r="AX164" s="14" t="s">
        <v>88</v>
      </c>
      <c r="AY164" s="248" t="s">
        <v>132</v>
      </c>
    </row>
    <row r="165" s="2" customFormat="1" ht="24.15" customHeight="1">
      <c r="A165" s="42"/>
      <c r="B165" s="43"/>
      <c r="C165" s="208" t="s">
        <v>191</v>
      </c>
      <c r="D165" s="208" t="s">
        <v>134</v>
      </c>
      <c r="E165" s="209" t="s">
        <v>1582</v>
      </c>
      <c r="F165" s="210" t="s">
        <v>1583</v>
      </c>
      <c r="G165" s="211" t="s">
        <v>153</v>
      </c>
      <c r="H165" s="212">
        <v>1860</v>
      </c>
      <c r="I165" s="213"/>
      <c r="J165" s="214">
        <f>ROUND(I165*H165,2)</f>
        <v>0</v>
      </c>
      <c r="K165" s="210" t="s">
        <v>154</v>
      </c>
      <c r="L165" s="48"/>
      <c r="M165" s="215" t="s">
        <v>32</v>
      </c>
      <c r="N165" s="216" t="s">
        <v>51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730</v>
      </c>
      <c r="AT165" s="219" t="s">
        <v>134</v>
      </c>
      <c r="AU165" s="219" t="s">
        <v>90</v>
      </c>
      <c r="AY165" s="20" t="s">
        <v>132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88</v>
      </c>
      <c r="BK165" s="220">
        <f>ROUND(I165*H165,2)</f>
        <v>0</v>
      </c>
      <c r="BL165" s="20" t="s">
        <v>730</v>
      </c>
      <c r="BM165" s="219" t="s">
        <v>1584</v>
      </c>
    </row>
    <row r="166" s="2" customFormat="1">
      <c r="A166" s="42"/>
      <c r="B166" s="43"/>
      <c r="C166" s="44"/>
      <c r="D166" s="226" t="s">
        <v>156</v>
      </c>
      <c r="E166" s="44"/>
      <c r="F166" s="227" t="s">
        <v>1585</v>
      </c>
      <c r="G166" s="44"/>
      <c r="H166" s="44"/>
      <c r="I166" s="223"/>
      <c r="J166" s="44"/>
      <c r="K166" s="44"/>
      <c r="L166" s="48"/>
      <c r="M166" s="224"/>
      <c r="N166" s="22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156</v>
      </c>
      <c r="AU166" s="20" t="s">
        <v>90</v>
      </c>
    </row>
    <row r="167" s="14" customFormat="1">
      <c r="A167" s="14"/>
      <c r="B167" s="238"/>
      <c r="C167" s="239"/>
      <c r="D167" s="221" t="s">
        <v>167</v>
      </c>
      <c r="E167" s="240" t="s">
        <v>32</v>
      </c>
      <c r="F167" s="241" t="s">
        <v>1586</v>
      </c>
      <c r="G167" s="239"/>
      <c r="H167" s="242">
        <v>1860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167</v>
      </c>
      <c r="AU167" s="248" t="s">
        <v>90</v>
      </c>
      <c r="AV167" s="14" t="s">
        <v>90</v>
      </c>
      <c r="AW167" s="14" t="s">
        <v>41</v>
      </c>
      <c r="AX167" s="14" t="s">
        <v>80</v>
      </c>
      <c r="AY167" s="248" t="s">
        <v>132</v>
      </c>
    </row>
    <row r="168" s="15" customFormat="1">
      <c r="A168" s="15"/>
      <c r="B168" s="249"/>
      <c r="C168" s="250"/>
      <c r="D168" s="221" t="s">
        <v>167</v>
      </c>
      <c r="E168" s="251" t="s">
        <v>32</v>
      </c>
      <c r="F168" s="252" t="s">
        <v>176</v>
      </c>
      <c r="G168" s="250"/>
      <c r="H168" s="253">
        <v>1860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167</v>
      </c>
      <c r="AU168" s="259" t="s">
        <v>90</v>
      </c>
      <c r="AV168" s="15" t="s">
        <v>138</v>
      </c>
      <c r="AW168" s="15" t="s">
        <v>41</v>
      </c>
      <c r="AX168" s="15" t="s">
        <v>88</v>
      </c>
      <c r="AY168" s="259" t="s">
        <v>132</v>
      </c>
    </row>
    <row r="169" s="2" customFormat="1" ht="16.5" customHeight="1">
      <c r="A169" s="42"/>
      <c r="B169" s="43"/>
      <c r="C169" s="276" t="s">
        <v>574</v>
      </c>
      <c r="D169" s="276" t="s">
        <v>505</v>
      </c>
      <c r="E169" s="277" t="s">
        <v>1587</v>
      </c>
      <c r="F169" s="278" t="s">
        <v>1588</v>
      </c>
      <c r="G169" s="279" t="s">
        <v>153</v>
      </c>
      <c r="H169" s="280">
        <v>2139</v>
      </c>
      <c r="I169" s="281"/>
      <c r="J169" s="282">
        <f>ROUND(I169*H169,2)</f>
        <v>0</v>
      </c>
      <c r="K169" s="278" t="s">
        <v>154</v>
      </c>
      <c r="L169" s="283"/>
      <c r="M169" s="284" t="s">
        <v>32</v>
      </c>
      <c r="N169" s="285" t="s">
        <v>51</v>
      </c>
      <c r="O169" s="88"/>
      <c r="P169" s="217">
        <f>O169*H169</f>
        <v>0</v>
      </c>
      <c r="Q169" s="217">
        <v>0.00089999999999999998</v>
      </c>
      <c r="R169" s="217">
        <f>Q169*H169</f>
        <v>1.9251</v>
      </c>
      <c r="S169" s="217">
        <v>0</v>
      </c>
      <c r="T169" s="21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19" t="s">
        <v>1088</v>
      </c>
      <c r="AT169" s="219" t="s">
        <v>505</v>
      </c>
      <c r="AU169" s="219" t="s">
        <v>90</v>
      </c>
      <c r="AY169" s="20" t="s">
        <v>132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88</v>
      </c>
      <c r="BK169" s="220">
        <f>ROUND(I169*H169,2)</f>
        <v>0</v>
      </c>
      <c r="BL169" s="20" t="s">
        <v>1088</v>
      </c>
      <c r="BM169" s="219" t="s">
        <v>1589</v>
      </c>
    </row>
    <row r="170" s="14" customFormat="1">
      <c r="A170" s="14"/>
      <c r="B170" s="238"/>
      <c r="C170" s="239"/>
      <c r="D170" s="221" t="s">
        <v>167</v>
      </c>
      <c r="E170" s="239"/>
      <c r="F170" s="241" t="s">
        <v>1590</v>
      </c>
      <c r="G170" s="239"/>
      <c r="H170" s="242">
        <v>2139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167</v>
      </c>
      <c r="AU170" s="248" t="s">
        <v>90</v>
      </c>
      <c r="AV170" s="14" t="s">
        <v>90</v>
      </c>
      <c r="AW170" s="14" t="s">
        <v>4</v>
      </c>
      <c r="AX170" s="14" t="s">
        <v>88</v>
      </c>
      <c r="AY170" s="248" t="s">
        <v>132</v>
      </c>
    </row>
    <row r="171" s="2" customFormat="1" ht="16.5" customHeight="1">
      <c r="A171" s="42"/>
      <c r="B171" s="43"/>
      <c r="C171" s="208" t="s">
        <v>281</v>
      </c>
      <c r="D171" s="208" t="s">
        <v>134</v>
      </c>
      <c r="E171" s="209" t="s">
        <v>1591</v>
      </c>
      <c r="F171" s="210" t="s">
        <v>1592</v>
      </c>
      <c r="G171" s="211" t="s">
        <v>1106</v>
      </c>
      <c r="H171" s="212">
        <v>1</v>
      </c>
      <c r="I171" s="213"/>
      <c r="J171" s="214">
        <f>ROUND(I171*H171,2)</f>
        <v>0</v>
      </c>
      <c r="K171" s="210" t="s">
        <v>32</v>
      </c>
      <c r="L171" s="48"/>
      <c r="M171" s="215" t="s">
        <v>32</v>
      </c>
      <c r="N171" s="216" t="s">
        <v>51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730</v>
      </c>
      <c r="AT171" s="219" t="s">
        <v>134</v>
      </c>
      <c r="AU171" s="219" t="s">
        <v>90</v>
      </c>
      <c r="AY171" s="20" t="s">
        <v>132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88</v>
      </c>
      <c r="BK171" s="220">
        <f>ROUND(I171*H171,2)</f>
        <v>0</v>
      </c>
      <c r="BL171" s="20" t="s">
        <v>730</v>
      </c>
      <c r="BM171" s="219" t="s">
        <v>1593</v>
      </c>
    </row>
    <row r="172" s="2" customFormat="1" ht="16.5" customHeight="1">
      <c r="A172" s="42"/>
      <c r="B172" s="43"/>
      <c r="C172" s="208" t="s">
        <v>587</v>
      </c>
      <c r="D172" s="208" t="s">
        <v>134</v>
      </c>
      <c r="E172" s="209" t="s">
        <v>1594</v>
      </c>
      <c r="F172" s="210" t="s">
        <v>1595</v>
      </c>
      <c r="G172" s="211" t="s">
        <v>164</v>
      </c>
      <c r="H172" s="212">
        <v>30</v>
      </c>
      <c r="I172" s="213"/>
      <c r="J172" s="214">
        <f>ROUND(I172*H172,2)</f>
        <v>0</v>
      </c>
      <c r="K172" s="210" t="s">
        <v>154</v>
      </c>
      <c r="L172" s="48"/>
      <c r="M172" s="215" t="s">
        <v>32</v>
      </c>
      <c r="N172" s="216" t="s">
        <v>51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19" t="s">
        <v>730</v>
      </c>
      <c r="AT172" s="219" t="s">
        <v>134</v>
      </c>
      <c r="AU172" s="219" t="s">
        <v>90</v>
      </c>
      <c r="AY172" s="20" t="s">
        <v>132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88</v>
      </c>
      <c r="BK172" s="220">
        <f>ROUND(I172*H172,2)</f>
        <v>0</v>
      </c>
      <c r="BL172" s="20" t="s">
        <v>730</v>
      </c>
      <c r="BM172" s="219" t="s">
        <v>1596</v>
      </c>
    </row>
    <row r="173" s="2" customFormat="1">
      <c r="A173" s="42"/>
      <c r="B173" s="43"/>
      <c r="C173" s="44"/>
      <c r="D173" s="226" t="s">
        <v>156</v>
      </c>
      <c r="E173" s="44"/>
      <c r="F173" s="227" t="s">
        <v>1597</v>
      </c>
      <c r="G173" s="44"/>
      <c r="H173" s="44"/>
      <c r="I173" s="223"/>
      <c r="J173" s="44"/>
      <c r="K173" s="44"/>
      <c r="L173" s="48"/>
      <c r="M173" s="224"/>
      <c r="N173" s="225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156</v>
      </c>
      <c r="AU173" s="20" t="s">
        <v>90</v>
      </c>
    </row>
    <row r="174" s="2" customFormat="1" ht="16.5" customHeight="1">
      <c r="A174" s="42"/>
      <c r="B174" s="43"/>
      <c r="C174" s="208" t="s">
        <v>591</v>
      </c>
      <c r="D174" s="208" t="s">
        <v>134</v>
      </c>
      <c r="E174" s="209" t="s">
        <v>1598</v>
      </c>
      <c r="F174" s="210" t="s">
        <v>1599</v>
      </c>
      <c r="G174" s="211" t="s">
        <v>164</v>
      </c>
      <c r="H174" s="212">
        <v>30</v>
      </c>
      <c r="I174" s="213"/>
      <c r="J174" s="214">
        <f>ROUND(I174*H174,2)</f>
        <v>0</v>
      </c>
      <c r="K174" s="210" t="s">
        <v>154</v>
      </c>
      <c r="L174" s="48"/>
      <c r="M174" s="215" t="s">
        <v>32</v>
      </c>
      <c r="N174" s="216" t="s">
        <v>51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730</v>
      </c>
      <c r="AT174" s="219" t="s">
        <v>134</v>
      </c>
      <c r="AU174" s="219" t="s">
        <v>90</v>
      </c>
      <c r="AY174" s="20" t="s">
        <v>132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88</v>
      </c>
      <c r="BK174" s="220">
        <f>ROUND(I174*H174,2)</f>
        <v>0</v>
      </c>
      <c r="BL174" s="20" t="s">
        <v>730</v>
      </c>
      <c r="BM174" s="219" t="s">
        <v>1600</v>
      </c>
    </row>
    <row r="175" s="2" customFormat="1">
      <c r="A175" s="42"/>
      <c r="B175" s="43"/>
      <c r="C175" s="44"/>
      <c r="D175" s="226" t="s">
        <v>156</v>
      </c>
      <c r="E175" s="44"/>
      <c r="F175" s="227" t="s">
        <v>1601</v>
      </c>
      <c r="G175" s="44"/>
      <c r="H175" s="44"/>
      <c r="I175" s="223"/>
      <c r="J175" s="44"/>
      <c r="K175" s="44"/>
      <c r="L175" s="48"/>
      <c r="M175" s="224"/>
      <c r="N175" s="22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156</v>
      </c>
      <c r="AU175" s="20" t="s">
        <v>90</v>
      </c>
    </row>
    <row r="176" s="2" customFormat="1" ht="16.5" customHeight="1">
      <c r="A176" s="42"/>
      <c r="B176" s="43"/>
      <c r="C176" s="208" t="s">
        <v>596</v>
      </c>
      <c r="D176" s="208" t="s">
        <v>134</v>
      </c>
      <c r="E176" s="209" t="s">
        <v>1602</v>
      </c>
      <c r="F176" s="210" t="s">
        <v>1603</v>
      </c>
      <c r="G176" s="211" t="s">
        <v>164</v>
      </c>
      <c r="H176" s="212">
        <v>30</v>
      </c>
      <c r="I176" s="213"/>
      <c r="J176" s="214">
        <f>ROUND(I176*H176,2)</f>
        <v>0</v>
      </c>
      <c r="K176" s="210" t="s">
        <v>154</v>
      </c>
      <c r="L176" s="48"/>
      <c r="M176" s="215" t="s">
        <v>32</v>
      </c>
      <c r="N176" s="216" t="s">
        <v>51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19" t="s">
        <v>730</v>
      </c>
      <c r="AT176" s="219" t="s">
        <v>134</v>
      </c>
      <c r="AU176" s="219" t="s">
        <v>90</v>
      </c>
      <c r="AY176" s="20" t="s">
        <v>132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88</v>
      </c>
      <c r="BK176" s="220">
        <f>ROUND(I176*H176,2)</f>
        <v>0</v>
      </c>
      <c r="BL176" s="20" t="s">
        <v>730</v>
      </c>
      <c r="BM176" s="219" t="s">
        <v>1604</v>
      </c>
    </row>
    <row r="177" s="2" customFormat="1">
      <c r="A177" s="42"/>
      <c r="B177" s="43"/>
      <c r="C177" s="44"/>
      <c r="D177" s="226" t="s">
        <v>156</v>
      </c>
      <c r="E177" s="44"/>
      <c r="F177" s="227" t="s">
        <v>1605</v>
      </c>
      <c r="G177" s="44"/>
      <c r="H177" s="44"/>
      <c r="I177" s="223"/>
      <c r="J177" s="44"/>
      <c r="K177" s="44"/>
      <c r="L177" s="48"/>
      <c r="M177" s="224"/>
      <c r="N177" s="22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156</v>
      </c>
      <c r="AU177" s="20" t="s">
        <v>90</v>
      </c>
    </row>
    <row r="178" s="2" customFormat="1" ht="16.5" customHeight="1">
      <c r="A178" s="42"/>
      <c r="B178" s="43"/>
      <c r="C178" s="208" t="s">
        <v>601</v>
      </c>
      <c r="D178" s="208" t="s">
        <v>134</v>
      </c>
      <c r="E178" s="209" t="s">
        <v>1606</v>
      </c>
      <c r="F178" s="210" t="s">
        <v>1607</v>
      </c>
      <c r="G178" s="211" t="s">
        <v>1106</v>
      </c>
      <c r="H178" s="212">
        <v>1</v>
      </c>
      <c r="I178" s="213"/>
      <c r="J178" s="214">
        <f>ROUND(I178*H178,2)</f>
        <v>0</v>
      </c>
      <c r="K178" s="210" t="s">
        <v>32</v>
      </c>
      <c r="L178" s="48"/>
      <c r="M178" s="215" t="s">
        <v>32</v>
      </c>
      <c r="N178" s="216" t="s">
        <v>51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730</v>
      </c>
      <c r="AT178" s="219" t="s">
        <v>134</v>
      </c>
      <c r="AU178" s="219" t="s">
        <v>90</v>
      </c>
      <c r="AY178" s="20" t="s">
        <v>132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88</v>
      </c>
      <c r="BK178" s="220">
        <f>ROUND(I178*H178,2)</f>
        <v>0</v>
      </c>
      <c r="BL178" s="20" t="s">
        <v>730</v>
      </c>
      <c r="BM178" s="219" t="s">
        <v>1608</v>
      </c>
    </row>
    <row r="179" s="12" customFormat="1" ht="22.8" customHeight="1">
      <c r="A179" s="12"/>
      <c r="B179" s="192"/>
      <c r="C179" s="193"/>
      <c r="D179" s="194" t="s">
        <v>79</v>
      </c>
      <c r="E179" s="206" t="s">
        <v>1609</v>
      </c>
      <c r="F179" s="206" t="s">
        <v>1610</v>
      </c>
      <c r="G179" s="193"/>
      <c r="H179" s="193"/>
      <c r="I179" s="196"/>
      <c r="J179" s="207">
        <f>BK179</f>
        <v>0</v>
      </c>
      <c r="K179" s="193"/>
      <c r="L179" s="198"/>
      <c r="M179" s="199"/>
      <c r="N179" s="200"/>
      <c r="O179" s="200"/>
      <c r="P179" s="201">
        <f>SUM(P180:P298)</f>
        <v>0</v>
      </c>
      <c r="Q179" s="200"/>
      <c r="R179" s="201">
        <f>SUM(R180:R298)</f>
        <v>131.63347099999999</v>
      </c>
      <c r="S179" s="200"/>
      <c r="T179" s="202">
        <f>SUM(T180:T298)</f>
        <v>99.000000000000014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3" t="s">
        <v>150</v>
      </c>
      <c r="AT179" s="204" t="s">
        <v>79</v>
      </c>
      <c r="AU179" s="204" t="s">
        <v>88</v>
      </c>
      <c r="AY179" s="203" t="s">
        <v>132</v>
      </c>
      <c r="BK179" s="205">
        <f>SUM(BK180:BK298)</f>
        <v>0</v>
      </c>
    </row>
    <row r="180" s="2" customFormat="1" ht="16.5" customHeight="1">
      <c r="A180" s="42"/>
      <c r="B180" s="43"/>
      <c r="C180" s="208" t="s">
        <v>606</v>
      </c>
      <c r="D180" s="208" t="s">
        <v>134</v>
      </c>
      <c r="E180" s="209" t="s">
        <v>1611</v>
      </c>
      <c r="F180" s="210" t="s">
        <v>1612</v>
      </c>
      <c r="G180" s="211" t="s">
        <v>1613</v>
      </c>
      <c r="H180" s="212">
        <v>1.28</v>
      </c>
      <c r="I180" s="213"/>
      <c r="J180" s="214">
        <f>ROUND(I180*H180,2)</f>
        <v>0</v>
      </c>
      <c r="K180" s="210" t="s">
        <v>154</v>
      </c>
      <c r="L180" s="48"/>
      <c r="M180" s="215" t="s">
        <v>32</v>
      </c>
      <c r="N180" s="216" t="s">
        <v>51</v>
      </c>
      <c r="O180" s="88"/>
      <c r="P180" s="217">
        <f>O180*H180</f>
        <v>0</v>
      </c>
      <c r="Q180" s="217">
        <v>0.0088000000000000005</v>
      </c>
      <c r="R180" s="217">
        <f>Q180*H180</f>
        <v>0.011264000000000001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730</v>
      </c>
      <c r="AT180" s="219" t="s">
        <v>134</v>
      </c>
      <c r="AU180" s="219" t="s">
        <v>90</v>
      </c>
      <c r="AY180" s="20" t="s">
        <v>132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88</v>
      </c>
      <c r="BK180" s="220">
        <f>ROUND(I180*H180,2)</f>
        <v>0</v>
      </c>
      <c r="BL180" s="20" t="s">
        <v>730</v>
      </c>
      <c r="BM180" s="219" t="s">
        <v>1614</v>
      </c>
    </row>
    <row r="181" s="2" customFormat="1">
      <c r="A181" s="42"/>
      <c r="B181" s="43"/>
      <c r="C181" s="44"/>
      <c r="D181" s="226" t="s">
        <v>156</v>
      </c>
      <c r="E181" s="44"/>
      <c r="F181" s="227" t="s">
        <v>1615</v>
      </c>
      <c r="G181" s="44"/>
      <c r="H181" s="44"/>
      <c r="I181" s="223"/>
      <c r="J181" s="44"/>
      <c r="K181" s="44"/>
      <c r="L181" s="48"/>
      <c r="M181" s="224"/>
      <c r="N181" s="22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156</v>
      </c>
      <c r="AU181" s="20" t="s">
        <v>90</v>
      </c>
    </row>
    <row r="182" s="2" customFormat="1" ht="24.15" customHeight="1">
      <c r="A182" s="42"/>
      <c r="B182" s="43"/>
      <c r="C182" s="208" t="s">
        <v>611</v>
      </c>
      <c r="D182" s="208" t="s">
        <v>134</v>
      </c>
      <c r="E182" s="209" t="s">
        <v>1616</v>
      </c>
      <c r="F182" s="210" t="s">
        <v>1617</v>
      </c>
      <c r="G182" s="211" t="s">
        <v>137</v>
      </c>
      <c r="H182" s="212">
        <v>76</v>
      </c>
      <c r="I182" s="213"/>
      <c r="J182" s="214">
        <f>ROUND(I182*H182,2)</f>
        <v>0</v>
      </c>
      <c r="K182" s="210" t="s">
        <v>154</v>
      </c>
      <c r="L182" s="48"/>
      <c r="M182" s="215" t="s">
        <v>32</v>
      </c>
      <c r="N182" s="216" t="s">
        <v>51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730</v>
      </c>
      <c r="AT182" s="219" t="s">
        <v>134</v>
      </c>
      <c r="AU182" s="219" t="s">
        <v>90</v>
      </c>
      <c r="AY182" s="20" t="s">
        <v>132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88</v>
      </c>
      <c r="BK182" s="220">
        <f>ROUND(I182*H182,2)</f>
        <v>0</v>
      </c>
      <c r="BL182" s="20" t="s">
        <v>730</v>
      </c>
      <c r="BM182" s="219" t="s">
        <v>1618</v>
      </c>
    </row>
    <row r="183" s="2" customFormat="1">
      <c r="A183" s="42"/>
      <c r="B183" s="43"/>
      <c r="C183" s="44"/>
      <c r="D183" s="226" t="s">
        <v>156</v>
      </c>
      <c r="E183" s="44"/>
      <c r="F183" s="227" t="s">
        <v>1619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156</v>
      </c>
      <c r="AU183" s="20" t="s">
        <v>90</v>
      </c>
    </row>
    <row r="184" s="2" customFormat="1" ht="24.15" customHeight="1">
      <c r="A184" s="42"/>
      <c r="B184" s="43"/>
      <c r="C184" s="208" t="s">
        <v>618</v>
      </c>
      <c r="D184" s="208" t="s">
        <v>134</v>
      </c>
      <c r="E184" s="209" t="s">
        <v>1620</v>
      </c>
      <c r="F184" s="210" t="s">
        <v>1621</v>
      </c>
      <c r="G184" s="211" t="s">
        <v>421</v>
      </c>
      <c r="H184" s="212">
        <v>54.139000000000003</v>
      </c>
      <c r="I184" s="213"/>
      <c r="J184" s="214">
        <f>ROUND(I184*H184,2)</f>
        <v>0</v>
      </c>
      <c r="K184" s="210" t="s">
        <v>154</v>
      </c>
      <c r="L184" s="48"/>
      <c r="M184" s="215" t="s">
        <v>32</v>
      </c>
      <c r="N184" s="216" t="s">
        <v>51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730</v>
      </c>
      <c r="AT184" s="219" t="s">
        <v>134</v>
      </c>
      <c r="AU184" s="219" t="s">
        <v>90</v>
      </c>
      <c r="AY184" s="20" t="s">
        <v>132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88</v>
      </c>
      <c r="BK184" s="220">
        <f>ROUND(I184*H184,2)</f>
        <v>0</v>
      </c>
      <c r="BL184" s="20" t="s">
        <v>730</v>
      </c>
      <c r="BM184" s="219" t="s">
        <v>1622</v>
      </c>
    </row>
    <row r="185" s="2" customFormat="1">
      <c r="A185" s="42"/>
      <c r="B185" s="43"/>
      <c r="C185" s="44"/>
      <c r="D185" s="226" t="s">
        <v>156</v>
      </c>
      <c r="E185" s="44"/>
      <c r="F185" s="227" t="s">
        <v>1623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156</v>
      </c>
      <c r="AU185" s="20" t="s">
        <v>90</v>
      </c>
    </row>
    <row r="186" s="14" customFormat="1">
      <c r="A186" s="14"/>
      <c r="B186" s="238"/>
      <c r="C186" s="239"/>
      <c r="D186" s="221" t="s">
        <v>167</v>
      </c>
      <c r="E186" s="240" t="s">
        <v>32</v>
      </c>
      <c r="F186" s="241" t="s">
        <v>1624</v>
      </c>
      <c r="G186" s="239"/>
      <c r="H186" s="242">
        <v>53.499000000000002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167</v>
      </c>
      <c r="AU186" s="248" t="s">
        <v>90</v>
      </c>
      <c r="AV186" s="14" t="s">
        <v>90</v>
      </c>
      <c r="AW186" s="14" t="s">
        <v>41</v>
      </c>
      <c r="AX186" s="14" t="s">
        <v>80</v>
      </c>
      <c r="AY186" s="248" t="s">
        <v>132</v>
      </c>
    </row>
    <row r="187" s="14" customFormat="1">
      <c r="A187" s="14"/>
      <c r="B187" s="238"/>
      <c r="C187" s="239"/>
      <c r="D187" s="221" t="s">
        <v>167</v>
      </c>
      <c r="E187" s="240" t="s">
        <v>32</v>
      </c>
      <c r="F187" s="241" t="s">
        <v>1625</v>
      </c>
      <c r="G187" s="239"/>
      <c r="H187" s="242">
        <v>0.64000000000000001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167</v>
      </c>
      <c r="AU187" s="248" t="s">
        <v>90</v>
      </c>
      <c r="AV187" s="14" t="s">
        <v>90</v>
      </c>
      <c r="AW187" s="14" t="s">
        <v>41</v>
      </c>
      <c r="AX187" s="14" t="s">
        <v>80</v>
      </c>
      <c r="AY187" s="248" t="s">
        <v>132</v>
      </c>
    </row>
    <row r="188" s="15" customFormat="1">
      <c r="A188" s="15"/>
      <c r="B188" s="249"/>
      <c r="C188" s="250"/>
      <c r="D188" s="221" t="s">
        <v>167</v>
      </c>
      <c r="E188" s="251" t="s">
        <v>32</v>
      </c>
      <c r="F188" s="252" t="s">
        <v>176</v>
      </c>
      <c r="G188" s="250"/>
      <c r="H188" s="253">
        <v>54.139000000000003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167</v>
      </c>
      <c r="AU188" s="259" t="s">
        <v>90</v>
      </c>
      <c r="AV188" s="15" t="s">
        <v>138</v>
      </c>
      <c r="AW188" s="15" t="s">
        <v>41</v>
      </c>
      <c r="AX188" s="15" t="s">
        <v>88</v>
      </c>
      <c r="AY188" s="259" t="s">
        <v>132</v>
      </c>
    </row>
    <row r="189" s="2" customFormat="1" ht="33" customHeight="1">
      <c r="A189" s="42"/>
      <c r="B189" s="43"/>
      <c r="C189" s="208" t="s">
        <v>631</v>
      </c>
      <c r="D189" s="208" t="s">
        <v>134</v>
      </c>
      <c r="E189" s="209" t="s">
        <v>1626</v>
      </c>
      <c r="F189" s="210" t="s">
        <v>1627</v>
      </c>
      <c r="G189" s="211" t="s">
        <v>153</v>
      </c>
      <c r="H189" s="212">
        <v>925</v>
      </c>
      <c r="I189" s="213"/>
      <c r="J189" s="214">
        <f>ROUND(I189*H189,2)</f>
        <v>0</v>
      </c>
      <c r="K189" s="210" t="s">
        <v>154</v>
      </c>
      <c r="L189" s="48"/>
      <c r="M189" s="215" t="s">
        <v>32</v>
      </c>
      <c r="N189" s="216" t="s">
        <v>51</v>
      </c>
      <c r="O189" s="88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19" t="s">
        <v>730</v>
      </c>
      <c r="AT189" s="219" t="s">
        <v>134</v>
      </c>
      <c r="AU189" s="219" t="s">
        <v>90</v>
      </c>
      <c r="AY189" s="20" t="s">
        <v>132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88</v>
      </c>
      <c r="BK189" s="220">
        <f>ROUND(I189*H189,2)</f>
        <v>0</v>
      </c>
      <c r="BL189" s="20" t="s">
        <v>730</v>
      </c>
      <c r="BM189" s="219" t="s">
        <v>1628</v>
      </c>
    </row>
    <row r="190" s="2" customFormat="1">
      <c r="A190" s="42"/>
      <c r="B190" s="43"/>
      <c r="C190" s="44"/>
      <c r="D190" s="226" t="s">
        <v>156</v>
      </c>
      <c r="E190" s="44"/>
      <c r="F190" s="227" t="s">
        <v>1629</v>
      </c>
      <c r="G190" s="44"/>
      <c r="H190" s="44"/>
      <c r="I190" s="223"/>
      <c r="J190" s="44"/>
      <c r="K190" s="44"/>
      <c r="L190" s="48"/>
      <c r="M190" s="224"/>
      <c r="N190" s="225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156</v>
      </c>
      <c r="AU190" s="20" t="s">
        <v>90</v>
      </c>
    </row>
    <row r="191" s="14" customFormat="1">
      <c r="A191" s="14"/>
      <c r="B191" s="238"/>
      <c r="C191" s="239"/>
      <c r="D191" s="221" t="s">
        <v>167</v>
      </c>
      <c r="E191" s="240" t="s">
        <v>32</v>
      </c>
      <c r="F191" s="241" t="s">
        <v>1630</v>
      </c>
      <c r="G191" s="239"/>
      <c r="H191" s="242">
        <v>925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167</v>
      </c>
      <c r="AU191" s="248" t="s">
        <v>90</v>
      </c>
      <c r="AV191" s="14" t="s">
        <v>90</v>
      </c>
      <c r="AW191" s="14" t="s">
        <v>41</v>
      </c>
      <c r="AX191" s="14" t="s">
        <v>88</v>
      </c>
      <c r="AY191" s="248" t="s">
        <v>132</v>
      </c>
    </row>
    <row r="192" s="2" customFormat="1" ht="33" customHeight="1">
      <c r="A192" s="42"/>
      <c r="B192" s="43"/>
      <c r="C192" s="208" t="s">
        <v>638</v>
      </c>
      <c r="D192" s="208" t="s">
        <v>134</v>
      </c>
      <c r="E192" s="209" t="s">
        <v>1631</v>
      </c>
      <c r="F192" s="210" t="s">
        <v>1632</v>
      </c>
      <c r="G192" s="211" t="s">
        <v>153</v>
      </c>
      <c r="H192" s="212">
        <v>252</v>
      </c>
      <c r="I192" s="213"/>
      <c r="J192" s="214">
        <f>ROUND(I192*H192,2)</f>
        <v>0</v>
      </c>
      <c r="K192" s="210" t="s">
        <v>154</v>
      </c>
      <c r="L192" s="48"/>
      <c r="M192" s="215" t="s">
        <v>32</v>
      </c>
      <c r="N192" s="216" t="s">
        <v>51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730</v>
      </c>
      <c r="AT192" s="219" t="s">
        <v>134</v>
      </c>
      <c r="AU192" s="219" t="s">
        <v>90</v>
      </c>
      <c r="AY192" s="20" t="s">
        <v>132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88</v>
      </c>
      <c r="BK192" s="220">
        <f>ROUND(I192*H192,2)</f>
        <v>0</v>
      </c>
      <c r="BL192" s="20" t="s">
        <v>730</v>
      </c>
      <c r="BM192" s="219" t="s">
        <v>1633</v>
      </c>
    </row>
    <row r="193" s="2" customFormat="1">
      <c r="A193" s="42"/>
      <c r="B193" s="43"/>
      <c r="C193" s="44"/>
      <c r="D193" s="226" t="s">
        <v>156</v>
      </c>
      <c r="E193" s="44"/>
      <c r="F193" s="227" t="s">
        <v>1634</v>
      </c>
      <c r="G193" s="44"/>
      <c r="H193" s="44"/>
      <c r="I193" s="223"/>
      <c r="J193" s="44"/>
      <c r="K193" s="44"/>
      <c r="L193" s="48"/>
      <c r="M193" s="224"/>
      <c r="N193" s="22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156</v>
      </c>
      <c r="AU193" s="20" t="s">
        <v>90</v>
      </c>
    </row>
    <row r="194" s="14" customFormat="1">
      <c r="A194" s="14"/>
      <c r="B194" s="238"/>
      <c r="C194" s="239"/>
      <c r="D194" s="221" t="s">
        <v>167</v>
      </c>
      <c r="E194" s="240" t="s">
        <v>32</v>
      </c>
      <c r="F194" s="241" t="s">
        <v>1635</v>
      </c>
      <c r="G194" s="239"/>
      <c r="H194" s="242">
        <v>252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167</v>
      </c>
      <c r="AU194" s="248" t="s">
        <v>90</v>
      </c>
      <c r="AV194" s="14" t="s">
        <v>90</v>
      </c>
      <c r="AW194" s="14" t="s">
        <v>41</v>
      </c>
      <c r="AX194" s="14" t="s">
        <v>88</v>
      </c>
      <c r="AY194" s="248" t="s">
        <v>132</v>
      </c>
    </row>
    <row r="195" s="2" customFormat="1" ht="33" customHeight="1">
      <c r="A195" s="42"/>
      <c r="B195" s="43"/>
      <c r="C195" s="208" t="s">
        <v>643</v>
      </c>
      <c r="D195" s="208" t="s">
        <v>134</v>
      </c>
      <c r="E195" s="209" t="s">
        <v>1636</v>
      </c>
      <c r="F195" s="210" t="s">
        <v>1637</v>
      </c>
      <c r="G195" s="211" t="s">
        <v>153</v>
      </c>
      <c r="H195" s="212">
        <v>103</v>
      </c>
      <c r="I195" s="213"/>
      <c r="J195" s="214">
        <f>ROUND(I195*H195,2)</f>
        <v>0</v>
      </c>
      <c r="K195" s="210" t="s">
        <v>154</v>
      </c>
      <c r="L195" s="48"/>
      <c r="M195" s="215" t="s">
        <v>32</v>
      </c>
      <c r="N195" s="216" t="s">
        <v>51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19" t="s">
        <v>730</v>
      </c>
      <c r="AT195" s="219" t="s">
        <v>134</v>
      </c>
      <c r="AU195" s="219" t="s">
        <v>90</v>
      </c>
      <c r="AY195" s="20" t="s">
        <v>132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88</v>
      </c>
      <c r="BK195" s="220">
        <f>ROUND(I195*H195,2)</f>
        <v>0</v>
      </c>
      <c r="BL195" s="20" t="s">
        <v>730</v>
      </c>
      <c r="BM195" s="219" t="s">
        <v>1638</v>
      </c>
    </row>
    <row r="196" s="2" customFormat="1">
      <c r="A196" s="42"/>
      <c r="B196" s="43"/>
      <c r="C196" s="44"/>
      <c r="D196" s="226" t="s">
        <v>156</v>
      </c>
      <c r="E196" s="44"/>
      <c r="F196" s="227" t="s">
        <v>1639</v>
      </c>
      <c r="G196" s="44"/>
      <c r="H196" s="44"/>
      <c r="I196" s="223"/>
      <c r="J196" s="44"/>
      <c r="K196" s="44"/>
      <c r="L196" s="48"/>
      <c r="M196" s="224"/>
      <c r="N196" s="225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156</v>
      </c>
      <c r="AU196" s="20" t="s">
        <v>90</v>
      </c>
    </row>
    <row r="197" s="14" customFormat="1">
      <c r="A197" s="14"/>
      <c r="B197" s="238"/>
      <c r="C197" s="239"/>
      <c r="D197" s="221" t="s">
        <v>167</v>
      </c>
      <c r="E197" s="240" t="s">
        <v>32</v>
      </c>
      <c r="F197" s="241" t="s">
        <v>1640</v>
      </c>
      <c r="G197" s="239"/>
      <c r="H197" s="242">
        <v>103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167</v>
      </c>
      <c r="AU197" s="248" t="s">
        <v>90</v>
      </c>
      <c r="AV197" s="14" t="s">
        <v>90</v>
      </c>
      <c r="AW197" s="14" t="s">
        <v>41</v>
      </c>
      <c r="AX197" s="14" t="s">
        <v>88</v>
      </c>
      <c r="AY197" s="248" t="s">
        <v>132</v>
      </c>
    </row>
    <row r="198" s="2" customFormat="1" ht="16.5" customHeight="1">
      <c r="A198" s="42"/>
      <c r="B198" s="43"/>
      <c r="C198" s="208" t="s">
        <v>649</v>
      </c>
      <c r="D198" s="208" t="s">
        <v>134</v>
      </c>
      <c r="E198" s="209" t="s">
        <v>1641</v>
      </c>
      <c r="F198" s="210" t="s">
        <v>1642</v>
      </c>
      <c r="G198" s="211" t="s">
        <v>421</v>
      </c>
      <c r="H198" s="212">
        <v>28.542000000000002</v>
      </c>
      <c r="I198" s="213"/>
      <c r="J198" s="214">
        <f>ROUND(I198*H198,2)</f>
        <v>0</v>
      </c>
      <c r="K198" s="210" t="s">
        <v>154</v>
      </c>
      <c r="L198" s="48"/>
      <c r="M198" s="215" t="s">
        <v>32</v>
      </c>
      <c r="N198" s="216" t="s">
        <v>51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730</v>
      </c>
      <c r="AT198" s="219" t="s">
        <v>134</v>
      </c>
      <c r="AU198" s="219" t="s">
        <v>90</v>
      </c>
      <c r="AY198" s="20" t="s">
        <v>132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88</v>
      </c>
      <c r="BK198" s="220">
        <f>ROUND(I198*H198,2)</f>
        <v>0</v>
      </c>
      <c r="BL198" s="20" t="s">
        <v>730</v>
      </c>
      <c r="BM198" s="219" t="s">
        <v>1643</v>
      </c>
    </row>
    <row r="199" s="2" customFormat="1">
      <c r="A199" s="42"/>
      <c r="B199" s="43"/>
      <c r="C199" s="44"/>
      <c r="D199" s="226" t="s">
        <v>156</v>
      </c>
      <c r="E199" s="44"/>
      <c r="F199" s="227" t="s">
        <v>1644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156</v>
      </c>
      <c r="AU199" s="20" t="s">
        <v>90</v>
      </c>
    </row>
    <row r="200" s="13" customFormat="1">
      <c r="A200" s="13"/>
      <c r="B200" s="228"/>
      <c r="C200" s="229"/>
      <c r="D200" s="221" t="s">
        <v>167</v>
      </c>
      <c r="E200" s="230" t="s">
        <v>32</v>
      </c>
      <c r="F200" s="231" t="s">
        <v>1645</v>
      </c>
      <c r="G200" s="229"/>
      <c r="H200" s="230" t="s">
        <v>32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167</v>
      </c>
      <c r="AU200" s="237" t="s">
        <v>90</v>
      </c>
      <c r="AV200" s="13" t="s">
        <v>88</v>
      </c>
      <c r="AW200" s="13" t="s">
        <v>41</v>
      </c>
      <c r="AX200" s="13" t="s">
        <v>80</v>
      </c>
      <c r="AY200" s="237" t="s">
        <v>132</v>
      </c>
    </row>
    <row r="201" s="14" customFormat="1">
      <c r="A201" s="14"/>
      <c r="B201" s="238"/>
      <c r="C201" s="239"/>
      <c r="D201" s="221" t="s">
        <v>167</v>
      </c>
      <c r="E201" s="240" t="s">
        <v>32</v>
      </c>
      <c r="F201" s="241" t="s">
        <v>1646</v>
      </c>
      <c r="G201" s="239"/>
      <c r="H201" s="242">
        <v>16.187999999999999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167</v>
      </c>
      <c r="AU201" s="248" t="s">
        <v>90</v>
      </c>
      <c r="AV201" s="14" t="s">
        <v>90</v>
      </c>
      <c r="AW201" s="14" t="s">
        <v>41</v>
      </c>
      <c r="AX201" s="14" t="s">
        <v>80</v>
      </c>
      <c r="AY201" s="248" t="s">
        <v>132</v>
      </c>
    </row>
    <row r="202" s="14" customFormat="1">
      <c r="A202" s="14"/>
      <c r="B202" s="238"/>
      <c r="C202" s="239"/>
      <c r="D202" s="221" t="s">
        <v>167</v>
      </c>
      <c r="E202" s="240" t="s">
        <v>32</v>
      </c>
      <c r="F202" s="241" t="s">
        <v>1647</v>
      </c>
      <c r="G202" s="239"/>
      <c r="H202" s="242">
        <v>6.1740000000000004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167</v>
      </c>
      <c r="AU202" s="248" t="s">
        <v>90</v>
      </c>
      <c r="AV202" s="14" t="s">
        <v>90</v>
      </c>
      <c r="AW202" s="14" t="s">
        <v>41</v>
      </c>
      <c r="AX202" s="14" t="s">
        <v>80</v>
      </c>
      <c r="AY202" s="248" t="s">
        <v>132</v>
      </c>
    </row>
    <row r="203" s="14" customFormat="1">
      <c r="A203" s="14"/>
      <c r="B203" s="238"/>
      <c r="C203" s="239"/>
      <c r="D203" s="221" t="s">
        <v>167</v>
      </c>
      <c r="E203" s="240" t="s">
        <v>32</v>
      </c>
      <c r="F203" s="241" t="s">
        <v>1648</v>
      </c>
      <c r="G203" s="239"/>
      <c r="H203" s="242">
        <v>6.1799999999999997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167</v>
      </c>
      <c r="AU203" s="248" t="s">
        <v>90</v>
      </c>
      <c r="AV203" s="14" t="s">
        <v>90</v>
      </c>
      <c r="AW203" s="14" t="s">
        <v>41</v>
      </c>
      <c r="AX203" s="14" t="s">
        <v>80</v>
      </c>
      <c r="AY203" s="248" t="s">
        <v>132</v>
      </c>
    </row>
    <row r="204" s="15" customFormat="1">
      <c r="A204" s="15"/>
      <c r="B204" s="249"/>
      <c r="C204" s="250"/>
      <c r="D204" s="221" t="s">
        <v>167</v>
      </c>
      <c r="E204" s="251" t="s">
        <v>32</v>
      </c>
      <c r="F204" s="252" t="s">
        <v>176</v>
      </c>
      <c r="G204" s="250"/>
      <c r="H204" s="253">
        <v>28.542000000000002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9" t="s">
        <v>167</v>
      </c>
      <c r="AU204" s="259" t="s">
        <v>90</v>
      </c>
      <c r="AV204" s="15" t="s">
        <v>138</v>
      </c>
      <c r="AW204" s="15" t="s">
        <v>41</v>
      </c>
      <c r="AX204" s="15" t="s">
        <v>88</v>
      </c>
      <c r="AY204" s="259" t="s">
        <v>132</v>
      </c>
    </row>
    <row r="205" s="2" customFormat="1" ht="16.5" customHeight="1">
      <c r="A205" s="42"/>
      <c r="B205" s="43"/>
      <c r="C205" s="208" t="s">
        <v>655</v>
      </c>
      <c r="D205" s="208" t="s">
        <v>134</v>
      </c>
      <c r="E205" s="209" t="s">
        <v>1649</v>
      </c>
      <c r="F205" s="210" t="s">
        <v>1650</v>
      </c>
      <c r="G205" s="211" t="s">
        <v>164</v>
      </c>
      <c r="H205" s="212">
        <v>15</v>
      </c>
      <c r="I205" s="213"/>
      <c r="J205" s="214">
        <f>ROUND(I205*H205,2)</f>
        <v>0</v>
      </c>
      <c r="K205" s="210" t="s">
        <v>154</v>
      </c>
      <c r="L205" s="48"/>
      <c r="M205" s="215" t="s">
        <v>32</v>
      </c>
      <c r="N205" s="216" t="s">
        <v>51</v>
      </c>
      <c r="O205" s="88"/>
      <c r="P205" s="217">
        <f>O205*H205</f>
        <v>0</v>
      </c>
      <c r="Q205" s="217">
        <v>0.0038</v>
      </c>
      <c r="R205" s="217">
        <f>Q205*H205</f>
        <v>0.057000000000000002</v>
      </c>
      <c r="S205" s="217">
        <v>0</v>
      </c>
      <c r="T205" s="218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19" t="s">
        <v>730</v>
      </c>
      <c r="AT205" s="219" t="s">
        <v>134</v>
      </c>
      <c r="AU205" s="219" t="s">
        <v>90</v>
      </c>
      <c r="AY205" s="20" t="s">
        <v>132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88</v>
      </c>
      <c r="BK205" s="220">
        <f>ROUND(I205*H205,2)</f>
        <v>0</v>
      </c>
      <c r="BL205" s="20" t="s">
        <v>730</v>
      </c>
      <c r="BM205" s="219" t="s">
        <v>1651</v>
      </c>
    </row>
    <row r="206" s="2" customFormat="1">
      <c r="A206" s="42"/>
      <c r="B206" s="43"/>
      <c r="C206" s="44"/>
      <c r="D206" s="226" t="s">
        <v>156</v>
      </c>
      <c r="E206" s="44"/>
      <c r="F206" s="227" t="s">
        <v>1652</v>
      </c>
      <c r="G206" s="44"/>
      <c r="H206" s="44"/>
      <c r="I206" s="223"/>
      <c r="J206" s="44"/>
      <c r="K206" s="44"/>
      <c r="L206" s="48"/>
      <c r="M206" s="224"/>
      <c r="N206" s="225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156</v>
      </c>
      <c r="AU206" s="20" t="s">
        <v>90</v>
      </c>
    </row>
    <row r="207" s="13" customFormat="1">
      <c r="A207" s="13"/>
      <c r="B207" s="228"/>
      <c r="C207" s="229"/>
      <c r="D207" s="221" t="s">
        <v>167</v>
      </c>
      <c r="E207" s="230" t="s">
        <v>32</v>
      </c>
      <c r="F207" s="231" t="s">
        <v>1653</v>
      </c>
      <c r="G207" s="229"/>
      <c r="H207" s="230" t="s">
        <v>32</v>
      </c>
      <c r="I207" s="232"/>
      <c r="J207" s="229"/>
      <c r="K207" s="229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167</v>
      </c>
      <c r="AU207" s="237" t="s">
        <v>90</v>
      </c>
      <c r="AV207" s="13" t="s">
        <v>88</v>
      </c>
      <c r="AW207" s="13" t="s">
        <v>41</v>
      </c>
      <c r="AX207" s="13" t="s">
        <v>80</v>
      </c>
      <c r="AY207" s="237" t="s">
        <v>132</v>
      </c>
    </row>
    <row r="208" s="14" customFormat="1">
      <c r="A208" s="14"/>
      <c r="B208" s="238"/>
      <c r="C208" s="239"/>
      <c r="D208" s="221" t="s">
        <v>167</v>
      </c>
      <c r="E208" s="240" t="s">
        <v>32</v>
      </c>
      <c r="F208" s="241" t="s">
        <v>8</v>
      </c>
      <c r="G208" s="239"/>
      <c r="H208" s="242">
        <v>15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167</v>
      </c>
      <c r="AU208" s="248" t="s">
        <v>90</v>
      </c>
      <c r="AV208" s="14" t="s">
        <v>90</v>
      </c>
      <c r="AW208" s="14" t="s">
        <v>41</v>
      </c>
      <c r="AX208" s="14" t="s">
        <v>88</v>
      </c>
      <c r="AY208" s="248" t="s">
        <v>132</v>
      </c>
    </row>
    <row r="209" s="2" customFormat="1" ht="16.5" customHeight="1">
      <c r="A209" s="42"/>
      <c r="B209" s="43"/>
      <c r="C209" s="208" t="s">
        <v>660</v>
      </c>
      <c r="D209" s="208" t="s">
        <v>134</v>
      </c>
      <c r="E209" s="209" t="s">
        <v>1654</v>
      </c>
      <c r="F209" s="210" t="s">
        <v>1655</v>
      </c>
      <c r="G209" s="211" t="s">
        <v>164</v>
      </c>
      <c r="H209" s="212">
        <v>20</v>
      </c>
      <c r="I209" s="213"/>
      <c r="J209" s="214">
        <f>ROUND(I209*H209,2)</f>
        <v>0</v>
      </c>
      <c r="K209" s="210" t="s">
        <v>154</v>
      </c>
      <c r="L209" s="48"/>
      <c r="M209" s="215" t="s">
        <v>32</v>
      </c>
      <c r="N209" s="216" t="s">
        <v>51</v>
      </c>
      <c r="O209" s="88"/>
      <c r="P209" s="217">
        <f>O209*H209</f>
        <v>0</v>
      </c>
      <c r="Q209" s="217">
        <v>0.0076</v>
      </c>
      <c r="R209" s="217">
        <f>Q209*H209</f>
        <v>0.152</v>
      </c>
      <c r="S209" s="217">
        <v>0</v>
      </c>
      <c r="T209" s="21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19" t="s">
        <v>730</v>
      </c>
      <c r="AT209" s="219" t="s">
        <v>134</v>
      </c>
      <c r="AU209" s="219" t="s">
        <v>90</v>
      </c>
      <c r="AY209" s="20" t="s">
        <v>132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88</v>
      </c>
      <c r="BK209" s="220">
        <f>ROUND(I209*H209,2)</f>
        <v>0</v>
      </c>
      <c r="BL209" s="20" t="s">
        <v>730</v>
      </c>
      <c r="BM209" s="219" t="s">
        <v>1656</v>
      </c>
    </row>
    <row r="210" s="2" customFormat="1">
      <c r="A210" s="42"/>
      <c r="B210" s="43"/>
      <c r="C210" s="44"/>
      <c r="D210" s="226" t="s">
        <v>156</v>
      </c>
      <c r="E210" s="44"/>
      <c r="F210" s="227" t="s">
        <v>1657</v>
      </c>
      <c r="G210" s="44"/>
      <c r="H210" s="44"/>
      <c r="I210" s="223"/>
      <c r="J210" s="44"/>
      <c r="K210" s="44"/>
      <c r="L210" s="48"/>
      <c r="M210" s="224"/>
      <c r="N210" s="225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156</v>
      </c>
      <c r="AU210" s="20" t="s">
        <v>90</v>
      </c>
    </row>
    <row r="211" s="13" customFormat="1">
      <c r="A211" s="13"/>
      <c r="B211" s="228"/>
      <c r="C211" s="229"/>
      <c r="D211" s="221" t="s">
        <v>167</v>
      </c>
      <c r="E211" s="230" t="s">
        <v>32</v>
      </c>
      <c r="F211" s="231" t="s">
        <v>1653</v>
      </c>
      <c r="G211" s="229"/>
      <c r="H211" s="230" t="s">
        <v>32</v>
      </c>
      <c r="I211" s="232"/>
      <c r="J211" s="229"/>
      <c r="K211" s="229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167</v>
      </c>
      <c r="AU211" s="237" t="s">
        <v>90</v>
      </c>
      <c r="AV211" s="13" t="s">
        <v>88</v>
      </c>
      <c r="AW211" s="13" t="s">
        <v>41</v>
      </c>
      <c r="AX211" s="13" t="s">
        <v>80</v>
      </c>
      <c r="AY211" s="237" t="s">
        <v>132</v>
      </c>
    </row>
    <row r="212" s="14" customFormat="1">
      <c r="A212" s="14"/>
      <c r="B212" s="238"/>
      <c r="C212" s="239"/>
      <c r="D212" s="221" t="s">
        <v>167</v>
      </c>
      <c r="E212" s="240" t="s">
        <v>32</v>
      </c>
      <c r="F212" s="241" t="s">
        <v>282</v>
      </c>
      <c r="G212" s="239"/>
      <c r="H212" s="242">
        <v>20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167</v>
      </c>
      <c r="AU212" s="248" t="s">
        <v>90</v>
      </c>
      <c r="AV212" s="14" t="s">
        <v>90</v>
      </c>
      <c r="AW212" s="14" t="s">
        <v>41</v>
      </c>
      <c r="AX212" s="14" t="s">
        <v>88</v>
      </c>
      <c r="AY212" s="248" t="s">
        <v>132</v>
      </c>
    </row>
    <row r="213" s="2" customFormat="1" ht="16.5" customHeight="1">
      <c r="A213" s="42"/>
      <c r="B213" s="43"/>
      <c r="C213" s="208" t="s">
        <v>665</v>
      </c>
      <c r="D213" s="208" t="s">
        <v>134</v>
      </c>
      <c r="E213" s="209" t="s">
        <v>1658</v>
      </c>
      <c r="F213" s="210" t="s">
        <v>1659</v>
      </c>
      <c r="G213" s="211" t="s">
        <v>137</v>
      </c>
      <c r="H213" s="212">
        <v>191.40000000000001</v>
      </c>
      <c r="I213" s="213"/>
      <c r="J213" s="214">
        <f>ROUND(I213*H213,2)</f>
        <v>0</v>
      </c>
      <c r="K213" s="210" t="s">
        <v>154</v>
      </c>
      <c r="L213" s="48"/>
      <c r="M213" s="215" t="s">
        <v>32</v>
      </c>
      <c r="N213" s="216" t="s">
        <v>51</v>
      </c>
      <c r="O213" s="88"/>
      <c r="P213" s="217">
        <f>O213*H213</f>
        <v>0</v>
      </c>
      <c r="Q213" s="217">
        <v>0.00069999999999999999</v>
      </c>
      <c r="R213" s="217">
        <f>Q213*H213</f>
        <v>0.13398000000000002</v>
      </c>
      <c r="S213" s="217">
        <v>0</v>
      </c>
      <c r="T213" s="21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19" t="s">
        <v>730</v>
      </c>
      <c r="AT213" s="219" t="s">
        <v>134</v>
      </c>
      <c r="AU213" s="219" t="s">
        <v>90</v>
      </c>
      <c r="AY213" s="20" t="s">
        <v>132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88</v>
      </c>
      <c r="BK213" s="220">
        <f>ROUND(I213*H213,2)</f>
        <v>0</v>
      </c>
      <c r="BL213" s="20" t="s">
        <v>730</v>
      </c>
      <c r="BM213" s="219" t="s">
        <v>1660</v>
      </c>
    </row>
    <row r="214" s="2" customFormat="1">
      <c r="A214" s="42"/>
      <c r="B214" s="43"/>
      <c r="C214" s="44"/>
      <c r="D214" s="226" t="s">
        <v>156</v>
      </c>
      <c r="E214" s="44"/>
      <c r="F214" s="227" t="s">
        <v>1661</v>
      </c>
      <c r="G214" s="44"/>
      <c r="H214" s="44"/>
      <c r="I214" s="223"/>
      <c r="J214" s="44"/>
      <c r="K214" s="44"/>
      <c r="L214" s="48"/>
      <c r="M214" s="224"/>
      <c r="N214" s="22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156</v>
      </c>
      <c r="AU214" s="20" t="s">
        <v>90</v>
      </c>
    </row>
    <row r="215" s="14" customFormat="1">
      <c r="A215" s="14"/>
      <c r="B215" s="238"/>
      <c r="C215" s="239"/>
      <c r="D215" s="221" t="s">
        <v>167</v>
      </c>
      <c r="E215" s="240" t="s">
        <v>32</v>
      </c>
      <c r="F215" s="241" t="s">
        <v>1662</v>
      </c>
      <c r="G215" s="239"/>
      <c r="H215" s="242">
        <v>191.40000000000001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167</v>
      </c>
      <c r="AU215" s="248" t="s">
        <v>90</v>
      </c>
      <c r="AV215" s="14" t="s">
        <v>90</v>
      </c>
      <c r="AW215" s="14" t="s">
        <v>41</v>
      </c>
      <c r="AX215" s="14" t="s">
        <v>88</v>
      </c>
      <c r="AY215" s="248" t="s">
        <v>132</v>
      </c>
    </row>
    <row r="216" s="2" customFormat="1" ht="16.5" customHeight="1">
      <c r="A216" s="42"/>
      <c r="B216" s="43"/>
      <c r="C216" s="208" t="s">
        <v>674</v>
      </c>
      <c r="D216" s="208" t="s">
        <v>134</v>
      </c>
      <c r="E216" s="209" t="s">
        <v>1663</v>
      </c>
      <c r="F216" s="210" t="s">
        <v>1664</v>
      </c>
      <c r="G216" s="211" t="s">
        <v>137</v>
      </c>
      <c r="H216" s="212">
        <v>191.40000000000001</v>
      </c>
      <c r="I216" s="213"/>
      <c r="J216" s="214">
        <f>ROUND(I216*H216,2)</f>
        <v>0</v>
      </c>
      <c r="K216" s="210" t="s">
        <v>154</v>
      </c>
      <c r="L216" s="48"/>
      <c r="M216" s="215" t="s">
        <v>32</v>
      </c>
      <c r="N216" s="216" t="s">
        <v>51</v>
      </c>
      <c r="O216" s="88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19" t="s">
        <v>730</v>
      </c>
      <c r="AT216" s="219" t="s">
        <v>134</v>
      </c>
      <c r="AU216" s="219" t="s">
        <v>90</v>
      </c>
      <c r="AY216" s="20" t="s">
        <v>132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88</v>
      </c>
      <c r="BK216" s="220">
        <f>ROUND(I216*H216,2)</f>
        <v>0</v>
      </c>
      <c r="BL216" s="20" t="s">
        <v>730</v>
      </c>
      <c r="BM216" s="219" t="s">
        <v>1665</v>
      </c>
    </row>
    <row r="217" s="2" customFormat="1">
      <c r="A217" s="42"/>
      <c r="B217" s="43"/>
      <c r="C217" s="44"/>
      <c r="D217" s="226" t="s">
        <v>156</v>
      </c>
      <c r="E217" s="44"/>
      <c r="F217" s="227" t="s">
        <v>1666</v>
      </c>
      <c r="G217" s="44"/>
      <c r="H217" s="44"/>
      <c r="I217" s="223"/>
      <c r="J217" s="44"/>
      <c r="K217" s="44"/>
      <c r="L217" s="48"/>
      <c r="M217" s="224"/>
      <c r="N217" s="225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156</v>
      </c>
      <c r="AU217" s="20" t="s">
        <v>90</v>
      </c>
    </row>
    <row r="218" s="2" customFormat="1" ht="24.15" customHeight="1">
      <c r="A218" s="42"/>
      <c r="B218" s="43"/>
      <c r="C218" s="208" t="s">
        <v>679</v>
      </c>
      <c r="D218" s="208" t="s">
        <v>134</v>
      </c>
      <c r="E218" s="209" t="s">
        <v>1667</v>
      </c>
      <c r="F218" s="210" t="s">
        <v>1668</v>
      </c>
      <c r="G218" s="211" t="s">
        <v>421</v>
      </c>
      <c r="H218" s="212">
        <v>69.022999999999996</v>
      </c>
      <c r="I218" s="213"/>
      <c r="J218" s="214">
        <f>ROUND(I218*H218,2)</f>
        <v>0</v>
      </c>
      <c r="K218" s="210" t="s">
        <v>154</v>
      </c>
      <c r="L218" s="48"/>
      <c r="M218" s="215" t="s">
        <v>32</v>
      </c>
      <c r="N218" s="216" t="s">
        <v>51</v>
      </c>
      <c r="O218" s="88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19" t="s">
        <v>730</v>
      </c>
      <c r="AT218" s="219" t="s">
        <v>134</v>
      </c>
      <c r="AU218" s="219" t="s">
        <v>90</v>
      </c>
      <c r="AY218" s="20" t="s">
        <v>132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88</v>
      </c>
      <c r="BK218" s="220">
        <f>ROUND(I218*H218,2)</f>
        <v>0</v>
      </c>
      <c r="BL218" s="20" t="s">
        <v>730</v>
      </c>
      <c r="BM218" s="219" t="s">
        <v>1669</v>
      </c>
    </row>
    <row r="219" s="2" customFormat="1">
      <c r="A219" s="42"/>
      <c r="B219" s="43"/>
      <c r="C219" s="44"/>
      <c r="D219" s="226" t="s">
        <v>156</v>
      </c>
      <c r="E219" s="44"/>
      <c r="F219" s="227" t="s">
        <v>1670</v>
      </c>
      <c r="G219" s="44"/>
      <c r="H219" s="44"/>
      <c r="I219" s="223"/>
      <c r="J219" s="44"/>
      <c r="K219" s="44"/>
      <c r="L219" s="48"/>
      <c r="M219" s="224"/>
      <c r="N219" s="225"/>
      <c r="O219" s="88"/>
      <c r="P219" s="88"/>
      <c r="Q219" s="88"/>
      <c r="R219" s="88"/>
      <c r="S219" s="88"/>
      <c r="T219" s="89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T219" s="20" t="s">
        <v>156</v>
      </c>
      <c r="AU219" s="20" t="s">
        <v>90</v>
      </c>
    </row>
    <row r="220" s="13" customFormat="1">
      <c r="A220" s="13"/>
      <c r="B220" s="228"/>
      <c r="C220" s="229"/>
      <c r="D220" s="221" t="s">
        <v>167</v>
      </c>
      <c r="E220" s="230" t="s">
        <v>32</v>
      </c>
      <c r="F220" s="231" t="s">
        <v>1671</v>
      </c>
      <c r="G220" s="229"/>
      <c r="H220" s="230" t="s">
        <v>32</v>
      </c>
      <c r="I220" s="232"/>
      <c r="J220" s="229"/>
      <c r="K220" s="229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167</v>
      </c>
      <c r="AU220" s="237" t="s">
        <v>90</v>
      </c>
      <c r="AV220" s="13" t="s">
        <v>88</v>
      </c>
      <c r="AW220" s="13" t="s">
        <v>41</v>
      </c>
      <c r="AX220" s="13" t="s">
        <v>80</v>
      </c>
      <c r="AY220" s="237" t="s">
        <v>132</v>
      </c>
    </row>
    <row r="221" s="14" customFormat="1">
      <c r="A221" s="14"/>
      <c r="B221" s="238"/>
      <c r="C221" s="239"/>
      <c r="D221" s="221" t="s">
        <v>167</v>
      </c>
      <c r="E221" s="240" t="s">
        <v>32</v>
      </c>
      <c r="F221" s="241" t="s">
        <v>1672</v>
      </c>
      <c r="G221" s="239"/>
      <c r="H221" s="242">
        <v>69.022999999999996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167</v>
      </c>
      <c r="AU221" s="248" t="s">
        <v>90</v>
      </c>
      <c r="AV221" s="14" t="s">
        <v>90</v>
      </c>
      <c r="AW221" s="14" t="s">
        <v>41</v>
      </c>
      <c r="AX221" s="14" t="s">
        <v>80</v>
      </c>
      <c r="AY221" s="248" t="s">
        <v>132</v>
      </c>
    </row>
    <row r="222" s="15" customFormat="1">
      <c r="A222" s="15"/>
      <c r="B222" s="249"/>
      <c r="C222" s="250"/>
      <c r="D222" s="221" t="s">
        <v>167</v>
      </c>
      <c r="E222" s="251" t="s">
        <v>32</v>
      </c>
      <c r="F222" s="252" t="s">
        <v>176</v>
      </c>
      <c r="G222" s="250"/>
      <c r="H222" s="253">
        <v>69.022999999999996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167</v>
      </c>
      <c r="AU222" s="259" t="s">
        <v>90</v>
      </c>
      <c r="AV222" s="15" t="s">
        <v>138</v>
      </c>
      <c r="AW222" s="15" t="s">
        <v>41</v>
      </c>
      <c r="AX222" s="15" t="s">
        <v>88</v>
      </c>
      <c r="AY222" s="259" t="s">
        <v>132</v>
      </c>
    </row>
    <row r="223" s="2" customFormat="1" ht="33" customHeight="1">
      <c r="A223" s="42"/>
      <c r="B223" s="43"/>
      <c r="C223" s="208" t="s">
        <v>684</v>
      </c>
      <c r="D223" s="208" t="s">
        <v>134</v>
      </c>
      <c r="E223" s="209" t="s">
        <v>1673</v>
      </c>
      <c r="F223" s="210" t="s">
        <v>1674</v>
      </c>
      <c r="G223" s="211" t="s">
        <v>421</v>
      </c>
      <c r="H223" s="212">
        <v>621.20699999999999</v>
      </c>
      <c r="I223" s="213"/>
      <c r="J223" s="214">
        <f>ROUND(I223*H223,2)</f>
        <v>0</v>
      </c>
      <c r="K223" s="210" t="s">
        <v>154</v>
      </c>
      <c r="L223" s="48"/>
      <c r="M223" s="215" t="s">
        <v>32</v>
      </c>
      <c r="N223" s="216" t="s">
        <v>51</v>
      </c>
      <c r="O223" s="88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19" t="s">
        <v>730</v>
      </c>
      <c r="AT223" s="219" t="s">
        <v>134</v>
      </c>
      <c r="AU223" s="219" t="s">
        <v>90</v>
      </c>
      <c r="AY223" s="20" t="s">
        <v>132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88</v>
      </c>
      <c r="BK223" s="220">
        <f>ROUND(I223*H223,2)</f>
        <v>0</v>
      </c>
      <c r="BL223" s="20" t="s">
        <v>730</v>
      </c>
      <c r="BM223" s="219" t="s">
        <v>1675</v>
      </c>
    </row>
    <row r="224" s="2" customFormat="1">
      <c r="A224" s="42"/>
      <c r="B224" s="43"/>
      <c r="C224" s="44"/>
      <c r="D224" s="226" t="s">
        <v>156</v>
      </c>
      <c r="E224" s="44"/>
      <c r="F224" s="227" t="s">
        <v>1676</v>
      </c>
      <c r="G224" s="44"/>
      <c r="H224" s="44"/>
      <c r="I224" s="223"/>
      <c r="J224" s="44"/>
      <c r="K224" s="44"/>
      <c r="L224" s="48"/>
      <c r="M224" s="224"/>
      <c r="N224" s="225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156</v>
      </c>
      <c r="AU224" s="20" t="s">
        <v>90</v>
      </c>
    </row>
    <row r="225" s="14" customFormat="1">
      <c r="A225" s="14"/>
      <c r="B225" s="238"/>
      <c r="C225" s="239"/>
      <c r="D225" s="221" t="s">
        <v>167</v>
      </c>
      <c r="E225" s="240" t="s">
        <v>32</v>
      </c>
      <c r="F225" s="241" t="s">
        <v>1677</v>
      </c>
      <c r="G225" s="239"/>
      <c r="H225" s="242">
        <v>621.20699999999999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167</v>
      </c>
      <c r="AU225" s="248" t="s">
        <v>90</v>
      </c>
      <c r="AV225" s="14" t="s">
        <v>90</v>
      </c>
      <c r="AW225" s="14" t="s">
        <v>41</v>
      </c>
      <c r="AX225" s="14" t="s">
        <v>88</v>
      </c>
      <c r="AY225" s="248" t="s">
        <v>132</v>
      </c>
    </row>
    <row r="226" s="2" customFormat="1" ht="24.15" customHeight="1">
      <c r="A226" s="42"/>
      <c r="B226" s="43"/>
      <c r="C226" s="208" t="s">
        <v>690</v>
      </c>
      <c r="D226" s="208" t="s">
        <v>134</v>
      </c>
      <c r="E226" s="209" t="s">
        <v>1678</v>
      </c>
      <c r="F226" s="210" t="s">
        <v>1679</v>
      </c>
      <c r="G226" s="211" t="s">
        <v>476</v>
      </c>
      <c r="H226" s="212">
        <v>117.339</v>
      </c>
      <c r="I226" s="213"/>
      <c r="J226" s="214">
        <f>ROUND(I226*H226,2)</f>
        <v>0</v>
      </c>
      <c r="K226" s="210" t="s">
        <v>154</v>
      </c>
      <c r="L226" s="48"/>
      <c r="M226" s="215" t="s">
        <v>32</v>
      </c>
      <c r="N226" s="216" t="s">
        <v>51</v>
      </c>
      <c r="O226" s="88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19" t="s">
        <v>730</v>
      </c>
      <c r="AT226" s="219" t="s">
        <v>134</v>
      </c>
      <c r="AU226" s="219" t="s">
        <v>90</v>
      </c>
      <c r="AY226" s="20" t="s">
        <v>132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88</v>
      </c>
      <c r="BK226" s="220">
        <f>ROUND(I226*H226,2)</f>
        <v>0</v>
      </c>
      <c r="BL226" s="20" t="s">
        <v>730</v>
      </c>
      <c r="BM226" s="219" t="s">
        <v>1680</v>
      </c>
    </row>
    <row r="227" s="2" customFormat="1">
      <c r="A227" s="42"/>
      <c r="B227" s="43"/>
      <c r="C227" s="44"/>
      <c r="D227" s="226" t="s">
        <v>156</v>
      </c>
      <c r="E227" s="44"/>
      <c r="F227" s="227" t="s">
        <v>1681</v>
      </c>
      <c r="G227" s="44"/>
      <c r="H227" s="44"/>
      <c r="I227" s="223"/>
      <c r="J227" s="44"/>
      <c r="K227" s="44"/>
      <c r="L227" s="48"/>
      <c r="M227" s="224"/>
      <c r="N227" s="225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156</v>
      </c>
      <c r="AU227" s="20" t="s">
        <v>90</v>
      </c>
    </row>
    <row r="228" s="14" customFormat="1">
      <c r="A228" s="14"/>
      <c r="B228" s="238"/>
      <c r="C228" s="239"/>
      <c r="D228" s="221" t="s">
        <v>167</v>
      </c>
      <c r="E228" s="240" t="s">
        <v>32</v>
      </c>
      <c r="F228" s="241" t="s">
        <v>1682</v>
      </c>
      <c r="G228" s="239"/>
      <c r="H228" s="242">
        <v>117.339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167</v>
      </c>
      <c r="AU228" s="248" t="s">
        <v>90</v>
      </c>
      <c r="AV228" s="14" t="s">
        <v>90</v>
      </c>
      <c r="AW228" s="14" t="s">
        <v>41</v>
      </c>
      <c r="AX228" s="14" t="s">
        <v>88</v>
      </c>
      <c r="AY228" s="248" t="s">
        <v>132</v>
      </c>
    </row>
    <row r="229" s="2" customFormat="1" ht="16.5" customHeight="1">
      <c r="A229" s="42"/>
      <c r="B229" s="43"/>
      <c r="C229" s="208" t="s">
        <v>697</v>
      </c>
      <c r="D229" s="208" t="s">
        <v>134</v>
      </c>
      <c r="E229" s="209" t="s">
        <v>1683</v>
      </c>
      <c r="F229" s="210" t="s">
        <v>1684</v>
      </c>
      <c r="G229" s="211" t="s">
        <v>421</v>
      </c>
      <c r="H229" s="212">
        <v>69.022999999999996</v>
      </c>
      <c r="I229" s="213"/>
      <c r="J229" s="214">
        <f>ROUND(I229*H229,2)</f>
        <v>0</v>
      </c>
      <c r="K229" s="210" t="s">
        <v>154</v>
      </c>
      <c r="L229" s="48"/>
      <c r="M229" s="215" t="s">
        <v>32</v>
      </c>
      <c r="N229" s="216" t="s">
        <v>51</v>
      </c>
      <c r="O229" s="88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19" t="s">
        <v>730</v>
      </c>
      <c r="AT229" s="219" t="s">
        <v>134</v>
      </c>
      <c r="AU229" s="219" t="s">
        <v>90</v>
      </c>
      <c r="AY229" s="20" t="s">
        <v>132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88</v>
      </c>
      <c r="BK229" s="220">
        <f>ROUND(I229*H229,2)</f>
        <v>0</v>
      </c>
      <c r="BL229" s="20" t="s">
        <v>730</v>
      </c>
      <c r="BM229" s="219" t="s">
        <v>1685</v>
      </c>
    </row>
    <row r="230" s="2" customFormat="1">
      <c r="A230" s="42"/>
      <c r="B230" s="43"/>
      <c r="C230" s="44"/>
      <c r="D230" s="226" t="s">
        <v>156</v>
      </c>
      <c r="E230" s="44"/>
      <c r="F230" s="227" t="s">
        <v>1686</v>
      </c>
      <c r="G230" s="44"/>
      <c r="H230" s="44"/>
      <c r="I230" s="223"/>
      <c r="J230" s="44"/>
      <c r="K230" s="44"/>
      <c r="L230" s="48"/>
      <c r="M230" s="224"/>
      <c r="N230" s="22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156</v>
      </c>
      <c r="AU230" s="20" t="s">
        <v>90</v>
      </c>
    </row>
    <row r="231" s="13" customFormat="1">
      <c r="A231" s="13"/>
      <c r="B231" s="228"/>
      <c r="C231" s="229"/>
      <c r="D231" s="221" t="s">
        <v>167</v>
      </c>
      <c r="E231" s="230" t="s">
        <v>32</v>
      </c>
      <c r="F231" s="231" t="s">
        <v>1687</v>
      </c>
      <c r="G231" s="229"/>
      <c r="H231" s="230" t="s">
        <v>32</v>
      </c>
      <c r="I231" s="232"/>
      <c r="J231" s="229"/>
      <c r="K231" s="229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167</v>
      </c>
      <c r="AU231" s="237" t="s">
        <v>90</v>
      </c>
      <c r="AV231" s="13" t="s">
        <v>88</v>
      </c>
      <c r="AW231" s="13" t="s">
        <v>41</v>
      </c>
      <c r="AX231" s="13" t="s">
        <v>80</v>
      </c>
      <c r="AY231" s="237" t="s">
        <v>132</v>
      </c>
    </row>
    <row r="232" s="14" customFormat="1">
      <c r="A232" s="14"/>
      <c r="B232" s="238"/>
      <c r="C232" s="239"/>
      <c r="D232" s="221" t="s">
        <v>167</v>
      </c>
      <c r="E232" s="240" t="s">
        <v>32</v>
      </c>
      <c r="F232" s="241" t="s">
        <v>1688</v>
      </c>
      <c r="G232" s="239"/>
      <c r="H232" s="242">
        <v>53.499000000000002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167</v>
      </c>
      <c r="AU232" s="248" t="s">
        <v>90</v>
      </c>
      <c r="AV232" s="14" t="s">
        <v>90</v>
      </c>
      <c r="AW232" s="14" t="s">
        <v>41</v>
      </c>
      <c r="AX232" s="14" t="s">
        <v>80</v>
      </c>
      <c r="AY232" s="248" t="s">
        <v>132</v>
      </c>
    </row>
    <row r="233" s="14" customFormat="1">
      <c r="A233" s="14"/>
      <c r="B233" s="238"/>
      <c r="C233" s="239"/>
      <c r="D233" s="221" t="s">
        <v>167</v>
      </c>
      <c r="E233" s="240" t="s">
        <v>32</v>
      </c>
      <c r="F233" s="241" t="s">
        <v>1625</v>
      </c>
      <c r="G233" s="239"/>
      <c r="H233" s="242">
        <v>0.64000000000000001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167</v>
      </c>
      <c r="AU233" s="248" t="s">
        <v>90</v>
      </c>
      <c r="AV233" s="14" t="s">
        <v>90</v>
      </c>
      <c r="AW233" s="14" t="s">
        <v>41</v>
      </c>
      <c r="AX233" s="14" t="s">
        <v>80</v>
      </c>
      <c r="AY233" s="248" t="s">
        <v>132</v>
      </c>
    </row>
    <row r="234" s="13" customFormat="1">
      <c r="A234" s="13"/>
      <c r="B234" s="228"/>
      <c r="C234" s="229"/>
      <c r="D234" s="221" t="s">
        <v>167</v>
      </c>
      <c r="E234" s="230" t="s">
        <v>32</v>
      </c>
      <c r="F234" s="231" t="s">
        <v>1689</v>
      </c>
      <c r="G234" s="229"/>
      <c r="H234" s="230" t="s">
        <v>32</v>
      </c>
      <c r="I234" s="232"/>
      <c r="J234" s="229"/>
      <c r="K234" s="229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167</v>
      </c>
      <c r="AU234" s="237" t="s">
        <v>90</v>
      </c>
      <c r="AV234" s="13" t="s">
        <v>88</v>
      </c>
      <c r="AW234" s="13" t="s">
        <v>41</v>
      </c>
      <c r="AX234" s="13" t="s">
        <v>80</v>
      </c>
      <c r="AY234" s="237" t="s">
        <v>132</v>
      </c>
    </row>
    <row r="235" s="14" customFormat="1">
      <c r="A235" s="14"/>
      <c r="B235" s="238"/>
      <c r="C235" s="239"/>
      <c r="D235" s="221" t="s">
        <v>167</v>
      </c>
      <c r="E235" s="240" t="s">
        <v>32</v>
      </c>
      <c r="F235" s="241" t="s">
        <v>1690</v>
      </c>
      <c r="G235" s="239"/>
      <c r="H235" s="242">
        <v>39.094999999999999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167</v>
      </c>
      <c r="AU235" s="248" t="s">
        <v>90</v>
      </c>
      <c r="AV235" s="14" t="s">
        <v>90</v>
      </c>
      <c r="AW235" s="14" t="s">
        <v>41</v>
      </c>
      <c r="AX235" s="14" t="s">
        <v>80</v>
      </c>
      <c r="AY235" s="248" t="s">
        <v>132</v>
      </c>
    </row>
    <row r="236" s="14" customFormat="1">
      <c r="A236" s="14"/>
      <c r="B236" s="238"/>
      <c r="C236" s="239"/>
      <c r="D236" s="221" t="s">
        <v>167</v>
      </c>
      <c r="E236" s="240" t="s">
        <v>32</v>
      </c>
      <c r="F236" s="241" t="s">
        <v>1691</v>
      </c>
      <c r="G236" s="239"/>
      <c r="H236" s="242">
        <v>13.439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167</v>
      </c>
      <c r="AU236" s="248" t="s">
        <v>90</v>
      </c>
      <c r="AV236" s="14" t="s">
        <v>90</v>
      </c>
      <c r="AW236" s="14" t="s">
        <v>41</v>
      </c>
      <c r="AX236" s="14" t="s">
        <v>80</v>
      </c>
      <c r="AY236" s="248" t="s">
        <v>132</v>
      </c>
    </row>
    <row r="237" s="14" customFormat="1">
      <c r="A237" s="14"/>
      <c r="B237" s="238"/>
      <c r="C237" s="239"/>
      <c r="D237" s="221" t="s">
        <v>167</v>
      </c>
      <c r="E237" s="240" t="s">
        <v>32</v>
      </c>
      <c r="F237" s="241" t="s">
        <v>1692</v>
      </c>
      <c r="G237" s="239"/>
      <c r="H237" s="242">
        <v>7.3499999999999996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167</v>
      </c>
      <c r="AU237" s="248" t="s">
        <v>90</v>
      </c>
      <c r="AV237" s="14" t="s">
        <v>90</v>
      </c>
      <c r="AW237" s="14" t="s">
        <v>41</v>
      </c>
      <c r="AX237" s="14" t="s">
        <v>80</v>
      </c>
      <c r="AY237" s="248" t="s">
        <v>132</v>
      </c>
    </row>
    <row r="238" s="14" customFormat="1">
      <c r="A238" s="14"/>
      <c r="B238" s="238"/>
      <c r="C238" s="239"/>
      <c r="D238" s="221" t="s">
        <v>167</v>
      </c>
      <c r="E238" s="240" t="s">
        <v>32</v>
      </c>
      <c r="F238" s="241" t="s">
        <v>1693</v>
      </c>
      <c r="G238" s="239"/>
      <c r="H238" s="242">
        <v>-45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167</v>
      </c>
      <c r="AU238" s="248" t="s">
        <v>90</v>
      </c>
      <c r="AV238" s="14" t="s">
        <v>90</v>
      </c>
      <c r="AW238" s="14" t="s">
        <v>41</v>
      </c>
      <c r="AX238" s="14" t="s">
        <v>80</v>
      </c>
      <c r="AY238" s="248" t="s">
        <v>132</v>
      </c>
    </row>
    <row r="239" s="15" customFormat="1">
      <c r="A239" s="15"/>
      <c r="B239" s="249"/>
      <c r="C239" s="250"/>
      <c r="D239" s="221" t="s">
        <v>167</v>
      </c>
      <c r="E239" s="251" t="s">
        <v>32</v>
      </c>
      <c r="F239" s="252" t="s">
        <v>176</v>
      </c>
      <c r="G239" s="250"/>
      <c r="H239" s="253">
        <v>69.022999999999996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9" t="s">
        <v>167</v>
      </c>
      <c r="AU239" s="259" t="s">
        <v>90</v>
      </c>
      <c r="AV239" s="15" t="s">
        <v>138</v>
      </c>
      <c r="AW239" s="15" t="s">
        <v>41</v>
      </c>
      <c r="AX239" s="15" t="s">
        <v>88</v>
      </c>
      <c r="AY239" s="259" t="s">
        <v>132</v>
      </c>
    </row>
    <row r="240" s="2" customFormat="1" ht="24.15" customHeight="1">
      <c r="A240" s="42"/>
      <c r="B240" s="43"/>
      <c r="C240" s="208" t="s">
        <v>702</v>
      </c>
      <c r="D240" s="208" t="s">
        <v>134</v>
      </c>
      <c r="E240" s="209" t="s">
        <v>1694</v>
      </c>
      <c r="F240" s="210" t="s">
        <v>1695</v>
      </c>
      <c r="G240" s="211" t="s">
        <v>421</v>
      </c>
      <c r="H240" s="212">
        <v>69.795000000000002</v>
      </c>
      <c r="I240" s="213"/>
      <c r="J240" s="214">
        <f>ROUND(I240*H240,2)</f>
        <v>0</v>
      </c>
      <c r="K240" s="210" t="s">
        <v>154</v>
      </c>
      <c r="L240" s="48"/>
      <c r="M240" s="215" t="s">
        <v>32</v>
      </c>
      <c r="N240" s="216" t="s">
        <v>51</v>
      </c>
      <c r="O240" s="88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19" t="s">
        <v>730</v>
      </c>
      <c r="AT240" s="219" t="s">
        <v>134</v>
      </c>
      <c r="AU240" s="219" t="s">
        <v>90</v>
      </c>
      <c r="AY240" s="20" t="s">
        <v>132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88</v>
      </c>
      <c r="BK240" s="220">
        <f>ROUND(I240*H240,2)</f>
        <v>0</v>
      </c>
      <c r="BL240" s="20" t="s">
        <v>730</v>
      </c>
      <c r="BM240" s="219" t="s">
        <v>1696</v>
      </c>
    </row>
    <row r="241" s="2" customFormat="1">
      <c r="A241" s="42"/>
      <c r="B241" s="43"/>
      <c r="C241" s="44"/>
      <c r="D241" s="226" t="s">
        <v>156</v>
      </c>
      <c r="E241" s="44"/>
      <c r="F241" s="227" t="s">
        <v>1697</v>
      </c>
      <c r="G241" s="44"/>
      <c r="H241" s="44"/>
      <c r="I241" s="223"/>
      <c r="J241" s="44"/>
      <c r="K241" s="44"/>
      <c r="L241" s="48"/>
      <c r="M241" s="224"/>
      <c r="N241" s="225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156</v>
      </c>
      <c r="AU241" s="20" t="s">
        <v>90</v>
      </c>
    </row>
    <row r="242" s="13" customFormat="1">
      <c r="A242" s="13"/>
      <c r="B242" s="228"/>
      <c r="C242" s="229"/>
      <c r="D242" s="221" t="s">
        <v>167</v>
      </c>
      <c r="E242" s="230" t="s">
        <v>32</v>
      </c>
      <c r="F242" s="231" t="s">
        <v>1698</v>
      </c>
      <c r="G242" s="229"/>
      <c r="H242" s="230" t="s">
        <v>32</v>
      </c>
      <c r="I242" s="232"/>
      <c r="J242" s="229"/>
      <c r="K242" s="229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167</v>
      </c>
      <c r="AU242" s="237" t="s">
        <v>90</v>
      </c>
      <c r="AV242" s="13" t="s">
        <v>88</v>
      </c>
      <c r="AW242" s="13" t="s">
        <v>41</v>
      </c>
      <c r="AX242" s="13" t="s">
        <v>80</v>
      </c>
      <c r="AY242" s="237" t="s">
        <v>132</v>
      </c>
    </row>
    <row r="243" s="14" customFormat="1">
      <c r="A243" s="14"/>
      <c r="B243" s="238"/>
      <c r="C243" s="239"/>
      <c r="D243" s="221" t="s">
        <v>167</v>
      </c>
      <c r="E243" s="240" t="s">
        <v>32</v>
      </c>
      <c r="F243" s="241" t="s">
        <v>1699</v>
      </c>
      <c r="G243" s="239"/>
      <c r="H243" s="242">
        <v>45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167</v>
      </c>
      <c r="AU243" s="248" t="s">
        <v>90</v>
      </c>
      <c r="AV243" s="14" t="s">
        <v>90</v>
      </c>
      <c r="AW243" s="14" t="s">
        <v>41</v>
      </c>
      <c r="AX243" s="14" t="s">
        <v>80</v>
      </c>
      <c r="AY243" s="248" t="s">
        <v>132</v>
      </c>
    </row>
    <row r="244" s="13" customFormat="1">
      <c r="A244" s="13"/>
      <c r="B244" s="228"/>
      <c r="C244" s="229"/>
      <c r="D244" s="221" t="s">
        <v>167</v>
      </c>
      <c r="E244" s="230" t="s">
        <v>32</v>
      </c>
      <c r="F244" s="231" t="s">
        <v>1700</v>
      </c>
      <c r="G244" s="229"/>
      <c r="H244" s="230" t="s">
        <v>32</v>
      </c>
      <c r="I244" s="232"/>
      <c r="J244" s="229"/>
      <c r="K244" s="229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167</v>
      </c>
      <c r="AU244" s="237" t="s">
        <v>90</v>
      </c>
      <c r="AV244" s="13" t="s">
        <v>88</v>
      </c>
      <c r="AW244" s="13" t="s">
        <v>41</v>
      </c>
      <c r="AX244" s="13" t="s">
        <v>80</v>
      </c>
      <c r="AY244" s="237" t="s">
        <v>132</v>
      </c>
    </row>
    <row r="245" s="14" customFormat="1">
      <c r="A245" s="14"/>
      <c r="B245" s="238"/>
      <c r="C245" s="239"/>
      <c r="D245" s="221" t="s">
        <v>167</v>
      </c>
      <c r="E245" s="240" t="s">
        <v>32</v>
      </c>
      <c r="F245" s="241" t="s">
        <v>1701</v>
      </c>
      <c r="G245" s="239"/>
      <c r="H245" s="242">
        <v>24.795000000000002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167</v>
      </c>
      <c r="AU245" s="248" t="s">
        <v>90</v>
      </c>
      <c r="AV245" s="14" t="s">
        <v>90</v>
      </c>
      <c r="AW245" s="14" t="s">
        <v>41</v>
      </c>
      <c r="AX245" s="14" t="s">
        <v>80</v>
      </c>
      <c r="AY245" s="248" t="s">
        <v>132</v>
      </c>
    </row>
    <row r="246" s="15" customFormat="1">
      <c r="A246" s="15"/>
      <c r="B246" s="249"/>
      <c r="C246" s="250"/>
      <c r="D246" s="221" t="s">
        <v>167</v>
      </c>
      <c r="E246" s="251" t="s">
        <v>32</v>
      </c>
      <c r="F246" s="252" t="s">
        <v>176</v>
      </c>
      <c r="G246" s="250"/>
      <c r="H246" s="253">
        <v>69.795000000000002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167</v>
      </c>
      <c r="AU246" s="259" t="s">
        <v>90</v>
      </c>
      <c r="AV246" s="15" t="s">
        <v>138</v>
      </c>
      <c r="AW246" s="15" t="s">
        <v>41</v>
      </c>
      <c r="AX246" s="15" t="s">
        <v>88</v>
      </c>
      <c r="AY246" s="259" t="s">
        <v>132</v>
      </c>
    </row>
    <row r="247" s="2" customFormat="1" ht="16.5" customHeight="1">
      <c r="A247" s="42"/>
      <c r="B247" s="43"/>
      <c r="C247" s="276" t="s">
        <v>707</v>
      </c>
      <c r="D247" s="276" t="s">
        <v>505</v>
      </c>
      <c r="E247" s="277" t="s">
        <v>1296</v>
      </c>
      <c r="F247" s="278" t="s">
        <v>1297</v>
      </c>
      <c r="G247" s="279" t="s">
        <v>476</v>
      </c>
      <c r="H247" s="280">
        <v>51.845999999999997</v>
      </c>
      <c r="I247" s="281"/>
      <c r="J247" s="282">
        <f>ROUND(I247*H247,2)</f>
        <v>0</v>
      </c>
      <c r="K247" s="278" t="s">
        <v>154</v>
      </c>
      <c r="L247" s="283"/>
      <c r="M247" s="284" t="s">
        <v>32</v>
      </c>
      <c r="N247" s="285" t="s">
        <v>51</v>
      </c>
      <c r="O247" s="88"/>
      <c r="P247" s="217">
        <f>O247*H247</f>
        <v>0</v>
      </c>
      <c r="Q247" s="217">
        <v>1</v>
      </c>
      <c r="R247" s="217">
        <f>Q247*H247</f>
        <v>51.845999999999997</v>
      </c>
      <c r="S247" s="217">
        <v>0</v>
      </c>
      <c r="T247" s="21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19" t="s">
        <v>1461</v>
      </c>
      <c r="AT247" s="219" t="s">
        <v>505</v>
      </c>
      <c r="AU247" s="219" t="s">
        <v>90</v>
      </c>
      <c r="AY247" s="20" t="s">
        <v>132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88</v>
      </c>
      <c r="BK247" s="220">
        <f>ROUND(I247*H247,2)</f>
        <v>0</v>
      </c>
      <c r="BL247" s="20" t="s">
        <v>730</v>
      </c>
      <c r="BM247" s="219" t="s">
        <v>1702</v>
      </c>
    </row>
    <row r="248" s="14" customFormat="1">
      <c r="A248" s="14"/>
      <c r="B248" s="238"/>
      <c r="C248" s="239"/>
      <c r="D248" s="221" t="s">
        <v>167</v>
      </c>
      <c r="E248" s="240" t="s">
        <v>32</v>
      </c>
      <c r="F248" s="241" t="s">
        <v>1703</v>
      </c>
      <c r="G248" s="239"/>
      <c r="H248" s="242">
        <v>51.845999999999997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167</v>
      </c>
      <c r="AU248" s="248" t="s">
        <v>90</v>
      </c>
      <c r="AV248" s="14" t="s">
        <v>90</v>
      </c>
      <c r="AW248" s="14" t="s">
        <v>41</v>
      </c>
      <c r="AX248" s="14" t="s">
        <v>88</v>
      </c>
      <c r="AY248" s="248" t="s">
        <v>132</v>
      </c>
    </row>
    <row r="249" s="2" customFormat="1" ht="33" customHeight="1">
      <c r="A249" s="42"/>
      <c r="B249" s="43"/>
      <c r="C249" s="208" t="s">
        <v>712</v>
      </c>
      <c r="D249" s="208" t="s">
        <v>134</v>
      </c>
      <c r="E249" s="209" t="s">
        <v>1704</v>
      </c>
      <c r="F249" s="210" t="s">
        <v>1705</v>
      </c>
      <c r="G249" s="211" t="s">
        <v>153</v>
      </c>
      <c r="H249" s="212">
        <v>925</v>
      </c>
      <c r="I249" s="213"/>
      <c r="J249" s="214">
        <f>ROUND(I249*H249,2)</f>
        <v>0</v>
      </c>
      <c r="K249" s="210" t="s">
        <v>154</v>
      </c>
      <c r="L249" s="48"/>
      <c r="M249" s="215" t="s">
        <v>32</v>
      </c>
      <c r="N249" s="216" t="s">
        <v>51</v>
      </c>
      <c r="O249" s="88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19" t="s">
        <v>730</v>
      </c>
      <c r="AT249" s="219" t="s">
        <v>134</v>
      </c>
      <c r="AU249" s="219" t="s">
        <v>90</v>
      </c>
      <c r="AY249" s="20" t="s">
        <v>132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88</v>
      </c>
      <c r="BK249" s="220">
        <f>ROUND(I249*H249,2)</f>
        <v>0</v>
      </c>
      <c r="BL249" s="20" t="s">
        <v>730</v>
      </c>
      <c r="BM249" s="219" t="s">
        <v>1706</v>
      </c>
    </row>
    <row r="250" s="2" customFormat="1">
      <c r="A250" s="42"/>
      <c r="B250" s="43"/>
      <c r="C250" s="44"/>
      <c r="D250" s="226" t="s">
        <v>156</v>
      </c>
      <c r="E250" s="44"/>
      <c r="F250" s="227" t="s">
        <v>1707</v>
      </c>
      <c r="G250" s="44"/>
      <c r="H250" s="44"/>
      <c r="I250" s="223"/>
      <c r="J250" s="44"/>
      <c r="K250" s="44"/>
      <c r="L250" s="48"/>
      <c r="M250" s="224"/>
      <c r="N250" s="225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156</v>
      </c>
      <c r="AU250" s="20" t="s">
        <v>90</v>
      </c>
    </row>
    <row r="251" s="14" customFormat="1">
      <c r="A251" s="14"/>
      <c r="B251" s="238"/>
      <c r="C251" s="239"/>
      <c r="D251" s="221" t="s">
        <v>167</v>
      </c>
      <c r="E251" s="240" t="s">
        <v>32</v>
      </c>
      <c r="F251" s="241" t="s">
        <v>1630</v>
      </c>
      <c r="G251" s="239"/>
      <c r="H251" s="242">
        <v>925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167</v>
      </c>
      <c r="AU251" s="248" t="s">
        <v>90</v>
      </c>
      <c r="AV251" s="14" t="s">
        <v>90</v>
      </c>
      <c r="AW251" s="14" t="s">
        <v>41</v>
      </c>
      <c r="AX251" s="14" t="s">
        <v>88</v>
      </c>
      <c r="AY251" s="248" t="s">
        <v>132</v>
      </c>
    </row>
    <row r="252" s="2" customFormat="1" ht="33" customHeight="1">
      <c r="A252" s="42"/>
      <c r="B252" s="43"/>
      <c r="C252" s="208" t="s">
        <v>718</v>
      </c>
      <c r="D252" s="208" t="s">
        <v>134</v>
      </c>
      <c r="E252" s="209" t="s">
        <v>1708</v>
      </c>
      <c r="F252" s="210" t="s">
        <v>1709</v>
      </c>
      <c r="G252" s="211" t="s">
        <v>153</v>
      </c>
      <c r="H252" s="212">
        <v>252</v>
      </c>
      <c r="I252" s="213"/>
      <c r="J252" s="214">
        <f>ROUND(I252*H252,2)</f>
        <v>0</v>
      </c>
      <c r="K252" s="210" t="s">
        <v>154</v>
      </c>
      <c r="L252" s="48"/>
      <c r="M252" s="215" t="s">
        <v>32</v>
      </c>
      <c r="N252" s="216" t="s">
        <v>51</v>
      </c>
      <c r="O252" s="88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19" t="s">
        <v>730</v>
      </c>
      <c r="AT252" s="219" t="s">
        <v>134</v>
      </c>
      <c r="AU252" s="219" t="s">
        <v>90</v>
      </c>
      <c r="AY252" s="20" t="s">
        <v>132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88</v>
      </c>
      <c r="BK252" s="220">
        <f>ROUND(I252*H252,2)</f>
        <v>0</v>
      </c>
      <c r="BL252" s="20" t="s">
        <v>730</v>
      </c>
      <c r="BM252" s="219" t="s">
        <v>1710</v>
      </c>
    </row>
    <row r="253" s="2" customFormat="1">
      <c r="A253" s="42"/>
      <c r="B253" s="43"/>
      <c r="C253" s="44"/>
      <c r="D253" s="226" t="s">
        <v>156</v>
      </c>
      <c r="E253" s="44"/>
      <c r="F253" s="227" t="s">
        <v>1711</v>
      </c>
      <c r="G253" s="44"/>
      <c r="H253" s="44"/>
      <c r="I253" s="223"/>
      <c r="J253" s="44"/>
      <c r="K253" s="44"/>
      <c r="L253" s="48"/>
      <c r="M253" s="224"/>
      <c r="N253" s="225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156</v>
      </c>
      <c r="AU253" s="20" t="s">
        <v>90</v>
      </c>
    </row>
    <row r="254" s="14" customFormat="1">
      <c r="A254" s="14"/>
      <c r="B254" s="238"/>
      <c r="C254" s="239"/>
      <c r="D254" s="221" t="s">
        <v>167</v>
      </c>
      <c r="E254" s="240" t="s">
        <v>32</v>
      </c>
      <c r="F254" s="241" t="s">
        <v>1635</v>
      </c>
      <c r="G254" s="239"/>
      <c r="H254" s="242">
        <v>252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167</v>
      </c>
      <c r="AU254" s="248" t="s">
        <v>90</v>
      </c>
      <c r="AV254" s="14" t="s">
        <v>90</v>
      </c>
      <c r="AW254" s="14" t="s">
        <v>41</v>
      </c>
      <c r="AX254" s="14" t="s">
        <v>88</v>
      </c>
      <c r="AY254" s="248" t="s">
        <v>132</v>
      </c>
    </row>
    <row r="255" s="2" customFormat="1" ht="33" customHeight="1">
      <c r="A255" s="42"/>
      <c r="B255" s="43"/>
      <c r="C255" s="208" t="s">
        <v>724</v>
      </c>
      <c r="D255" s="208" t="s">
        <v>134</v>
      </c>
      <c r="E255" s="209" t="s">
        <v>1712</v>
      </c>
      <c r="F255" s="210" t="s">
        <v>1713</v>
      </c>
      <c r="G255" s="211" t="s">
        <v>153</v>
      </c>
      <c r="H255" s="212">
        <v>103</v>
      </c>
      <c r="I255" s="213"/>
      <c r="J255" s="214">
        <f>ROUND(I255*H255,2)</f>
        <v>0</v>
      </c>
      <c r="K255" s="210" t="s">
        <v>154</v>
      </c>
      <c r="L255" s="48"/>
      <c r="M255" s="215" t="s">
        <v>32</v>
      </c>
      <c r="N255" s="216" t="s">
        <v>51</v>
      </c>
      <c r="O255" s="88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19" t="s">
        <v>730</v>
      </c>
      <c r="AT255" s="219" t="s">
        <v>134</v>
      </c>
      <c r="AU255" s="219" t="s">
        <v>90</v>
      </c>
      <c r="AY255" s="20" t="s">
        <v>132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88</v>
      </c>
      <c r="BK255" s="220">
        <f>ROUND(I255*H255,2)</f>
        <v>0</v>
      </c>
      <c r="BL255" s="20" t="s">
        <v>730</v>
      </c>
      <c r="BM255" s="219" t="s">
        <v>1714</v>
      </c>
    </row>
    <row r="256" s="2" customFormat="1">
      <c r="A256" s="42"/>
      <c r="B256" s="43"/>
      <c r="C256" s="44"/>
      <c r="D256" s="226" t="s">
        <v>156</v>
      </c>
      <c r="E256" s="44"/>
      <c r="F256" s="227" t="s">
        <v>1715</v>
      </c>
      <c r="G256" s="44"/>
      <c r="H256" s="44"/>
      <c r="I256" s="223"/>
      <c r="J256" s="44"/>
      <c r="K256" s="44"/>
      <c r="L256" s="48"/>
      <c r="M256" s="224"/>
      <c r="N256" s="225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156</v>
      </c>
      <c r="AU256" s="20" t="s">
        <v>90</v>
      </c>
    </row>
    <row r="257" s="14" customFormat="1">
      <c r="A257" s="14"/>
      <c r="B257" s="238"/>
      <c r="C257" s="239"/>
      <c r="D257" s="221" t="s">
        <v>167</v>
      </c>
      <c r="E257" s="240" t="s">
        <v>32</v>
      </c>
      <c r="F257" s="241" t="s">
        <v>1640</v>
      </c>
      <c r="G257" s="239"/>
      <c r="H257" s="242">
        <v>103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167</v>
      </c>
      <c r="AU257" s="248" t="s">
        <v>90</v>
      </c>
      <c r="AV257" s="14" t="s">
        <v>90</v>
      </c>
      <c r="AW257" s="14" t="s">
        <v>41</v>
      </c>
      <c r="AX257" s="14" t="s">
        <v>88</v>
      </c>
      <c r="AY257" s="248" t="s">
        <v>132</v>
      </c>
    </row>
    <row r="258" s="2" customFormat="1" ht="24.15" customHeight="1">
      <c r="A258" s="42"/>
      <c r="B258" s="43"/>
      <c r="C258" s="208" t="s">
        <v>730</v>
      </c>
      <c r="D258" s="208" t="s">
        <v>134</v>
      </c>
      <c r="E258" s="209" t="s">
        <v>1716</v>
      </c>
      <c r="F258" s="210" t="s">
        <v>1717</v>
      </c>
      <c r="G258" s="211" t="s">
        <v>137</v>
      </c>
      <c r="H258" s="212">
        <v>76</v>
      </c>
      <c r="I258" s="213"/>
      <c r="J258" s="214">
        <f>ROUND(I258*H258,2)</f>
        <v>0</v>
      </c>
      <c r="K258" s="210" t="s">
        <v>154</v>
      </c>
      <c r="L258" s="48"/>
      <c r="M258" s="215" t="s">
        <v>32</v>
      </c>
      <c r="N258" s="216" t="s">
        <v>51</v>
      </c>
      <c r="O258" s="88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19" t="s">
        <v>730</v>
      </c>
      <c r="AT258" s="219" t="s">
        <v>134</v>
      </c>
      <c r="AU258" s="219" t="s">
        <v>90</v>
      </c>
      <c r="AY258" s="20" t="s">
        <v>132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88</v>
      </c>
      <c r="BK258" s="220">
        <f>ROUND(I258*H258,2)</f>
        <v>0</v>
      </c>
      <c r="BL258" s="20" t="s">
        <v>730</v>
      </c>
      <c r="BM258" s="219" t="s">
        <v>1718</v>
      </c>
    </row>
    <row r="259" s="2" customFormat="1">
      <c r="A259" s="42"/>
      <c r="B259" s="43"/>
      <c r="C259" s="44"/>
      <c r="D259" s="226" t="s">
        <v>156</v>
      </c>
      <c r="E259" s="44"/>
      <c r="F259" s="227" t="s">
        <v>1719</v>
      </c>
      <c r="G259" s="44"/>
      <c r="H259" s="44"/>
      <c r="I259" s="223"/>
      <c r="J259" s="44"/>
      <c r="K259" s="44"/>
      <c r="L259" s="48"/>
      <c r="M259" s="224"/>
      <c r="N259" s="225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156</v>
      </c>
      <c r="AU259" s="20" t="s">
        <v>90</v>
      </c>
    </row>
    <row r="260" s="2" customFormat="1" ht="16.5" customHeight="1">
      <c r="A260" s="42"/>
      <c r="B260" s="43"/>
      <c r="C260" s="208" t="s">
        <v>736</v>
      </c>
      <c r="D260" s="208" t="s">
        <v>134</v>
      </c>
      <c r="E260" s="209" t="s">
        <v>1720</v>
      </c>
      <c r="F260" s="210" t="s">
        <v>1721</v>
      </c>
      <c r="G260" s="211" t="s">
        <v>137</v>
      </c>
      <c r="H260" s="212">
        <v>76</v>
      </c>
      <c r="I260" s="213"/>
      <c r="J260" s="214">
        <f>ROUND(I260*H260,2)</f>
        <v>0</v>
      </c>
      <c r="K260" s="210" t="s">
        <v>154</v>
      </c>
      <c r="L260" s="48"/>
      <c r="M260" s="215" t="s">
        <v>32</v>
      </c>
      <c r="N260" s="216" t="s">
        <v>51</v>
      </c>
      <c r="O260" s="88"/>
      <c r="P260" s="217">
        <f>O260*H260</f>
        <v>0</v>
      </c>
      <c r="Q260" s="217">
        <v>3.0000000000000001E-05</v>
      </c>
      <c r="R260" s="217">
        <f>Q260*H260</f>
        <v>0.0022799999999999999</v>
      </c>
      <c r="S260" s="217">
        <v>0</v>
      </c>
      <c r="T260" s="218">
        <f>S260*H260</f>
        <v>0</v>
      </c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R260" s="219" t="s">
        <v>730</v>
      </c>
      <c r="AT260" s="219" t="s">
        <v>134</v>
      </c>
      <c r="AU260" s="219" t="s">
        <v>90</v>
      </c>
      <c r="AY260" s="20" t="s">
        <v>132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88</v>
      </c>
      <c r="BK260" s="220">
        <f>ROUND(I260*H260,2)</f>
        <v>0</v>
      </c>
      <c r="BL260" s="20" t="s">
        <v>730</v>
      </c>
      <c r="BM260" s="219" t="s">
        <v>1722</v>
      </c>
    </row>
    <row r="261" s="2" customFormat="1">
      <c r="A261" s="42"/>
      <c r="B261" s="43"/>
      <c r="C261" s="44"/>
      <c r="D261" s="226" t="s">
        <v>156</v>
      </c>
      <c r="E261" s="44"/>
      <c r="F261" s="227" t="s">
        <v>1723</v>
      </c>
      <c r="G261" s="44"/>
      <c r="H261" s="44"/>
      <c r="I261" s="223"/>
      <c r="J261" s="44"/>
      <c r="K261" s="44"/>
      <c r="L261" s="48"/>
      <c r="M261" s="224"/>
      <c r="N261" s="225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156</v>
      </c>
      <c r="AU261" s="20" t="s">
        <v>90</v>
      </c>
    </row>
    <row r="262" s="2" customFormat="1" ht="24.15" customHeight="1">
      <c r="A262" s="42"/>
      <c r="B262" s="43"/>
      <c r="C262" s="208" t="s">
        <v>740</v>
      </c>
      <c r="D262" s="208" t="s">
        <v>134</v>
      </c>
      <c r="E262" s="209" t="s">
        <v>1724</v>
      </c>
      <c r="F262" s="210" t="s">
        <v>1725</v>
      </c>
      <c r="G262" s="211" t="s">
        <v>137</v>
      </c>
      <c r="H262" s="212">
        <v>76</v>
      </c>
      <c r="I262" s="213"/>
      <c r="J262" s="214">
        <f>ROUND(I262*H262,2)</f>
        <v>0</v>
      </c>
      <c r="K262" s="210" t="s">
        <v>154</v>
      </c>
      <c r="L262" s="48"/>
      <c r="M262" s="215" t="s">
        <v>32</v>
      </c>
      <c r="N262" s="216" t="s">
        <v>51</v>
      </c>
      <c r="O262" s="88"/>
      <c r="P262" s="217">
        <f>O262*H262</f>
        <v>0</v>
      </c>
      <c r="Q262" s="217">
        <v>2.0000000000000002E-05</v>
      </c>
      <c r="R262" s="217">
        <f>Q262*H262</f>
        <v>0.0015200000000000001</v>
      </c>
      <c r="S262" s="217">
        <v>0</v>
      </c>
      <c r="T262" s="218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19" t="s">
        <v>730</v>
      </c>
      <c r="AT262" s="219" t="s">
        <v>134</v>
      </c>
      <c r="AU262" s="219" t="s">
        <v>90</v>
      </c>
      <c r="AY262" s="20" t="s">
        <v>132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88</v>
      </c>
      <c r="BK262" s="220">
        <f>ROUND(I262*H262,2)</f>
        <v>0</v>
      </c>
      <c r="BL262" s="20" t="s">
        <v>730</v>
      </c>
      <c r="BM262" s="219" t="s">
        <v>1726</v>
      </c>
    </row>
    <row r="263" s="2" customFormat="1">
      <c r="A263" s="42"/>
      <c r="B263" s="43"/>
      <c r="C263" s="44"/>
      <c r="D263" s="226" t="s">
        <v>156</v>
      </c>
      <c r="E263" s="44"/>
      <c r="F263" s="227" t="s">
        <v>1727</v>
      </c>
      <c r="G263" s="44"/>
      <c r="H263" s="44"/>
      <c r="I263" s="223"/>
      <c r="J263" s="44"/>
      <c r="K263" s="44"/>
      <c r="L263" s="48"/>
      <c r="M263" s="224"/>
      <c r="N263" s="225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156</v>
      </c>
      <c r="AU263" s="20" t="s">
        <v>90</v>
      </c>
    </row>
    <row r="264" s="2" customFormat="1" ht="21.75" customHeight="1">
      <c r="A264" s="42"/>
      <c r="B264" s="43"/>
      <c r="C264" s="208" t="s">
        <v>745</v>
      </c>
      <c r="D264" s="208" t="s">
        <v>134</v>
      </c>
      <c r="E264" s="209" t="s">
        <v>1728</v>
      </c>
      <c r="F264" s="210" t="s">
        <v>1729</v>
      </c>
      <c r="G264" s="211" t="s">
        <v>164</v>
      </c>
      <c r="H264" s="212">
        <v>6</v>
      </c>
      <c r="I264" s="213"/>
      <c r="J264" s="214">
        <f>ROUND(I264*H264,2)</f>
        <v>0</v>
      </c>
      <c r="K264" s="210" t="s">
        <v>32</v>
      </c>
      <c r="L264" s="48"/>
      <c r="M264" s="215" t="s">
        <v>32</v>
      </c>
      <c r="N264" s="216" t="s">
        <v>51</v>
      </c>
      <c r="O264" s="88"/>
      <c r="P264" s="217">
        <f>O264*H264</f>
        <v>0</v>
      </c>
      <c r="Q264" s="217">
        <v>1.2163900000000001</v>
      </c>
      <c r="R264" s="217">
        <f>Q264*H264</f>
        <v>7.2983400000000005</v>
      </c>
      <c r="S264" s="217">
        <v>0</v>
      </c>
      <c r="T264" s="21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19" t="s">
        <v>730</v>
      </c>
      <c r="AT264" s="219" t="s">
        <v>134</v>
      </c>
      <c r="AU264" s="219" t="s">
        <v>90</v>
      </c>
      <c r="AY264" s="20" t="s">
        <v>132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88</v>
      </c>
      <c r="BK264" s="220">
        <f>ROUND(I264*H264,2)</f>
        <v>0</v>
      </c>
      <c r="BL264" s="20" t="s">
        <v>730</v>
      </c>
      <c r="BM264" s="219" t="s">
        <v>1730</v>
      </c>
    </row>
    <row r="265" s="2" customFormat="1" ht="21.75" customHeight="1">
      <c r="A265" s="42"/>
      <c r="B265" s="43"/>
      <c r="C265" s="208" t="s">
        <v>749</v>
      </c>
      <c r="D265" s="208" t="s">
        <v>134</v>
      </c>
      <c r="E265" s="209" t="s">
        <v>1731</v>
      </c>
      <c r="F265" s="210" t="s">
        <v>1732</v>
      </c>
      <c r="G265" s="211" t="s">
        <v>164</v>
      </c>
      <c r="H265" s="212">
        <v>29</v>
      </c>
      <c r="I265" s="213"/>
      <c r="J265" s="214">
        <f>ROUND(I265*H265,2)</f>
        <v>0</v>
      </c>
      <c r="K265" s="210" t="s">
        <v>32</v>
      </c>
      <c r="L265" s="48"/>
      <c r="M265" s="215" t="s">
        <v>32</v>
      </c>
      <c r="N265" s="216" t="s">
        <v>51</v>
      </c>
      <c r="O265" s="88"/>
      <c r="P265" s="217">
        <f>O265*H265</f>
        <v>0</v>
      </c>
      <c r="Q265" s="217">
        <v>1.478</v>
      </c>
      <c r="R265" s="217">
        <f>Q265*H265</f>
        <v>42.862000000000002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730</v>
      </c>
      <c r="AT265" s="219" t="s">
        <v>134</v>
      </c>
      <c r="AU265" s="219" t="s">
        <v>90</v>
      </c>
      <c r="AY265" s="20" t="s">
        <v>132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88</v>
      </c>
      <c r="BK265" s="220">
        <f>ROUND(I265*H265,2)</f>
        <v>0</v>
      </c>
      <c r="BL265" s="20" t="s">
        <v>730</v>
      </c>
      <c r="BM265" s="219" t="s">
        <v>1733</v>
      </c>
    </row>
    <row r="266" s="2" customFormat="1" ht="16.5" customHeight="1">
      <c r="A266" s="42"/>
      <c r="B266" s="43"/>
      <c r="C266" s="208" t="s">
        <v>756</v>
      </c>
      <c r="D266" s="208" t="s">
        <v>134</v>
      </c>
      <c r="E266" s="209" t="s">
        <v>1734</v>
      </c>
      <c r="F266" s="210" t="s">
        <v>1735</v>
      </c>
      <c r="G266" s="211" t="s">
        <v>421</v>
      </c>
      <c r="H266" s="212">
        <v>7.3499999999999996</v>
      </c>
      <c r="I266" s="213"/>
      <c r="J266" s="214">
        <f>ROUND(I266*H266,2)</f>
        <v>0</v>
      </c>
      <c r="K266" s="210" t="s">
        <v>154</v>
      </c>
      <c r="L266" s="48"/>
      <c r="M266" s="215" t="s">
        <v>32</v>
      </c>
      <c r="N266" s="216" t="s">
        <v>51</v>
      </c>
      <c r="O266" s="88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19" t="s">
        <v>730</v>
      </c>
      <c r="AT266" s="219" t="s">
        <v>134</v>
      </c>
      <c r="AU266" s="219" t="s">
        <v>90</v>
      </c>
      <c r="AY266" s="20" t="s">
        <v>132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88</v>
      </c>
      <c r="BK266" s="220">
        <f>ROUND(I266*H266,2)</f>
        <v>0</v>
      </c>
      <c r="BL266" s="20" t="s">
        <v>730</v>
      </c>
      <c r="BM266" s="219" t="s">
        <v>1736</v>
      </c>
    </row>
    <row r="267" s="2" customFormat="1">
      <c r="A267" s="42"/>
      <c r="B267" s="43"/>
      <c r="C267" s="44"/>
      <c r="D267" s="226" t="s">
        <v>156</v>
      </c>
      <c r="E267" s="44"/>
      <c r="F267" s="227" t="s">
        <v>1737</v>
      </c>
      <c r="G267" s="44"/>
      <c r="H267" s="44"/>
      <c r="I267" s="223"/>
      <c r="J267" s="44"/>
      <c r="K267" s="44"/>
      <c r="L267" s="48"/>
      <c r="M267" s="224"/>
      <c r="N267" s="225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156</v>
      </c>
      <c r="AU267" s="20" t="s">
        <v>90</v>
      </c>
    </row>
    <row r="268" s="14" customFormat="1">
      <c r="A268" s="14"/>
      <c r="B268" s="238"/>
      <c r="C268" s="239"/>
      <c r="D268" s="221" t="s">
        <v>167</v>
      </c>
      <c r="E268" s="240" t="s">
        <v>32</v>
      </c>
      <c r="F268" s="241" t="s">
        <v>1738</v>
      </c>
      <c r="G268" s="239"/>
      <c r="H268" s="242">
        <v>7.3499999999999996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167</v>
      </c>
      <c r="AU268" s="248" t="s">
        <v>90</v>
      </c>
      <c r="AV268" s="14" t="s">
        <v>90</v>
      </c>
      <c r="AW268" s="14" t="s">
        <v>41</v>
      </c>
      <c r="AX268" s="14" t="s">
        <v>88</v>
      </c>
      <c r="AY268" s="248" t="s">
        <v>132</v>
      </c>
    </row>
    <row r="269" s="2" customFormat="1" ht="16.5" customHeight="1">
      <c r="A269" s="42"/>
      <c r="B269" s="43"/>
      <c r="C269" s="208" t="s">
        <v>760</v>
      </c>
      <c r="D269" s="208" t="s">
        <v>134</v>
      </c>
      <c r="E269" s="209" t="s">
        <v>1739</v>
      </c>
      <c r="F269" s="210" t="s">
        <v>1740</v>
      </c>
      <c r="G269" s="211" t="s">
        <v>421</v>
      </c>
      <c r="H269" s="212">
        <v>0.73599999999999999</v>
      </c>
      <c r="I269" s="213"/>
      <c r="J269" s="214">
        <f>ROUND(I269*H269,2)</f>
        <v>0</v>
      </c>
      <c r="K269" s="210" t="s">
        <v>154</v>
      </c>
      <c r="L269" s="48"/>
      <c r="M269" s="215" t="s">
        <v>32</v>
      </c>
      <c r="N269" s="216" t="s">
        <v>51</v>
      </c>
      <c r="O269" s="88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19" t="s">
        <v>730</v>
      </c>
      <c r="AT269" s="219" t="s">
        <v>134</v>
      </c>
      <c r="AU269" s="219" t="s">
        <v>90</v>
      </c>
      <c r="AY269" s="20" t="s">
        <v>132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88</v>
      </c>
      <c r="BK269" s="220">
        <f>ROUND(I269*H269,2)</f>
        <v>0</v>
      </c>
      <c r="BL269" s="20" t="s">
        <v>730</v>
      </c>
      <c r="BM269" s="219" t="s">
        <v>1741</v>
      </c>
    </row>
    <row r="270" s="2" customFormat="1">
      <c r="A270" s="42"/>
      <c r="B270" s="43"/>
      <c r="C270" s="44"/>
      <c r="D270" s="226" t="s">
        <v>156</v>
      </c>
      <c r="E270" s="44"/>
      <c r="F270" s="227" t="s">
        <v>1742</v>
      </c>
      <c r="G270" s="44"/>
      <c r="H270" s="44"/>
      <c r="I270" s="223"/>
      <c r="J270" s="44"/>
      <c r="K270" s="44"/>
      <c r="L270" s="48"/>
      <c r="M270" s="224"/>
      <c r="N270" s="225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156</v>
      </c>
      <c r="AU270" s="20" t="s">
        <v>90</v>
      </c>
    </row>
    <row r="271" s="14" customFormat="1">
      <c r="A271" s="14"/>
      <c r="B271" s="238"/>
      <c r="C271" s="239"/>
      <c r="D271" s="221" t="s">
        <v>167</v>
      </c>
      <c r="E271" s="240" t="s">
        <v>32</v>
      </c>
      <c r="F271" s="241" t="s">
        <v>1743</v>
      </c>
      <c r="G271" s="239"/>
      <c r="H271" s="242">
        <v>0.73599999999999999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167</v>
      </c>
      <c r="AU271" s="248" t="s">
        <v>90</v>
      </c>
      <c r="AV271" s="14" t="s">
        <v>90</v>
      </c>
      <c r="AW271" s="14" t="s">
        <v>41</v>
      </c>
      <c r="AX271" s="14" t="s">
        <v>80</v>
      </c>
      <c r="AY271" s="248" t="s">
        <v>132</v>
      </c>
    </row>
    <row r="272" s="15" customFormat="1">
      <c r="A272" s="15"/>
      <c r="B272" s="249"/>
      <c r="C272" s="250"/>
      <c r="D272" s="221" t="s">
        <v>167</v>
      </c>
      <c r="E272" s="251" t="s">
        <v>32</v>
      </c>
      <c r="F272" s="252" t="s">
        <v>176</v>
      </c>
      <c r="G272" s="250"/>
      <c r="H272" s="253">
        <v>0.73599999999999999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9" t="s">
        <v>167</v>
      </c>
      <c r="AU272" s="259" t="s">
        <v>90</v>
      </c>
      <c r="AV272" s="15" t="s">
        <v>138</v>
      </c>
      <c r="AW272" s="15" t="s">
        <v>41</v>
      </c>
      <c r="AX272" s="15" t="s">
        <v>88</v>
      </c>
      <c r="AY272" s="259" t="s">
        <v>132</v>
      </c>
    </row>
    <row r="273" s="2" customFormat="1" ht="24.15" customHeight="1">
      <c r="A273" s="42"/>
      <c r="B273" s="43"/>
      <c r="C273" s="208" t="s">
        <v>766</v>
      </c>
      <c r="D273" s="208" t="s">
        <v>134</v>
      </c>
      <c r="E273" s="209" t="s">
        <v>1744</v>
      </c>
      <c r="F273" s="210" t="s">
        <v>1745</v>
      </c>
      <c r="G273" s="211" t="s">
        <v>153</v>
      </c>
      <c r="H273" s="212">
        <v>1117</v>
      </c>
      <c r="I273" s="213"/>
      <c r="J273" s="214">
        <f>ROUND(I273*H273,2)</f>
        <v>0</v>
      </c>
      <c r="K273" s="210" t="s">
        <v>154</v>
      </c>
      <c r="L273" s="48"/>
      <c r="M273" s="215" t="s">
        <v>32</v>
      </c>
      <c r="N273" s="216" t="s">
        <v>51</v>
      </c>
      <c r="O273" s="88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19" t="s">
        <v>730</v>
      </c>
      <c r="AT273" s="219" t="s">
        <v>134</v>
      </c>
      <c r="AU273" s="219" t="s">
        <v>90</v>
      </c>
      <c r="AY273" s="20" t="s">
        <v>132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88</v>
      </c>
      <c r="BK273" s="220">
        <f>ROUND(I273*H273,2)</f>
        <v>0</v>
      </c>
      <c r="BL273" s="20" t="s">
        <v>730</v>
      </c>
      <c r="BM273" s="219" t="s">
        <v>1746</v>
      </c>
    </row>
    <row r="274" s="2" customFormat="1">
      <c r="A274" s="42"/>
      <c r="B274" s="43"/>
      <c r="C274" s="44"/>
      <c r="D274" s="226" t="s">
        <v>156</v>
      </c>
      <c r="E274" s="44"/>
      <c r="F274" s="227" t="s">
        <v>1747</v>
      </c>
      <c r="G274" s="44"/>
      <c r="H274" s="44"/>
      <c r="I274" s="223"/>
      <c r="J274" s="44"/>
      <c r="K274" s="44"/>
      <c r="L274" s="48"/>
      <c r="M274" s="224"/>
      <c r="N274" s="225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156</v>
      </c>
      <c r="AU274" s="20" t="s">
        <v>90</v>
      </c>
    </row>
    <row r="275" s="14" customFormat="1">
      <c r="A275" s="14"/>
      <c r="B275" s="238"/>
      <c r="C275" s="239"/>
      <c r="D275" s="221" t="s">
        <v>167</v>
      </c>
      <c r="E275" s="240" t="s">
        <v>32</v>
      </c>
      <c r="F275" s="241" t="s">
        <v>1748</v>
      </c>
      <c r="G275" s="239"/>
      <c r="H275" s="242">
        <v>1117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167</v>
      </c>
      <c r="AU275" s="248" t="s">
        <v>90</v>
      </c>
      <c r="AV275" s="14" t="s">
        <v>90</v>
      </c>
      <c r="AW275" s="14" t="s">
        <v>41</v>
      </c>
      <c r="AX275" s="14" t="s">
        <v>80</v>
      </c>
      <c r="AY275" s="248" t="s">
        <v>132</v>
      </c>
    </row>
    <row r="276" s="15" customFormat="1">
      <c r="A276" s="15"/>
      <c r="B276" s="249"/>
      <c r="C276" s="250"/>
      <c r="D276" s="221" t="s">
        <v>167</v>
      </c>
      <c r="E276" s="251" t="s">
        <v>32</v>
      </c>
      <c r="F276" s="252" t="s">
        <v>176</v>
      </c>
      <c r="G276" s="250"/>
      <c r="H276" s="253">
        <v>1117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9" t="s">
        <v>167</v>
      </c>
      <c r="AU276" s="259" t="s">
        <v>90</v>
      </c>
      <c r="AV276" s="15" t="s">
        <v>138</v>
      </c>
      <c r="AW276" s="15" t="s">
        <v>41</v>
      </c>
      <c r="AX276" s="15" t="s">
        <v>88</v>
      </c>
      <c r="AY276" s="259" t="s">
        <v>132</v>
      </c>
    </row>
    <row r="277" s="2" customFormat="1" ht="16.5" customHeight="1">
      <c r="A277" s="42"/>
      <c r="B277" s="43"/>
      <c r="C277" s="276" t="s">
        <v>770</v>
      </c>
      <c r="D277" s="276" t="s">
        <v>505</v>
      </c>
      <c r="E277" s="277" t="s">
        <v>1749</v>
      </c>
      <c r="F277" s="278" t="s">
        <v>1750</v>
      </c>
      <c r="G277" s="279" t="s">
        <v>153</v>
      </c>
      <c r="H277" s="280">
        <v>1117</v>
      </c>
      <c r="I277" s="281"/>
      <c r="J277" s="282">
        <f>ROUND(I277*H277,2)</f>
        <v>0</v>
      </c>
      <c r="K277" s="278" t="s">
        <v>154</v>
      </c>
      <c r="L277" s="283"/>
      <c r="M277" s="284" t="s">
        <v>32</v>
      </c>
      <c r="N277" s="285" t="s">
        <v>51</v>
      </c>
      <c r="O277" s="88"/>
      <c r="P277" s="217">
        <f>O277*H277</f>
        <v>0</v>
      </c>
      <c r="Q277" s="217">
        <v>0.00051999999999999995</v>
      </c>
      <c r="R277" s="217">
        <f>Q277*H277</f>
        <v>0.58083999999999991</v>
      </c>
      <c r="S277" s="217">
        <v>0</v>
      </c>
      <c r="T277" s="218">
        <f>S277*H277</f>
        <v>0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19" t="s">
        <v>1088</v>
      </c>
      <c r="AT277" s="219" t="s">
        <v>505</v>
      </c>
      <c r="AU277" s="219" t="s">
        <v>90</v>
      </c>
      <c r="AY277" s="20" t="s">
        <v>132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88</v>
      </c>
      <c r="BK277" s="220">
        <f>ROUND(I277*H277,2)</f>
        <v>0</v>
      </c>
      <c r="BL277" s="20" t="s">
        <v>1088</v>
      </c>
      <c r="BM277" s="219" t="s">
        <v>1751</v>
      </c>
    </row>
    <row r="278" s="2" customFormat="1" ht="21.75" customHeight="1">
      <c r="A278" s="42"/>
      <c r="B278" s="43"/>
      <c r="C278" s="208" t="s">
        <v>775</v>
      </c>
      <c r="D278" s="208" t="s">
        <v>134</v>
      </c>
      <c r="E278" s="209" t="s">
        <v>1752</v>
      </c>
      <c r="F278" s="210" t="s">
        <v>1753</v>
      </c>
      <c r="G278" s="211" t="s">
        <v>153</v>
      </c>
      <c r="H278" s="212">
        <v>210</v>
      </c>
      <c r="I278" s="213"/>
      <c r="J278" s="214">
        <f>ROUND(I278*H278,2)</f>
        <v>0</v>
      </c>
      <c r="K278" s="210" t="s">
        <v>32</v>
      </c>
      <c r="L278" s="48"/>
      <c r="M278" s="215" t="s">
        <v>32</v>
      </c>
      <c r="N278" s="216" t="s">
        <v>51</v>
      </c>
      <c r="O278" s="88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19" t="s">
        <v>730</v>
      </c>
      <c r="AT278" s="219" t="s">
        <v>134</v>
      </c>
      <c r="AU278" s="219" t="s">
        <v>90</v>
      </c>
      <c r="AY278" s="20" t="s">
        <v>132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88</v>
      </c>
      <c r="BK278" s="220">
        <f>ROUND(I278*H278,2)</f>
        <v>0</v>
      </c>
      <c r="BL278" s="20" t="s">
        <v>730</v>
      </c>
      <c r="BM278" s="219" t="s">
        <v>1754</v>
      </c>
    </row>
    <row r="279" s="14" customFormat="1">
      <c r="A279" s="14"/>
      <c r="B279" s="238"/>
      <c r="C279" s="239"/>
      <c r="D279" s="221" t="s">
        <v>167</v>
      </c>
      <c r="E279" s="240" t="s">
        <v>32</v>
      </c>
      <c r="F279" s="241" t="s">
        <v>1755</v>
      </c>
      <c r="G279" s="239"/>
      <c r="H279" s="242">
        <v>210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167</v>
      </c>
      <c r="AU279" s="248" t="s">
        <v>90</v>
      </c>
      <c r="AV279" s="14" t="s">
        <v>90</v>
      </c>
      <c r="AW279" s="14" t="s">
        <v>41</v>
      </c>
      <c r="AX279" s="14" t="s">
        <v>88</v>
      </c>
      <c r="AY279" s="248" t="s">
        <v>132</v>
      </c>
    </row>
    <row r="280" s="2" customFormat="1" ht="16.5" customHeight="1">
      <c r="A280" s="42"/>
      <c r="B280" s="43"/>
      <c r="C280" s="276" t="s">
        <v>779</v>
      </c>
      <c r="D280" s="276" t="s">
        <v>505</v>
      </c>
      <c r="E280" s="277" t="s">
        <v>1749</v>
      </c>
      <c r="F280" s="278" t="s">
        <v>1750</v>
      </c>
      <c r="G280" s="279" t="s">
        <v>153</v>
      </c>
      <c r="H280" s="280">
        <v>210</v>
      </c>
      <c r="I280" s="281"/>
      <c r="J280" s="282">
        <f>ROUND(I280*H280,2)</f>
        <v>0</v>
      </c>
      <c r="K280" s="278" t="s">
        <v>154</v>
      </c>
      <c r="L280" s="283"/>
      <c r="M280" s="284" t="s">
        <v>32</v>
      </c>
      <c r="N280" s="285" t="s">
        <v>51</v>
      </c>
      <c r="O280" s="88"/>
      <c r="P280" s="217">
        <f>O280*H280</f>
        <v>0</v>
      </c>
      <c r="Q280" s="217">
        <v>0.00051999999999999995</v>
      </c>
      <c r="R280" s="217">
        <f>Q280*H280</f>
        <v>0.10919999999999999</v>
      </c>
      <c r="S280" s="217">
        <v>0</v>
      </c>
      <c r="T280" s="218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19" t="s">
        <v>1088</v>
      </c>
      <c r="AT280" s="219" t="s">
        <v>505</v>
      </c>
      <c r="AU280" s="219" t="s">
        <v>90</v>
      </c>
      <c r="AY280" s="20" t="s">
        <v>132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88</v>
      </c>
      <c r="BK280" s="220">
        <f>ROUND(I280*H280,2)</f>
        <v>0</v>
      </c>
      <c r="BL280" s="20" t="s">
        <v>1088</v>
      </c>
      <c r="BM280" s="219" t="s">
        <v>1756</v>
      </c>
    </row>
    <row r="281" s="2" customFormat="1" ht="24.15" customHeight="1">
      <c r="A281" s="42"/>
      <c r="B281" s="43"/>
      <c r="C281" s="208" t="s">
        <v>783</v>
      </c>
      <c r="D281" s="208" t="s">
        <v>134</v>
      </c>
      <c r="E281" s="209" t="s">
        <v>1757</v>
      </c>
      <c r="F281" s="210" t="s">
        <v>1758</v>
      </c>
      <c r="G281" s="211" t="s">
        <v>153</v>
      </c>
      <c r="H281" s="212">
        <v>210</v>
      </c>
      <c r="I281" s="213"/>
      <c r="J281" s="214">
        <f>ROUND(I281*H281,2)</f>
        <v>0</v>
      </c>
      <c r="K281" s="210" t="s">
        <v>154</v>
      </c>
      <c r="L281" s="48"/>
      <c r="M281" s="215" t="s">
        <v>32</v>
      </c>
      <c r="N281" s="216" t="s">
        <v>51</v>
      </c>
      <c r="O281" s="88"/>
      <c r="P281" s="217">
        <f>O281*H281</f>
        <v>0</v>
      </c>
      <c r="Q281" s="217">
        <v>0.13538</v>
      </c>
      <c r="R281" s="217">
        <f>Q281*H281</f>
        <v>28.4298</v>
      </c>
      <c r="S281" s="217">
        <v>0</v>
      </c>
      <c r="T281" s="218">
        <f>S281*H281</f>
        <v>0</v>
      </c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R281" s="219" t="s">
        <v>730</v>
      </c>
      <c r="AT281" s="219" t="s">
        <v>134</v>
      </c>
      <c r="AU281" s="219" t="s">
        <v>90</v>
      </c>
      <c r="AY281" s="20" t="s">
        <v>132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0" t="s">
        <v>88</v>
      </c>
      <c r="BK281" s="220">
        <f>ROUND(I281*H281,2)</f>
        <v>0</v>
      </c>
      <c r="BL281" s="20" t="s">
        <v>730</v>
      </c>
      <c r="BM281" s="219" t="s">
        <v>1759</v>
      </c>
    </row>
    <row r="282" s="2" customFormat="1">
      <c r="A282" s="42"/>
      <c r="B282" s="43"/>
      <c r="C282" s="44"/>
      <c r="D282" s="226" t="s">
        <v>156</v>
      </c>
      <c r="E282" s="44"/>
      <c r="F282" s="227" t="s">
        <v>1760</v>
      </c>
      <c r="G282" s="44"/>
      <c r="H282" s="44"/>
      <c r="I282" s="223"/>
      <c r="J282" s="44"/>
      <c r="K282" s="44"/>
      <c r="L282" s="48"/>
      <c r="M282" s="224"/>
      <c r="N282" s="225"/>
      <c r="O282" s="88"/>
      <c r="P282" s="88"/>
      <c r="Q282" s="88"/>
      <c r="R282" s="88"/>
      <c r="S282" s="88"/>
      <c r="T282" s="89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T282" s="20" t="s">
        <v>156</v>
      </c>
      <c r="AU282" s="20" t="s">
        <v>90</v>
      </c>
    </row>
    <row r="283" s="14" customFormat="1">
      <c r="A283" s="14"/>
      <c r="B283" s="238"/>
      <c r="C283" s="239"/>
      <c r="D283" s="221" t="s">
        <v>167</v>
      </c>
      <c r="E283" s="240" t="s">
        <v>32</v>
      </c>
      <c r="F283" s="241" t="s">
        <v>1761</v>
      </c>
      <c r="G283" s="239"/>
      <c r="H283" s="242">
        <v>210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167</v>
      </c>
      <c r="AU283" s="248" t="s">
        <v>90</v>
      </c>
      <c r="AV283" s="14" t="s">
        <v>90</v>
      </c>
      <c r="AW283" s="14" t="s">
        <v>41</v>
      </c>
      <c r="AX283" s="14" t="s">
        <v>88</v>
      </c>
      <c r="AY283" s="248" t="s">
        <v>132</v>
      </c>
    </row>
    <row r="284" s="2" customFormat="1" ht="16.5" customHeight="1">
      <c r="A284" s="42"/>
      <c r="B284" s="43"/>
      <c r="C284" s="276" t="s">
        <v>787</v>
      </c>
      <c r="D284" s="276" t="s">
        <v>505</v>
      </c>
      <c r="E284" s="277" t="s">
        <v>1762</v>
      </c>
      <c r="F284" s="278" t="s">
        <v>1763</v>
      </c>
      <c r="G284" s="279" t="s">
        <v>153</v>
      </c>
      <c r="H284" s="280">
        <v>216.30000000000001</v>
      </c>
      <c r="I284" s="281"/>
      <c r="J284" s="282">
        <f>ROUND(I284*H284,2)</f>
        <v>0</v>
      </c>
      <c r="K284" s="278" t="s">
        <v>154</v>
      </c>
      <c r="L284" s="283"/>
      <c r="M284" s="284" t="s">
        <v>32</v>
      </c>
      <c r="N284" s="285" t="s">
        <v>51</v>
      </c>
      <c r="O284" s="88"/>
      <c r="P284" s="217">
        <f>O284*H284</f>
        <v>0</v>
      </c>
      <c r="Q284" s="217">
        <v>0.00068999999999999997</v>
      </c>
      <c r="R284" s="217">
        <f>Q284*H284</f>
        <v>0.14924699999999999</v>
      </c>
      <c r="S284" s="217">
        <v>0</v>
      </c>
      <c r="T284" s="218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19" t="s">
        <v>1088</v>
      </c>
      <c r="AT284" s="219" t="s">
        <v>505</v>
      </c>
      <c r="AU284" s="219" t="s">
        <v>90</v>
      </c>
      <c r="AY284" s="20" t="s">
        <v>132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88</v>
      </c>
      <c r="BK284" s="220">
        <f>ROUND(I284*H284,2)</f>
        <v>0</v>
      </c>
      <c r="BL284" s="20" t="s">
        <v>1088</v>
      </c>
      <c r="BM284" s="219" t="s">
        <v>1764</v>
      </c>
    </row>
    <row r="285" s="14" customFormat="1">
      <c r="A285" s="14"/>
      <c r="B285" s="238"/>
      <c r="C285" s="239"/>
      <c r="D285" s="221" t="s">
        <v>167</v>
      </c>
      <c r="E285" s="239"/>
      <c r="F285" s="241" t="s">
        <v>1765</v>
      </c>
      <c r="G285" s="239"/>
      <c r="H285" s="242">
        <v>216.30000000000001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8" t="s">
        <v>167</v>
      </c>
      <c r="AU285" s="248" t="s">
        <v>90</v>
      </c>
      <c r="AV285" s="14" t="s">
        <v>90</v>
      </c>
      <c r="AW285" s="14" t="s">
        <v>4</v>
      </c>
      <c r="AX285" s="14" t="s">
        <v>88</v>
      </c>
      <c r="AY285" s="248" t="s">
        <v>132</v>
      </c>
    </row>
    <row r="286" s="2" customFormat="1" ht="16.5" customHeight="1">
      <c r="A286" s="42"/>
      <c r="B286" s="43"/>
      <c r="C286" s="208" t="s">
        <v>794</v>
      </c>
      <c r="D286" s="208" t="s">
        <v>134</v>
      </c>
      <c r="E286" s="209" t="s">
        <v>1766</v>
      </c>
      <c r="F286" s="210" t="s">
        <v>1767</v>
      </c>
      <c r="G286" s="211" t="s">
        <v>421</v>
      </c>
      <c r="H286" s="212">
        <v>45</v>
      </c>
      <c r="I286" s="213"/>
      <c r="J286" s="214">
        <f>ROUND(I286*H286,2)</f>
        <v>0</v>
      </c>
      <c r="K286" s="210" t="s">
        <v>154</v>
      </c>
      <c r="L286" s="48"/>
      <c r="M286" s="215" t="s">
        <v>32</v>
      </c>
      <c r="N286" s="216" t="s">
        <v>51</v>
      </c>
      <c r="O286" s="88"/>
      <c r="P286" s="217">
        <f>O286*H286</f>
        <v>0</v>
      </c>
      <c r="Q286" s="217">
        <v>0</v>
      </c>
      <c r="R286" s="217">
        <f>Q286*H286</f>
        <v>0</v>
      </c>
      <c r="S286" s="217">
        <v>2.2000000000000002</v>
      </c>
      <c r="T286" s="218">
        <f>S286*H286</f>
        <v>99.000000000000014</v>
      </c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R286" s="219" t="s">
        <v>730</v>
      </c>
      <c r="AT286" s="219" t="s">
        <v>134</v>
      </c>
      <c r="AU286" s="219" t="s">
        <v>90</v>
      </c>
      <c r="AY286" s="20" t="s">
        <v>132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88</v>
      </c>
      <c r="BK286" s="220">
        <f>ROUND(I286*H286,2)</f>
        <v>0</v>
      </c>
      <c r="BL286" s="20" t="s">
        <v>730</v>
      </c>
      <c r="BM286" s="219" t="s">
        <v>1768</v>
      </c>
    </row>
    <row r="287" s="2" customFormat="1">
      <c r="A287" s="42"/>
      <c r="B287" s="43"/>
      <c r="C287" s="44"/>
      <c r="D287" s="226" t="s">
        <v>156</v>
      </c>
      <c r="E287" s="44"/>
      <c r="F287" s="227" t="s">
        <v>1769</v>
      </c>
      <c r="G287" s="44"/>
      <c r="H287" s="44"/>
      <c r="I287" s="223"/>
      <c r="J287" s="44"/>
      <c r="K287" s="44"/>
      <c r="L287" s="48"/>
      <c r="M287" s="224"/>
      <c r="N287" s="225"/>
      <c r="O287" s="88"/>
      <c r="P287" s="88"/>
      <c r="Q287" s="88"/>
      <c r="R287" s="88"/>
      <c r="S287" s="88"/>
      <c r="T287" s="89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T287" s="20" t="s">
        <v>156</v>
      </c>
      <c r="AU287" s="20" t="s">
        <v>90</v>
      </c>
    </row>
    <row r="288" s="14" customFormat="1">
      <c r="A288" s="14"/>
      <c r="B288" s="238"/>
      <c r="C288" s="239"/>
      <c r="D288" s="221" t="s">
        <v>167</v>
      </c>
      <c r="E288" s="240" t="s">
        <v>32</v>
      </c>
      <c r="F288" s="241" t="s">
        <v>1770</v>
      </c>
      <c r="G288" s="239"/>
      <c r="H288" s="242">
        <v>45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167</v>
      </c>
      <c r="AU288" s="248" t="s">
        <v>90</v>
      </c>
      <c r="AV288" s="14" t="s">
        <v>90</v>
      </c>
      <c r="AW288" s="14" t="s">
        <v>41</v>
      </c>
      <c r="AX288" s="14" t="s">
        <v>80</v>
      </c>
      <c r="AY288" s="248" t="s">
        <v>132</v>
      </c>
    </row>
    <row r="289" s="15" customFormat="1">
      <c r="A289" s="15"/>
      <c r="B289" s="249"/>
      <c r="C289" s="250"/>
      <c r="D289" s="221" t="s">
        <v>167</v>
      </c>
      <c r="E289" s="251" t="s">
        <v>32</v>
      </c>
      <c r="F289" s="252" t="s">
        <v>176</v>
      </c>
      <c r="G289" s="250"/>
      <c r="H289" s="253">
        <v>45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9" t="s">
        <v>167</v>
      </c>
      <c r="AU289" s="259" t="s">
        <v>90</v>
      </c>
      <c r="AV289" s="15" t="s">
        <v>138</v>
      </c>
      <c r="AW289" s="15" t="s">
        <v>41</v>
      </c>
      <c r="AX289" s="15" t="s">
        <v>88</v>
      </c>
      <c r="AY289" s="259" t="s">
        <v>132</v>
      </c>
    </row>
    <row r="290" s="2" customFormat="1" ht="16.5" customHeight="1">
      <c r="A290" s="42"/>
      <c r="B290" s="43"/>
      <c r="C290" s="208" t="s">
        <v>798</v>
      </c>
      <c r="D290" s="208" t="s">
        <v>134</v>
      </c>
      <c r="E290" s="209" t="s">
        <v>1771</v>
      </c>
      <c r="F290" s="210" t="s">
        <v>1772</v>
      </c>
      <c r="G290" s="211" t="s">
        <v>476</v>
      </c>
      <c r="H290" s="212">
        <v>99</v>
      </c>
      <c r="I290" s="213"/>
      <c r="J290" s="214">
        <f>ROUND(I290*H290,2)</f>
        <v>0</v>
      </c>
      <c r="K290" s="210" t="s">
        <v>154</v>
      </c>
      <c r="L290" s="48"/>
      <c r="M290" s="215" t="s">
        <v>32</v>
      </c>
      <c r="N290" s="216" t="s">
        <v>51</v>
      </c>
      <c r="O290" s="88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19" t="s">
        <v>730</v>
      </c>
      <c r="AT290" s="219" t="s">
        <v>134</v>
      </c>
      <c r="AU290" s="219" t="s">
        <v>90</v>
      </c>
      <c r="AY290" s="20" t="s">
        <v>132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88</v>
      </c>
      <c r="BK290" s="220">
        <f>ROUND(I290*H290,2)</f>
        <v>0</v>
      </c>
      <c r="BL290" s="20" t="s">
        <v>730</v>
      </c>
      <c r="BM290" s="219" t="s">
        <v>1773</v>
      </c>
    </row>
    <row r="291" s="2" customFormat="1">
      <c r="A291" s="42"/>
      <c r="B291" s="43"/>
      <c r="C291" s="44"/>
      <c r="D291" s="226" t="s">
        <v>156</v>
      </c>
      <c r="E291" s="44"/>
      <c r="F291" s="227" t="s">
        <v>1774</v>
      </c>
      <c r="G291" s="44"/>
      <c r="H291" s="44"/>
      <c r="I291" s="223"/>
      <c r="J291" s="44"/>
      <c r="K291" s="44"/>
      <c r="L291" s="48"/>
      <c r="M291" s="224"/>
      <c r="N291" s="225"/>
      <c r="O291" s="88"/>
      <c r="P291" s="88"/>
      <c r="Q291" s="88"/>
      <c r="R291" s="88"/>
      <c r="S291" s="88"/>
      <c r="T291" s="89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156</v>
      </c>
      <c r="AU291" s="20" t="s">
        <v>90</v>
      </c>
    </row>
    <row r="292" s="2" customFormat="1" ht="21.75" customHeight="1">
      <c r="A292" s="42"/>
      <c r="B292" s="43"/>
      <c r="C292" s="208" t="s">
        <v>802</v>
      </c>
      <c r="D292" s="208" t="s">
        <v>134</v>
      </c>
      <c r="E292" s="209" t="s">
        <v>1775</v>
      </c>
      <c r="F292" s="210" t="s">
        <v>1776</v>
      </c>
      <c r="G292" s="211" t="s">
        <v>476</v>
      </c>
      <c r="H292" s="212">
        <v>891</v>
      </c>
      <c r="I292" s="213"/>
      <c r="J292" s="214">
        <f>ROUND(I292*H292,2)</f>
        <v>0</v>
      </c>
      <c r="K292" s="210" t="s">
        <v>154</v>
      </c>
      <c r="L292" s="48"/>
      <c r="M292" s="215" t="s">
        <v>32</v>
      </c>
      <c r="N292" s="216" t="s">
        <v>51</v>
      </c>
      <c r="O292" s="88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19" t="s">
        <v>730</v>
      </c>
      <c r="AT292" s="219" t="s">
        <v>134</v>
      </c>
      <c r="AU292" s="219" t="s">
        <v>90</v>
      </c>
      <c r="AY292" s="20" t="s">
        <v>132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0" t="s">
        <v>88</v>
      </c>
      <c r="BK292" s="220">
        <f>ROUND(I292*H292,2)</f>
        <v>0</v>
      </c>
      <c r="BL292" s="20" t="s">
        <v>730</v>
      </c>
      <c r="BM292" s="219" t="s">
        <v>1777</v>
      </c>
    </row>
    <row r="293" s="2" customFormat="1">
      <c r="A293" s="42"/>
      <c r="B293" s="43"/>
      <c r="C293" s="44"/>
      <c r="D293" s="226" t="s">
        <v>156</v>
      </c>
      <c r="E293" s="44"/>
      <c r="F293" s="227" t="s">
        <v>1778</v>
      </c>
      <c r="G293" s="44"/>
      <c r="H293" s="44"/>
      <c r="I293" s="223"/>
      <c r="J293" s="44"/>
      <c r="K293" s="44"/>
      <c r="L293" s="48"/>
      <c r="M293" s="224"/>
      <c r="N293" s="225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156</v>
      </c>
      <c r="AU293" s="20" t="s">
        <v>90</v>
      </c>
    </row>
    <row r="294" s="14" customFormat="1">
      <c r="A294" s="14"/>
      <c r="B294" s="238"/>
      <c r="C294" s="239"/>
      <c r="D294" s="221" t="s">
        <v>167</v>
      </c>
      <c r="E294" s="239"/>
      <c r="F294" s="241" t="s">
        <v>1779</v>
      </c>
      <c r="G294" s="239"/>
      <c r="H294" s="242">
        <v>891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167</v>
      </c>
      <c r="AU294" s="248" t="s">
        <v>90</v>
      </c>
      <c r="AV294" s="14" t="s">
        <v>90</v>
      </c>
      <c r="AW294" s="14" t="s">
        <v>4</v>
      </c>
      <c r="AX294" s="14" t="s">
        <v>88</v>
      </c>
      <c r="AY294" s="248" t="s">
        <v>132</v>
      </c>
    </row>
    <row r="295" s="2" customFormat="1" ht="24.15" customHeight="1">
      <c r="A295" s="42"/>
      <c r="B295" s="43"/>
      <c r="C295" s="208" t="s">
        <v>807</v>
      </c>
      <c r="D295" s="208" t="s">
        <v>134</v>
      </c>
      <c r="E295" s="209" t="s">
        <v>1780</v>
      </c>
      <c r="F295" s="210" t="s">
        <v>1781</v>
      </c>
      <c r="G295" s="211" t="s">
        <v>476</v>
      </c>
      <c r="H295" s="212">
        <v>99</v>
      </c>
      <c r="I295" s="213"/>
      <c r="J295" s="214">
        <f>ROUND(I295*H295,2)</f>
        <v>0</v>
      </c>
      <c r="K295" s="210" t="s">
        <v>154</v>
      </c>
      <c r="L295" s="48"/>
      <c r="M295" s="215" t="s">
        <v>32</v>
      </c>
      <c r="N295" s="216" t="s">
        <v>51</v>
      </c>
      <c r="O295" s="88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19" t="s">
        <v>730</v>
      </c>
      <c r="AT295" s="219" t="s">
        <v>134</v>
      </c>
      <c r="AU295" s="219" t="s">
        <v>90</v>
      </c>
      <c r="AY295" s="20" t="s">
        <v>132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0" t="s">
        <v>88</v>
      </c>
      <c r="BK295" s="220">
        <f>ROUND(I295*H295,2)</f>
        <v>0</v>
      </c>
      <c r="BL295" s="20" t="s">
        <v>730</v>
      </c>
      <c r="BM295" s="219" t="s">
        <v>1782</v>
      </c>
    </row>
    <row r="296" s="2" customFormat="1">
      <c r="A296" s="42"/>
      <c r="B296" s="43"/>
      <c r="C296" s="44"/>
      <c r="D296" s="226" t="s">
        <v>156</v>
      </c>
      <c r="E296" s="44"/>
      <c r="F296" s="227" t="s">
        <v>1783</v>
      </c>
      <c r="G296" s="44"/>
      <c r="H296" s="44"/>
      <c r="I296" s="223"/>
      <c r="J296" s="44"/>
      <c r="K296" s="44"/>
      <c r="L296" s="48"/>
      <c r="M296" s="224"/>
      <c r="N296" s="225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0" t="s">
        <v>156</v>
      </c>
      <c r="AU296" s="20" t="s">
        <v>90</v>
      </c>
    </row>
    <row r="297" s="2" customFormat="1" ht="16.5" customHeight="1">
      <c r="A297" s="42"/>
      <c r="B297" s="43"/>
      <c r="C297" s="208" t="s">
        <v>811</v>
      </c>
      <c r="D297" s="208" t="s">
        <v>134</v>
      </c>
      <c r="E297" s="209" t="s">
        <v>1784</v>
      </c>
      <c r="F297" s="210" t="s">
        <v>1785</v>
      </c>
      <c r="G297" s="211" t="s">
        <v>476</v>
      </c>
      <c r="H297" s="212">
        <v>131.63300000000001</v>
      </c>
      <c r="I297" s="213"/>
      <c r="J297" s="214">
        <f>ROUND(I297*H297,2)</f>
        <v>0</v>
      </c>
      <c r="K297" s="210" t="s">
        <v>154</v>
      </c>
      <c r="L297" s="48"/>
      <c r="M297" s="215" t="s">
        <v>32</v>
      </c>
      <c r="N297" s="216" t="s">
        <v>51</v>
      </c>
      <c r="O297" s="88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R297" s="219" t="s">
        <v>730</v>
      </c>
      <c r="AT297" s="219" t="s">
        <v>134</v>
      </c>
      <c r="AU297" s="219" t="s">
        <v>90</v>
      </c>
      <c r="AY297" s="20" t="s">
        <v>132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88</v>
      </c>
      <c r="BK297" s="220">
        <f>ROUND(I297*H297,2)</f>
        <v>0</v>
      </c>
      <c r="BL297" s="20" t="s">
        <v>730</v>
      </c>
      <c r="BM297" s="219" t="s">
        <v>1786</v>
      </c>
    </row>
    <row r="298" s="2" customFormat="1">
      <c r="A298" s="42"/>
      <c r="B298" s="43"/>
      <c r="C298" s="44"/>
      <c r="D298" s="226" t="s">
        <v>156</v>
      </c>
      <c r="E298" s="44"/>
      <c r="F298" s="227" t="s">
        <v>1787</v>
      </c>
      <c r="G298" s="44"/>
      <c r="H298" s="44"/>
      <c r="I298" s="223"/>
      <c r="J298" s="44"/>
      <c r="K298" s="44"/>
      <c r="L298" s="48"/>
      <c r="M298" s="260"/>
      <c r="N298" s="261"/>
      <c r="O298" s="262"/>
      <c r="P298" s="262"/>
      <c r="Q298" s="262"/>
      <c r="R298" s="262"/>
      <c r="S298" s="262"/>
      <c r="T298" s="263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T298" s="20" t="s">
        <v>156</v>
      </c>
      <c r="AU298" s="20" t="s">
        <v>90</v>
      </c>
    </row>
    <row r="299" s="2" customFormat="1" ht="6.96" customHeight="1">
      <c r="A299" s="42"/>
      <c r="B299" s="63"/>
      <c r="C299" s="64"/>
      <c r="D299" s="64"/>
      <c r="E299" s="64"/>
      <c r="F299" s="64"/>
      <c r="G299" s="64"/>
      <c r="H299" s="64"/>
      <c r="I299" s="64"/>
      <c r="J299" s="64"/>
      <c r="K299" s="64"/>
      <c r="L299" s="48"/>
      <c r="M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</row>
  </sheetData>
  <sheetProtection sheet="1" autoFilter="0" formatColumns="0" formatRows="0" objects="1" scenarios="1" spinCount="100000" saltValue="+BGKZ+Z7hL+K3PQBHXhM+xeK2dglvXNVEvfQiyrWxyR8teDXGUvgyfwZkXHzk6EzZXFFisLOrhzqjA2FNPR3/w==" hashValue="CBXPVAnxCibkI6zsTD0PSl6FKE4RIotiW9cy85CGniuVBxPeFgB76PkNYjNXYfglPJzJiJbpCmT8ptdInbZLAA==" algorithmName="SHA-512" password="CC35"/>
  <autoFilter ref="C83:K2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899623161"/>
    <hyperlink ref="F96" r:id="rId2" display="https://podminky.urs.cz/item/CS_URS_2024_02/210100003"/>
    <hyperlink ref="F99" r:id="rId3" display="https://podminky.urs.cz/item/CS_URS_2024_02/210101233"/>
    <hyperlink ref="F113" r:id="rId4" display="https://podminky.urs.cz/item/CS_URS_2024_02/210204011"/>
    <hyperlink ref="F122" r:id="rId5" display="https://podminky.urs.cz/item/CS_URS_2024_02/210204103"/>
    <hyperlink ref="F126" r:id="rId6" display="https://podminky.urs.cz/item/CS_URS_2024_02/210204201"/>
    <hyperlink ref="F143" r:id="rId7" display="https://podminky.urs.cz/item/CS_URS_2024_02/210220022"/>
    <hyperlink ref="F148" r:id="rId8" display="https://podminky.urs.cz/item/CS_URS_2024_02/210280003"/>
    <hyperlink ref="F150" r:id="rId9" display="https://podminky.urs.cz/item/CS_URS_2024_02/210280010"/>
    <hyperlink ref="F155" r:id="rId10" display="https://podminky.urs.cz/item/CS_URS_2024_02/210812011"/>
    <hyperlink ref="F161" r:id="rId11" display="https://podminky.urs.cz/item/CS_URS_2024_02/210812033"/>
    <hyperlink ref="F166" r:id="rId12" display="https://podminky.urs.cz/item/CS_URS_2024_02/210812035"/>
    <hyperlink ref="F173" r:id="rId13" display="https://podminky.urs.cz/item/CS_URS_2024_02/218202013"/>
    <hyperlink ref="F175" r:id="rId14" display="https://podminky.urs.cz/item/CS_URS_2024_02/218204011"/>
    <hyperlink ref="F177" r:id="rId15" display="https://podminky.urs.cz/item/CS_URS_2024_02/218204103"/>
    <hyperlink ref="F181" r:id="rId16" display="https://podminky.urs.cz/item/CS_URS_2024_02/460010024"/>
    <hyperlink ref="F183" r:id="rId17" display="https://podminky.urs.cz/item/CS_URS_2024_02/460021111"/>
    <hyperlink ref="F185" r:id="rId18" display="https://podminky.urs.cz/item/CS_URS_2024_02/460141112"/>
    <hyperlink ref="F190" r:id="rId19" display="https://podminky.urs.cz/item/CS_URS_2024_02/460161142"/>
    <hyperlink ref="F193" r:id="rId20" display="https://podminky.urs.cz/item/CS_URS_2024_02/460171162"/>
    <hyperlink ref="F196" r:id="rId21" display="https://podminky.urs.cz/item/CS_URS_2024_02/460171322"/>
    <hyperlink ref="F199" r:id="rId22" display="https://podminky.urs.cz/item/CS_URS_2024_02/460241111"/>
    <hyperlink ref="F206" r:id="rId23" display="https://podminky.urs.cz/item/CS_URS_2024_02/460242111"/>
    <hyperlink ref="F210" r:id="rId24" display="https://podminky.urs.cz/item/CS_URS_2024_02/460242211"/>
    <hyperlink ref="F214" r:id="rId25" display="https://podminky.urs.cz/item/CS_URS_2024_02/460281113"/>
    <hyperlink ref="F217" r:id="rId26" display="https://podminky.urs.cz/item/CS_URS_2024_02/460281123"/>
    <hyperlink ref="F219" r:id="rId27" display="https://podminky.urs.cz/item/CS_URS_2024_02/460341113"/>
    <hyperlink ref="F224" r:id="rId28" display="https://podminky.urs.cz/item/CS_URS_2024_02/460341121"/>
    <hyperlink ref="F227" r:id="rId29" display="https://podminky.urs.cz/item/CS_URS_2024_02/460361121"/>
    <hyperlink ref="F230" r:id="rId30" display="https://podminky.urs.cz/item/CS_URS_2024_02/460371121"/>
    <hyperlink ref="F241" r:id="rId31" display="https://podminky.urs.cz/item/CS_URS_2024_02/460391123"/>
    <hyperlink ref="F250" r:id="rId32" display="https://podminky.urs.cz/item/CS_URS_2024_02/460431152"/>
    <hyperlink ref="F253" r:id="rId33" display="https://podminky.urs.cz/item/CS_URS_2024_02/460451172"/>
    <hyperlink ref="F256" r:id="rId34" display="https://podminky.urs.cz/item/CS_URS_2024_02/460451332"/>
    <hyperlink ref="F259" r:id="rId35" display="https://podminky.urs.cz/item/CS_URS_2024_02/460551111"/>
    <hyperlink ref="F261" r:id="rId36" display="https://podminky.urs.cz/item/CS_URS_2024_02/460581121"/>
    <hyperlink ref="F263" r:id="rId37" display="https://podminky.urs.cz/item/CS_URS_2024_02/460581131"/>
    <hyperlink ref="F267" r:id="rId38" display="https://podminky.urs.cz/item/CS_URS_2024_02/460641112"/>
    <hyperlink ref="F270" r:id="rId39" display="https://podminky.urs.cz/item/CS_URS_2024_02/460641113"/>
    <hyperlink ref="F274" r:id="rId40" display="https://podminky.urs.cz/item/CS_URS_2024_02/460661411"/>
    <hyperlink ref="F282" r:id="rId41" display="https://podminky.urs.cz/item/CS_URS_2024_02/460742131"/>
    <hyperlink ref="F287" r:id="rId42" display="https://podminky.urs.cz/item/CS_URS_2024_02/468051121"/>
    <hyperlink ref="F291" r:id="rId43" display="https://podminky.urs.cz/item/CS_URS_2024_02/469972111"/>
    <hyperlink ref="F293" r:id="rId44" display="https://podminky.urs.cz/item/CS_URS_2024_02/469972121"/>
    <hyperlink ref="F296" r:id="rId45" display="https://podminky.urs.cz/item/CS_URS_2024_02/469973120"/>
    <hyperlink ref="F298" r:id="rId46" display="https://podminky.urs.cz/item/CS_URS_2024_02/46998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Stavba č. 44409 TV Praha 9, etapa 0001 Oblast Prosek, Novoborská a Českolipská - ETAPA I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1788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ROUND((SUM(BE85:BE192)),  2)</f>
        <v>0</v>
      </c>
      <c r="G33" s="42"/>
      <c r="H33" s="42"/>
      <c r="I33" s="152">
        <v>0.20999999999999999</v>
      </c>
      <c r="J33" s="151">
        <f>ROUND(((SUM(BE85:BE192))*I33),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ROUND((SUM(BF85:BF192)),  2)</f>
        <v>0</v>
      </c>
      <c r="G34" s="42"/>
      <c r="H34" s="42"/>
      <c r="I34" s="152">
        <v>0.14999999999999999</v>
      </c>
      <c r="J34" s="151">
        <f>ROUND(((SUM(BF85:BF192))*I34),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ROUND((SUM(BG85:BG192)),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ROUND((SUM(BH85:BH192)),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ROUND((SUM(BI85:BI192)),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SO.801 - Sadové úpravy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311</v>
      </c>
      <c r="E62" s="178"/>
      <c r="F62" s="178"/>
      <c r="G62" s="178"/>
      <c r="H62" s="178"/>
      <c r="I62" s="178"/>
      <c r="J62" s="179">
        <f>J183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312</v>
      </c>
      <c r="E63" s="178"/>
      <c r="F63" s="178"/>
      <c r="G63" s="178"/>
      <c r="H63" s="178"/>
      <c r="I63" s="178"/>
      <c r="J63" s="179">
        <f>J187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9"/>
      <c r="C64" s="170"/>
      <c r="D64" s="171" t="s">
        <v>1789</v>
      </c>
      <c r="E64" s="172"/>
      <c r="F64" s="172"/>
      <c r="G64" s="172"/>
      <c r="H64" s="172"/>
      <c r="I64" s="172"/>
      <c r="J64" s="173">
        <f>J190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76"/>
      <c r="D65" s="177" t="s">
        <v>1790</v>
      </c>
      <c r="E65" s="178"/>
      <c r="F65" s="178"/>
      <c r="G65" s="178"/>
      <c r="H65" s="178"/>
      <c r="I65" s="178"/>
      <c r="J65" s="179">
        <f>J191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117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64" t="str">
        <f>E7</f>
        <v>Stavba č. 44409 TV Praha 9, etapa 0001 Oblast Prosek, Novoborská a Českolipská - ETAPA I</v>
      </c>
      <c r="F75" s="35"/>
      <c r="G75" s="35"/>
      <c r="H75" s="35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107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SO.801 - Sadové úpravy</v>
      </c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MČ Praha 9</v>
      </c>
      <c r="G79" s="44"/>
      <c r="H79" s="44"/>
      <c r="I79" s="35" t="s">
        <v>24</v>
      </c>
      <c r="J79" s="76" t="str">
        <f>IF(J12="","",J12)</f>
        <v>22. 10. 2024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5.15" customHeight="1">
      <c r="A81" s="42"/>
      <c r="B81" s="43"/>
      <c r="C81" s="35" t="s">
        <v>30</v>
      </c>
      <c r="D81" s="44"/>
      <c r="E81" s="44"/>
      <c r="F81" s="30" t="str">
        <f>E15</f>
        <v xml:space="preserve"> </v>
      </c>
      <c r="G81" s="44"/>
      <c r="H81" s="44"/>
      <c r="I81" s="35" t="s">
        <v>37</v>
      </c>
      <c r="J81" s="40" t="str">
        <f>E21</f>
        <v>BOMART spol. s r.o.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42</v>
      </c>
      <c r="J82" s="40" t="str">
        <f>E24</f>
        <v>Ing. Eva Horčičková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1"/>
      <c r="B84" s="182"/>
      <c r="C84" s="183" t="s">
        <v>118</v>
      </c>
      <c r="D84" s="184" t="s">
        <v>65</v>
      </c>
      <c r="E84" s="184" t="s">
        <v>61</v>
      </c>
      <c r="F84" s="184" t="s">
        <v>62</v>
      </c>
      <c r="G84" s="184" t="s">
        <v>119</v>
      </c>
      <c r="H84" s="184" t="s">
        <v>120</v>
      </c>
      <c r="I84" s="184" t="s">
        <v>121</v>
      </c>
      <c r="J84" s="184" t="s">
        <v>111</v>
      </c>
      <c r="K84" s="185" t="s">
        <v>122</v>
      </c>
      <c r="L84" s="186"/>
      <c r="M84" s="96" t="s">
        <v>32</v>
      </c>
      <c r="N84" s="97" t="s">
        <v>50</v>
      </c>
      <c r="O84" s="97" t="s">
        <v>123</v>
      </c>
      <c r="P84" s="97" t="s">
        <v>124</v>
      </c>
      <c r="Q84" s="97" t="s">
        <v>125</v>
      </c>
      <c r="R84" s="97" t="s">
        <v>126</v>
      </c>
      <c r="S84" s="97" t="s">
        <v>127</v>
      </c>
      <c r="T84" s="98" t="s">
        <v>128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2"/>
      <c r="B85" s="43"/>
      <c r="C85" s="103" t="s">
        <v>129</v>
      </c>
      <c r="D85" s="44"/>
      <c r="E85" s="44"/>
      <c r="F85" s="44"/>
      <c r="G85" s="44"/>
      <c r="H85" s="44"/>
      <c r="I85" s="44"/>
      <c r="J85" s="187">
        <f>BK85</f>
        <v>0</v>
      </c>
      <c r="K85" s="44"/>
      <c r="L85" s="48"/>
      <c r="M85" s="99"/>
      <c r="N85" s="188"/>
      <c r="O85" s="100"/>
      <c r="P85" s="189">
        <f>P86+P190</f>
        <v>0</v>
      </c>
      <c r="Q85" s="100"/>
      <c r="R85" s="189">
        <f>R86+R190</f>
        <v>14.5763</v>
      </c>
      <c r="S85" s="100"/>
      <c r="T85" s="190">
        <f>T86+T190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79</v>
      </c>
      <c r="AU85" s="20" t="s">
        <v>112</v>
      </c>
      <c r="BK85" s="191">
        <f>BK86+BK190</f>
        <v>0</v>
      </c>
    </row>
    <row r="86" s="12" customFormat="1" ht="25.92" customHeight="1">
      <c r="A86" s="12"/>
      <c r="B86" s="192"/>
      <c r="C86" s="193"/>
      <c r="D86" s="194" t="s">
        <v>79</v>
      </c>
      <c r="E86" s="195" t="s">
        <v>130</v>
      </c>
      <c r="F86" s="195" t="s">
        <v>131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P87+P183+P187</f>
        <v>0</v>
      </c>
      <c r="Q86" s="200"/>
      <c r="R86" s="201">
        <f>R87+R183+R187</f>
        <v>14.5763</v>
      </c>
      <c r="S86" s="200"/>
      <c r="T86" s="202">
        <f>T87+T183+T187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88</v>
      </c>
      <c r="AT86" s="204" t="s">
        <v>79</v>
      </c>
      <c r="AU86" s="204" t="s">
        <v>80</v>
      </c>
      <c r="AY86" s="203" t="s">
        <v>132</v>
      </c>
      <c r="BK86" s="205">
        <f>BK87+BK183+BK187</f>
        <v>0</v>
      </c>
    </row>
    <row r="87" s="12" customFormat="1" ht="22.8" customHeight="1">
      <c r="A87" s="12"/>
      <c r="B87" s="192"/>
      <c r="C87" s="193"/>
      <c r="D87" s="194" t="s">
        <v>79</v>
      </c>
      <c r="E87" s="206" t="s">
        <v>88</v>
      </c>
      <c r="F87" s="206" t="s">
        <v>133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SUM(P88:P182)</f>
        <v>0</v>
      </c>
      <c r="Q87" s="200"/>
      <c r="R87" s="201">
        <f>SUM(R88:R182)</f>
        <v>14.5763</v>
      </c>
      <c r="S87" s="200"/>
      <c r="T87" s="202">
        <f>SUM(T88:T182)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79</v>
      </c>
      <c r="AU87" s="204" t="s">
        <v>88</v>
      </c>
      <c r="AY87" s="203" t="s">
        <v>132</v>
      </c>
      <c r="BK87" s="205">
        <f>SUM(BK88:BK182)</f>
        <v>0</v>
      </c>
    </row>
    <row r="88" s="2" customFormat="1" ht="24.15" customHeight="1">
      <c r="A88" s="42"/>
      <c r="B88" s="43"/>
      <c r="C88" s="208" t="s">
        <v>88</v>
      </c>
      <c r="D88" s="208" t="s">
        <v>134</v>
      </c>
      <c r="E88" s="209" t="s">
        <v>1791</v>
      </c>
      <c r="F88" s="210" t="s">
        <v>1792</v>
      </c>
      <c r="G88" s="211" t="s">
        <v>164</v>
      </c>
      <c r="H88" s="212">
        <v>1</v>
      </c>
      <c r="I88" s="213"/>
      <c r="J88" s="214">
        <f>ROUND(I88*H88,2)</f>
        <v>0</v>
      </c>
      <c r="K88" s="210" t="s">
        <v>154</v>
      </c>
      <c r="L88" s="48"/>
      <c r="M88" s="215" t="s">
        <v>32</v>
      </c>
      <c r="N88" s="216" t="s">
        <v>51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138</v>
      </c>
      <c r="AT88" s="219" t="s">
        <v>134</v>
      </c>
      <c r="AU88" s="219" t="s">
        <v>90</v>
      </c>
      <c r="AY88" s="20" t="s">
        <v>132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88</v>
      </c>
      <c r="BK88" s="220">
        <f>ROUND(I88*H88,2)</f>
        <v>0</v>
      </c>
      <c r="BL88" s="20" t="s">
        <v>138</v>
      </c>
      <c r="BM88" s="219" t="s">
        <v>1793</v>
      </c>
    </row>
    <row r="89" s="2" customFormat="1">
      <c r="A89" s="42"/>
      <c r="B89" s="43"/>
      <c r="C89" s="44"/>
      <c r="D89" s="226" t="s">
        <v>156</v>
      </c>
      <c r="E89" s="44"/>
      <c r="F89" s="227" t="s">
        <v>1794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156</v>
      </c>
      <c r="AU89" s="20" t="s">
        <v>90</v>
      </c>
    </row>
    <row r="90" s="2" customFormat="1" ht="21.75" customHeight="1">
      <c r="A90" s="42"/>
      <c r="B90" s="43"/>
      <c r="C90" s="208" t="s">
        <v>90</v>
      </c>
      <c r="D90" s="208" t="s">
        <v>134</v>
      </c>
      <c r="E90" s="209" t="s">
        <v>1795</v>
      </c>
      <c r="F90" s="210" t="s">
        <v>1796</v>
      </c>
      <c r="G90" s="211" t="s">
        <v>164</v>
      </c>
      <c r="H90" s="212">
        <v>1</v>
      </c>
      <c r="I90" s="213"/>
      <c r="J90" s="214">
        <f>ROUND(I90*H90,2)</f>
        <v>0</v>
      </c>
      <c r="K90" s="210" t="s">
        <v>154</v>
      </c>
      <c r="L90" s="48"/>
      <c r="M90" s="215" t="s">
        <v>32</v>
      </c>
      <c r="N90" s="216" t="s">
        <v>51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138</v>
      </c>
      <c r="AT90" s="219" t="s">
        <v>134</v>
      </c>
      <c r="AU90" s="219" t="s">
        <v>90</v>
      </c>
      <c r="AY90" s="20" t="s">
        <v>132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88</v>
      </c>
      <c r="BK90" s="220">
        <f>ROUND(I90*H90,2)</f>
        <v>0</v>
      </c>
      <c r="BL90" s="20" t="s">
        <v>138</v>
      </c>
      <c r="BM90" s="219" t="s">
        <v>1797</v>
      </c>
    </row>
    <row r="91" s="2" customFormat="1">
      <c r="A91" s="42"/>
      <c r="B91" s="43"/>
      <c r="C91" s="44"/>
      <c r="D91" s="226" t="s">
        <v>156</v>
      </c>
      <c r="E91" s="44"/>
      <c r="F91" s="227" t="s">
        <v>1798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156</v>
      </c>
      <c r="AU91" s="20" t="s">
        <v>90</v>
      </c>
    </row>
    <row r="92" s="2" customFormat="1" ht="24.15" customHeight="1">
      <c r="A92" s="42"/>
      <c r="B92" s="43"/>
      <c r="C92" s="208" t="s">
        <v>150</v>
      </c>
      <c r="D92" s="208" t="s">
        <v>134</v>
      </c>
      <c r="E92" s="209" t="s">
        <v>1799</v>
      </c>
      <c r="F92" s="210" t="s">
        <v>1800</v>
      </c>
      <c r="G92" s="211" t="s">
        <v>137</v>
      </c>
      <c r="H92" s="212">
        <v>217</v>
      </c>
      <c r="I92" s="213"/>
      <c r="J92" s="214">
        <f>ROUND(I92*H92,2)</f>
        <v>0</v>
      </c>
      <c r="K92" s="210" t="s">
        <v>154</v>
      </c>
      <c r="L92" s="48"/>
      <c r="M92" s="215" t="s">
        <v>32</v>
      </c>
      <c r="N92" s="216" t="s">
        <v>51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138</v>
      </c>
      <c r="AT92" s="219" t="s">
        <v>134</v>
      </c>
      <c r="AU92" s="219" t="s">
        <v>90</v>
      </c>
      <c r="AY92" s="20" t="s">
        <v>132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88</v>
      </c>
      <c r="BK92" s="220">
        <f>ROUND(I92*H92,2)</f>
        <v>0</v>
      </c>
      <c r="BL92" s="20" t="s">
        <v>138</v>
      </c>
      <c r="BM92" s="219" t="s">
        <v>1801</v>
      </c>
    </row>
    <row r="93" s="2" customFormat="1">
      <c r="A93" s="42"/>
      <c r="B93" s="43"/>
      <c r="C93" s="44"/>
      <c r="D93" s="226" t="s">
        <v>156</v>
      </c>
      <c r="E93" s="44"/>
      <c r="F93" s="227" t="s">
        <v>1802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156</v>
      </c>
      <c r="AU93" s="20" t="s">
        <v>90</v>
      </c>
    </row>
    <row r="94" s="2" customFormat="1" ht="24.15" customHeight="1">
      <c r="A94" s="42"/>
      <c r="B94" s="43"/>
      <c r="C94" s="208" t="s">
        <v>138</v>
      </c>
      <c r="D94" s="208" t="s">
        <v>134</v>
      </c>
      <c r="E94" s="209" t="s">
        <v>1803</v>
      </c>
      <c r="F94" s="210" t="s">
        <v>1804</v>
      </c>
      <c r="G94" s="211" t="s">
        <v>164</v>
      </c>
      <c r="H94" s="212">
        <v>1</v>
      </c>
      <c r="I94" s="213"/>
      <c r="J94" s="214">
        <f>ROUND(I94*H94,2)</f>
        <v>0</v>
      </c>
      <c r="K94" s="210" t="s">
        <v>154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138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138</v>
      </c>
      <c r="BM94" s="219" t="s">
        <v>1805</v>
      </c>
    </row>
    <row r="95" s="2" customFormat="1">
      <c r="A95" s="42"/>
      <c r="B95" s="43"/>
      <c r="C95" s="44"/>
      <c r="D95" s="226" t="s">
        <v>156</v>
      </c>
      <c r="E95" s="44"/>
      <c r="F95" s="227" t="s">
        <v>1806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156</v>
      </c>
      <c r="AU95" s="20" t="s">
        <v>90</v>
      </c>
    </row>
    <row r="96" s="2" customFormat="1" ht="24.15" customHeight="1">
      <c r="A96" s="42"/>
      <c r="B96" s="43"/>
      <c r="C96" s="208" t="s">
        <v>142</v>
      </c>
      <c r="D96" s="208" t="s">
        <v>134</v>
      </c>
      <c r="E96" s="209" t="s">
        <v>1807</v>
      </c>
      <c r="F96" s="210" t="s">
        <v>1808</v>
      </c>
      <c r="G96" s="211" t="s">
        <v>164</v>
      </c>
      <c r="H96" s="212">
        <v>1</v>
      </c>
      <c r="I96" s="213"/>
      <c r="J96" s="214">
        <f>ROUND(I96*H96,2)</f>
        <v>0</v>
      </c>
      <c r="K96" s="210" t="s">
        <v>154</v>
      </c>
      <c r="L96" s="48"/>
      <c r="M96" s="215" t="s">
        <v>32</v>
      </c>
      <c r="N96" s="216" t="s">
        <v>51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138</v>
      </c>
      <c r="AT96" s="219" t="s">
        <v>134</v>
      </c>
      <c r="AU96" s="219" t="s">
        <v>90</v>
      </c>
      <c r="AY96" s="20" t="s">
        <v>132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88</v>
      </c>
      <c r="BK96" s="220">
        <f>ROUND(I96*H96,2)</f>
        <v>0</v>
      </c>
      <c r="BL96" s="20" t="s">
        <v>138</v>
      </c>
      <c r="BM96" s="219" t="s">
        <v>1809</v>
      </c>
    </row>
    <row r="97" s="2" customFormat="1">
      <c r="A97" s="42"/>
      <c r="B97" s="43"/>
      <c r="C97" s="44"/>
      <c r="D97" s="226" t="s">
        <v>156</v>
      </c>
      <c r="E97" s="44"/>
      <c r="F97" s="227" t="s">
        <v>1810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156</v>
      </c>
      <c r="AU97" s="20" t="s">
        <v>90</v>
      </c>
    </row>
    <row r="98" s="2" customFormat="1" ht="24.15" customHeight="1">
      <c r="A98" s="42"/>
      <c r="B98" s="43"/>
      <c r="C98" s="208" t="s">
        <v>177</v>
      </c>
      <c r="D98" s="208" t="s">
        <v>134</v>
      </c>
      <c r="E98" s="209" t="s">
        <v>1811</v>
      </c>
      <c r="F98" s="210" t="s">
        <v>1812</v>
      </c>
      <c r="G98" s="211" t="s">
        <v>164</v>
      </c>
      <c r="H98" s="212">
        <v>1</v>
      </c>
      <c r="I98" s="213"/>
      <c r="J98" s="214">
        <f>ROUND(I98*H98,2)</f>
        <v>0</v>
      </c>
      <c r="K98" s="210" t="s">
        <v>154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138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138</v>
      </c>
      <c r="BM98" s="219" t="s">
        <v>1813</v>
      </c>
    </row>
    <row r="99" s="2" customFormat="1">
      <c r="A99" s="42"/>
      <c r="B99" s="43"/>
      <c r="C99" s="44"/>
      <c r="D99" s="226" t="s">
        <v>156</v>
      </c>
      <c r="E99" s="44"/>
      <c r="F99" s="227" t="s">
        <v>1814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156</v>
      </c>
      <c r="AU99" s="20" t="s">
        <v>90</v>
      </c>
    </row>
    <row r="100" s="2" customFormat="1" ht="37.8" customHeight="1">
      <c r="A100" s="42"/>
      <c r="B100" s="43"/>
      <c r="C100" s="208" t="s">
        <v>186</v>
      </c>
      <c r="D100" s="208" t="s">
        <v>134</v>
      </c>
      <c r="E100" s="209" t="s">
        <v>1815</v>
      </c>
      <c r="F100" s="210" t="s">
        <v>1816</v>
      </c>
      <c r="G100" s="211" t="s">
        <v>164</v>
      </c>
      <c r="H100" s="212">
        <v>9</v>
      </c>
      <c r="I100" s="213"/>
      <c r="J100" s="214">
        <f>ROUND(I100*H100,2)</f>
        <v>0</v>
      </c>
      <c r="K100" s="210" t="s">
        <v>154</v>
      </c>
      <c r="L100" s="48"/>
      <c r="M100" s="215" t="s">
        <v>32</v>
      </c>
      <c r="N100" s="216" t="s">
        <v>51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138</v>
      </c>
      <c r="AT100" s="219" t="s">
        <v>134</v>
      </c>
      <c r="AU100" s="219" t="s">
        <v>90</v>
      </c>
      <c r="AY100" s="20" t="s">
        <v>132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88</v>
      </c>
      <c r="BK100" s="220">
        <f>ROUND(I100*H100,2)</f>
        <v>0</v>
      </c>
      <c r="BL100" s="20" t="s">
        <v>138</v>
      </c>
      <c r="BM100" s="219" t="s">
        <v>1817</v>
      </c>
    </row>
    <row r="101" s="2" customFormat="1">
      <c r="A101" s="42"/>
      <c r="B101" s="43"/>
      <c r="C101" s="44"/>
      <c r="D101" s="226" t="s">
        <v>156</v>
      </c>
      <c r="E101" s="44"/>
      <c r="F101" s="227" t="s">
        <v>1818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156</v>
      </c>
      <c r="AU101" s="20" t="s">
        <v>90</v>
      </c>
    </row>
    <row r="102" s="14" customFormat="1">
      <c r="A102" s="14"/>
      <c r="B102" s="238"/>
      <c r="C102" s="239"/>
      <c r="D102" s="221" t="s">
        <v>167</v>
      </c>
      <c r="E102" s="239"/>
      <c r="F102" s="241" t="s">
        <v>1819</v>
      </c>
      <c r="G102" s="239"/>
      <c r="H102" s="242">
        <v>9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167</v>
      </c>
      <c r="AU102" s="248" t="s">
        <v>90</v>
      </c>
      <c r="AV102" s="14" t="s">
        <v>90</v>
      </c>
      <c r="AW102" s="14" t="s">
        <v>4</v>
      </c>
      <c r="AX102" s="14" t="s">
        <v>88</v>
      </c>
      <c r="AY102" s="248" t="s">
        <v>132</v>
      </c>
    </row>
    <row r="103" s="2" customFormat="1" ht="33" customHeight="1">
      <c r="A103" s="42"/>
      <c r="B103" s="43"/>
      <c r="C103" s="208" t="s">
        <v>195</v>
      </c>
      <c r="D103" s="208" t="s">
        <v>134</v>
      </c>
      <c r="E103" s="209" t="s">
        <v>1820</v>
      </c>
      <c r="F103" s="210" t="s">
        <v>1821</v>
      </c>
      <c r="G103" s="211" t="s">
        <v>164</v>
      </c>
      <c r="H103" s="212">
        <v>9</v>
      </c>
      <c r="I103" s="213"/>
      <c r="J103" s="214">
        <f>ROUND(I103*H103,2)</f>
        <v>0</v>
      </c>
      <c r="K103" s="210" t="s">
        <v>154</v>
      </c>
      <c r="L103" s="48"/>
      <c r="M103" s="215" t="s">
        <v>32</v>
      </c>
      <c r="N103" s="216" t="s">
        <v>51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138</v>
      </c>
      <c r="AT103" s="219" t="s">
        <v>134</v>
      </c>
      <c r="AU103" s="219" t="s">
        <v>90</v>
      </c>
      <c r="AY103" s="20" t="s">
        <v>132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88</v>
      </c>
      <c r="BK103" s="220">
        <f>ROUND(I103*H103,2)</f>
        <v>0</v>
      </c>
      <c r="BL103" s="20" t="s">
        <v>138</v>
      </c>
      <c r="BM103" s="219" t="s">
        <v>1822</v>
      </c>
    </row>
    <row r="104" s="2" customFormat="1">
      <c r="A104" s="42"/>
      <c r="B104" s="43"/>
      <c r="C104" s="44"/>
      <c r="D104" s="226" t="s">
        <v>156</v>
      </c>
      <c r="E104" s="44"/>
      <c r="F104" s="227" t="s">
        <v>1823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156</v>
      </c>
      <c r="AU104" s="20" t="s">
        <v>90</v>
      </c>
    </row>
    <row r="105" s="14" customFormat="1">
      <c r="A105" s="14"/>
      <c r="B105" s="238"/>
      <c r="C105" s="239"/>
      <c r="D105" s="221" t="s">
        <v>167</v>
      </c>
      <c r="E105" s="239"/>
      <c r="F105" s="241" t="s">
        <v>1819</v>
      </c>
      <c r="G105" s="239"/>
      <c r="H105" s="242">
        <v>9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167</v>
      </c>
      <c r="AU105" s="248" t="s">
        <v>90</v>
      </c>
      <c r="AV105" s="14" t="s">
        <v>90</v>
      </c>
      <c r="AW105" s="14" t="s">
        <v>4</v>
      </c>
      <c r="AX105" s="14" t="s">
        <v>88</v>
      </c>
      <c r="AY105" s="248" t="s">
        <v>132</v>
      </c>
    </row>
    <row r="106" s="2" customFormat="1" ht="33" customHeight="1">
      <c r="A106" s="42"/>
      <c r="B106" s="43"/>
      <c r="C106" s="208" t="s">
        <v>148</v>
      </c>
      <c r="D106" s="208" t="s">
        <v>134</v>
      </c>
      <c r="E106" s="209" t="s">
        <v>1824</v>
      </c>
      <c r="F106" s="210" t="s">
        <v>1825</v>
      </c>
      <c r="G106" s="211" t="s">
        <v>164</v>
      </c>
      <c r="H106" s="212">
        <v>9</v>
      </c>
      <c r="I106" s="213"/>
      <c r="J106" s="214">
        <f>ROUND(I106*H106,2)</f>
        <v>0</v>
      </c>
      <c r="K106" s="210" t="s">
        <v>154</v>
      </c>
      <c r="L106" s="48"/>
      <c r="M106" s="215" t="s">
        <v>32</v>
      </c>
      <c r="N106" s="216" t="s">
        <v>51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138</v>
      </c>
      <c r="AT106" s="219" t="s">
        <v>134</v>
      </c>
      <c r="AU106" s="219" t="s">
        <v>90</v>
      </c>
      <c r="AY106" s="20" t="s">
        <v>132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88</v>
      </c>
      <c r="BK106" s="220">
        <f>ROUND(I106*H106,2)</f>
        <v>0</v>
      </c>
      <c r="BL106" s="20" t="s">
        <v>138</v>
      </c>
      <c r="BM106" s="219" t="s">
        <v>1826</v>
      </c>
    </row>
    <row r="107" s="2" customFormat="1">
      <c r="A107" s="42"/>
      <c r="B107" s="43"/>
      <c r="C107" s="44"/>
      <c r="D107" s="226" t="s">
        <v>156</v>
      </c>
      <c r="E107" s="44"/>
      <c r="F107" s="227" t="s">
        <v>1827</v>
      </c>
      <c r="G107" s="44"/>
      <c r="H107" s="44"/>
      <c r="I107" s="223"/>
      <c r="J107" s="44"/>
      <c r="K107" s="44"/>
      <c r="L107" s="48"/>
      <c r="M107" s="224"/>
      <c r="N107" s="22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156</v>
      </c>
      <c r="AU107" s="20" t="s">
        <v>90</v>
      </c>
    </row>
    <row r="108" s="14" customFormat="1">
      <c r="A108" s="14"/>
      <c r="B108" s="238"/>
      <c r="C108" s="239"/>
      <c r="D108" s="221" t="s">
        <v>167</v>
      </c>
      <c r="E108" s="239"/>
      <c r="F108" s="241" t="s">
        <v>1819</v>
      </c>
      <c r="G108" s="239"/>
      <c r="H108" s="242">
        <v>9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167</v>
      </c>
      <c r="AU108" s="248" t="s">
        <v>90</v>
      </c>
      <c r="AV108" s="14" t="s">
        <v>90</v>
      </c>
      <c r="AW108" s="14" t="s">
        <v>4</v>
      </c>
      <c r="AX108" s="14" t="s">
        <v>88</v>
      </c>
      <c r="AY108" s="248" t="s">
        <v>132</v>
      </c>
    </row>
    <row r="109" s="2" customFormat="1" ht="37.8" customHeight="1">
      <c r="A109" s="42"/>
      <c r="B109" s="43"/>
      <c r="C109" s="208" t="s">
        <v>212</v>
      </c>
      <c r="D109" s="208" t="s">
        <v>134</v>
      </c>
      <c r="E109" s="209" t="s">
        <v>449</v>
      </c>
      <c r="F109" s="210" t="s">
        <v>450</v>
      </c>
      <c r="G109" s="211" t="s">
        <v>421</v>
      </c>
      <c r="H109" s="212">
        <v>28.125</v>
      </c>
      <c r="I109" s="213"/>
      <c r="J109" s="214">
        <f>ROUND(I109*H109,2)</f>
        <v>0</v>
      </c>
      <c r="K109" s="210" t="s">
        <v>154</v>
      </c>
      <c r="L109" s="48"/>
      <c r="M109" s="215" t="s">
        <v>32</v>
      </c>
      <c r="N109" s="216" t="s">
        <v>51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138</v>
      </c>
      <c r="AT109" s="219" t="s">
        <v>134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138</v>
      </c>
      <c r="BM109" s="219" t="s">
        <v>1828</v>
      </c>
    </row>
    <row r="110" s="2" customFormat="1">
      <c r="A110" s="42"/>
      <c r="B110" s="43"/>
      <c r="C110" s="44"/>
      <c r="D110" s="226" t="s">
        <v>156</v>
      </c>
      <c r="E110" s="44"/>
      <c r="F110" s="227" t="s">
        <v>452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156</v>
      </c>
      <c r="AU110" s="20" t="s">
        <v>90</v>
      </c>
    </row>
    <row r="111" s="14" customFormat="1">
      <c r="A111" s="14"/>
      <c r="B111" s="238"/>
      <c r="C111" s="239"/>
      <c r="D111" s="221" t="s">
        <v>167</v>
      </c>
      <c r="E111" s="240" t="s">
        <v>32</v>
      </c>
      <c r="F111" s="241" t="s">
        <v>1829</v>
      </c>
      <c r="G111" s="239"/>
      <c r="H111" s="242">
        <v>28.125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167</v>
      </c>
      <c r="AU111" s="248" t="s">
        <v>90</v>
      </c>
      <c r="AV111" s="14" t="s">
        <v>90</v>
      </c>
      <c r="AW111" s="14" t="s">
        <v>41</v>
      </c>
      <c r="AX111" s="14" t="s">
        <v>80</v>
      </c>
      <c r="AY111" s="248" t="s">
        <v>132</v>
      </c>
    </row>
    <row r="112" s="15" customFormat="1">
      <c r="A112" s="15"/>
      <c r="B112" s="249"/>
      <c r="C112" s="250"/>
      <c r="D112" s="221" t="s">
        <v>167</v>
      </c>
      <c r="E112" s="251" t="s">
        <v>32</v>
      </c>
      <c r="F112" s="252" t="s">
        <v>176</v>
      </c>
      <c r="G112" s="250"/>
      <c r="H112" s="253">
        <v>28.125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9" t="s">
        <v>167</v>
      </c>
      <c r="AU112" s="259" t="s">
        <v>90</v>
      </c>
      <c r="AV112" s="15" t="s">
        <v>138</v>
      </c>
      <c r="AW112" s="15" t="s">
        <v>41</v>
      </c>
      <c r="AX112" s="15" t="s">
        <v>88</v>
      </c>
      <c r="AY112" s="259" t="s">
        <v>132</v>
      </c>
    </row>
    <row r="113" s="2" customFormat="1" ht="37.8" customHeight="1">
      <c r="A113" s="42"/>
      <c r="B113" s="43"/>
      <c r="C113" s="208" t="s">
        <v>221</v>
      </c>
      <c r="D113" s="208" t="s">
        <v>134</v>
      </c>
      <c r="E113" s="209" t="s">
        <v>455</v>
      </c>
      <c r="F113" s="210" t="s">
        <v>456</v>
      </c>
      <c r="G113" s="211" t="s">
        <v>421</v>
      </c>
      <c r="H113" s="212">
        <v>28.324999999999999</v>
      </c>
      <c r="I113" s="213"/>
      <c r="J113" s="214">
        <f>ROUND(I113*H113,2)</f>
        <v>0</v>
      </c>
      <c r="K113" s="210" t="s">
        <v>154</v>
      </c>
      <c r="L113" s="48"/>
      <c r="M113" s="215" t="s">
        <v>32</v>
      </c>
      <c r="N113" s="216" t="s">
        <v>51</v>
      </c>
      <c r="O113" s="8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19" t="s">
        <v>138</v>
      </c>
      <c r="AT113" s="219" t="s">
        <v>134</v>
      </c>
      <c r="AU113" s="219" t="s">
        <v>90</v>
      </c>
      <c r="AY113" s="20" t="s">
        <v>132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88</v>
      </c>
      <c r="BK113" s="220">
        <f>ROUND(I113*H113,2)</f>
        <v>0</v>
      </c>
      <c r="BL113" s="20" t="s">
        <v>138</v>
      </c>
      <c r="BM113" s="219" t="s">
        <v>1830</v>
      </c>
    </row>
    <row r="114" s="2" customFormat="1">
      <c r="A114" s="42"/>
      <c r="B114" s="43"/>
      <c r="C114" s="44"/>
      <c r="D114" s="226" t="s">
        <v>156</v>
      </c>
      <c r="E114" s="44"/>
      <c r="F114" s="227" t="s">
        <v>458</v>
      </c>
      <c r="G114" s="44"/>
      <c r="H114" s="44"/>
      <c r="I114" s="223"/>
      <c r="J114" s="44"/>
      <c r="K114" s="44"/>
      <c r="L114" s="48"/>
      <c r="M114" s="224"/>
      <c r="N114" s="22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156</v>
      </c>
      <c r="AU114" s="20" t="s">
        <v>90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459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1831</v>
      </c>
      <c r="G116" s="239"/>
      <c r="H116" s="242">
        <v>2.2000000000000002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4" customFormat="1">
      <c r="A117" s="14"/>
      <c r="B117" s="238"/>
      <c r="C117" s="239"/>
      <c r="D117" s="221" t="s">
        <v>167</v>
      </c>
      <c r="E117" s="240" t="s">
        <v>32</v>
      </c>
      <c r="F117" s="241" t="s">
        <v>1832</v>
      </c>
      <c r="G117" s="239"/>
      <c r="H117" s="242">
        <v>26.125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167</v>
      </c>
      <c r="AU117" s="248" t="s">
        <v>90</v>
      </c>
      <c r="AV117" s="14" t="s">
        <v>90</v>
      </c>
      <c r="AW117" s="14" t="s">
        <v>41</v>
      </c>
      <c r="AX117" s="14" t="s">
        <v>80</v>
      </c>
      <c r="AY117" s="248" t="s">
        <v>132</v>
      </c>
    </row>
    <row r="118" s="15" customFormat="1">
      <c r="A118" s="15"/>
      <c r="B118" s="249"/>
      <c r="C118" s="250"/>
      <c r="D118" s="221" t="s">
        <v>167</v>
      </c>
      <c r="E118" s="251" t="s">
        <v>32</v>
      </c>
      <c r="F118" s="252" t="s">
        <v>176</v>
      </c>
      <c r="G118" s="250"/>
      <c r="H118" s="253">
        <v>28.324999999999999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9" t="s">
        <v>167</v>
      </c>
      <c r="AU118" s="259" t="s">
        <v>90</v>
      </c>
      <c r="AV118" s="15" t="s">
        <v>138</v>
      </c>
      <c r="AW118" s="15" t="s">
        <v>41</v>
      </c>
      <c r="AX118" s="15" t="s">
        <v>88</v>
      </c>
      <c r="AY118" s="259" t="s">
        <v>132</v>
      </c>
    </row>
    <row r="119" s="2" customFormat="1" ht="24.15" customHeight="1">
      <c r="A119" s="42"/>
      <c r="B119" s="43"/>
      <c r="C119" s="208" t="s">
        <v>229</v>
      </c>
      <c r="D119" s="208" t="s">
        <v>134</v>
      </c>
      <c r="E119" s="209" t="s">
        <v>467</v>
      </c>
      <c r="F119" s="210" t="s">
        <v>468</v>
      </c>
      <c r="G119" s="211" t="s">
        <v>421</v>
      </c>
      <c r="H119" s="212">
        <v>28.125</v>
      </c>
      <c r="I119" s="213"/>
      <c r="J119" s="214">
        <f>ROUND(I119*H119,2)</f>
        <v>0</v>
      </c>
      <c r="K119" s="210" t="s">
        <v>154</v>
      </c>
      <c r="L119" s="48"/>
      <c r="M119" s="215" t="s">
        <v>32</v>
      </c>
      <c r="N119" s="216" t="s">
        <v>51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138</v>
      </c>
      <c r="AT119" s="219" t="s">
        <v>134</v>
      </c>
      <c r="AU119" s="219" t="s">
        <v>90</v>
      </c>
      <c r="AY119" s="20" t="s">
        <v>132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88</v>
      </c>
      <c r="BK119" s="220">
        <f>ROUND(I119*H119,2)</f>
        <v>0</v>
      </c>
      <c r="BL119" s="20" t="s">
        <v>138</v>
      </c>
      <c r="BM119" s="219" t="s">
        <v>1833</v>
      </c>
    </row>
    <row r="120" s="2" customFormat="1">
      <c r="A120" s="42"/>
      <c r="B120" s="43"/>
      <c r="C120" s="44"/>
      <c r="D120" s="226" t="s">
        <v>156</v>
      </c>
      <c r="E120" s="44"/>
      <c r="F120" s="227" t="s">
        <v>470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156</v>
      </c>
      <c r="AU120" s="20" t="s">
        <v>90</v>
      </c>
    </row>
    <row r="121" s="13" customFormat="1">
      <c r="A121" s="13"/>
      <c r="B121" s="228"/>
      <c r="C121" s="229"/>
      <c r="D121" s="221" t="s">
        <v>167</v>
      </c>
      <c r="E121" s="230" t="s">
        <v>32</v>
      </c>
      <c r="F121" s="231" t="s">
        <v>1834</v>
      </c>
      <c r="G121" s="229"/>
      <c r="H121" s="230" t="s">
        <v>32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167</v>
      </c>
      <c r="AU121" s="237" t="s">
        <v>90</v>
      </c>
      <c r="AV121" s="13" t="s">
        <v>88</v>
      </c>
      <c r="AW121" s="13" t="s">
        <v>41</v>
      </c>
      <c r="AX121" s="13" t="s">
        <v>80</v>
      </c>
      <c r="AY121" s="237" t="s">
        <v>132</v>
      </c>
    </row>
    <row r="122" s="14" customFormat="1">
      <c r="A122" s="14"/>
      <c r="B122" s="238"/>
      <c r="C122" s="239"/>
      <c r="D122" s="221" t="s">
        <v>167</v>
      </c>
      <c r="E122" s="240" t="s">
        <v>32</v>
      </c>
      <c r="F122" s="241" t="s">
        <v>1835</v>
      </c>
      <c r="G122" s="239"/>
      <c r="H122" s="242">
        <v>28.125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167</v>
      </c>
      <c r="AU122" s="248" t="s">
        <v>90</v>
      </c>
      <c r="AV122" s="14" t="s">
        <v>90</v>
      </c>
      <c r="AW122" s="14" t="s">
        <v>41</v>
      </c>
      <c r="AX122" s="14" t="s">
        <v>80</v>
      </c>
      <c r="AY122" s="248" t="s">
        <v>132</v>
      </c>
    </row>
    <row r="123" s="15" customFormat="1">
      <c r="A123" s="15"/>
      <c r="B123" s="249"/>
      <c r="C123" s="250"/>
      <c r="D123" s="221" t="s">
        <v>167</v>
      </c>
      <c r="E123" s="251" t="s">
        <v>32</v>
      </c>
      <c r="F123" s="252" t="s">
        <v>176</v>
      </c>
      <c r="G123" s="250"/>
      <c r="H123" s="253">
        <v>28.125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9" t="s">
        <v>167</v>
      </c>
      <c r="AU123" s="259" t="s">
        <v>90</v>
      </c>
      <c r="AV123" s="15" t="s">
        <v>138</v>
      </c>
      <c r="AW123" s="15" t="s">
        <v>41</v>
      </c>
      <c r="AX123" s="15" t="s">
        <v>88</v>
      </c>
      <c r="AY123" s="259" t="s">
        <v>132</v>
      </c>
    </row>
    <row r="124" s="2" customFormat="1" ht="24.15" customHeight="1">
      <c r="A124" s="42"/>
      <c r="B124" s="43"/>
      <c r="C124" s="208" t="s">
        <v>237</v>
      </c>
      <c r="D124" s="208" t="s">
        <v>134</v>
      </c>
      <c r="E124" s="209" t="s">
        <v>474</v>
      </c>
      <c r="F124" s="210" t="s">
        <v>475</v>
      </c>
      <c r="G124" s="211" t="s">
        <v>476</v>
      </c>
      <c r="H124" s="212">
        <v>47.813000000000002</v>
      </c>
      <c r="I124" s="213"/>
      <c r="J124" s="214">
        <f>ROUND(I124*H124,2)</f>
        <v>0</v>
      </c>
      <c r="K124" s="210" t="s">
        <v>154</v>
      </c>
      <c r="L124" s="48"/>
      <c r="M124" s="215" t="s">
        <v>32</v>
      </c>
      <c r="N124" s="216" t="s">
        <v>51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19" t="s">
        <v>138</v>
      </c>
      <c r="AT124" s="219" t="s">
        <v>134</v>
      </c>
      <c r="AU124" s="219" t="s">
        <v>90</v>
      </c>
      <c r="AY124" s="20" t="s">
        <v>132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88</v>
      </c>
      <c r="BK124" s="220">
        <f>ROUND(I124*H124,2)</f>
        <v>0</v>
      </c>
      <c r="BL124" s="20" t="s">
        <v>138</v>
      </c>
      <c r="BM124" s="219" t="s">
        <v>1836</v>
      </c>
    </row>
    <row r="125" s="2" customFormat="1">
      <c r="A125" s="42"/>
      <c r="B125" s="43"/>
      <c r="C125" s="44"/>
      <c r="D125" s="226" t="s">
        <v>156</v>
      </c>
      <c r="E125" s="44"/>
      <c r="F125" s="227" t="s">
        <v>478</v>
      </c>
      <c r="G125" s="44"/>
      <c r="H125" s="44"/>
      <c r="I125" s="223"/>
      <c r="J125" s="44"/>
      <c r="K125" s="44"/>
      <c r="L125" s="48"/>
      <c r="M125" s="224"/>
      <c r="N125" s="22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156</v>
      </c>
      <c r="AU125" s="20" t="s">
        <v>90</v>
      </c>
    </row>
    <row r="126" s="14" customFormat="1">
      <c r="A126" s="14"/>
      <c r="B126" s="238"/>
      <c r="C126" s="239"/>
      <c r="D126" s="221" t="s">
        <v>167</v>
      </c>
      <c r="E126" s="239"/>
      <c r="F126" s="241" t="s">
        <v>1837</v>
      </c>
      <c r="G126" s="239"/>
      <c r="H126" s="242">
        <v>47.813000000000002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167</v>
      </c>
      <c r="AU126" s="248" t="s">
        <v>90</v>
      </c>
      <c r="AV126" s="14" t="s">
        <v>90</v>
      </c>
      <c r="AW126" s="14" t="s">
        <v>4</v>
      </c>
      <c r="AX126" s="14" t="s">
        <v>88</v>
      </c>
      <c r="AY126" s="248" t="s">
        <v>132</v>
      </c>
    </row>
    <row r="127" s="2" customFormat="1" ht="24.15" customHeight="1">
      <c r="A127" s="42"/>
      <c r="B127" s="43"/>
      <c r="C127" s="208" t="s">
        <v>245</v>
      </c>
      <c r="D127" s="208" t="s">
        <v>134</v>
      </c>
      <c r="E127" s="209" t="s">
        <v>1838</v>
      </c>
      <c r="F127" s="210" t="s">
        <v>1839</v>
      </c>
      <c r="G127" s="211" t="s">
        <v>421</v>
      </c>
      <c r="H127" s="212">
        <v>4</v>
      </c>
      <c r="I127" s="213"/>
      <c r="J127" s="214">
        <f>ROUND(I127*H127,2)</f>
        <v>0</v>
      </c>
      <c r="K127" s="210" t="s">
        <v>154</v>
      </c>
      <c r="L127" s="48"/>
      <c r="M127" s="215" t="s">
        <v>32</v>
      </c>
      <c r="N127" s="216" t="s">
        <v>51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138</v>
      </c>
      <c r="AT127" s="219" t="s">
        <v>134</v>
      </c>
      <c r="AU127" s="219" t="s">
        <v>90</v>
      </c>
      <c r="AY127" s="20" t="s">
        <v>132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88</v>
      </c>
      <c r="BK127" s="220">
        <f>ROUND(I127*H127,2)</f>
        <v>0</v>
      </c>
      <c r="BL127" s="20" t="s">
        <v>138</v>
      </c>
      <c r="BM127" s="219" t="s">
        <v>1840</v>
      </c>
    </row>
    <row r="128" s="2" customFormat="1">
      <c r="A128" s="42"/>
      <c r="B128" s="43"/>
      <c r="C128" s="44"/>
      <c r="D128" s="226" t="s">
        <v>156</v>
      </c>
      <c r="E128" s="44"/>
      <c r="F128" s="227" t="s">
        <v>1841</v>
      </c>
      <c r="G128" s="44"/>
      <c r="H128" s="44"/>
      <c r="I128" s="223"/>
      <c r="J128" s="44"/>
      <c r="K128" s="44"/>
      <c r="L128" s="48"/>
      <c r="M128" s="224"/>
      <c r="N128" s="22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156</v>
      </c>
      <c r="AU128" s="20" t="s">
        <v>90</v>
      </c>
    </row>
    <row r="129" s="13" customFormat="1">
      <c r="A129" s="13"/>
      <c r="B129" s="228"/>
      <c r="C129" s="229"/>
      <c r="D129" s="221" t="s">
        <v>167</v>
      </c>
      <c r="E129" s="230" t="s">
        <v>32</v>
      </c>
      <c r="F129" s="231" t="s">
        <v>1842</v>
      </c>
      <c r="G129" s="229"/>
      <c r="H129" s="230" t="s">
        <v>32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167</v>
      </c>
      <c r="AU129" s="237" t="s">
        <v>90</v>
      </c>
      <c r="AV129" s="13" t="s">
        <v>88</v>
      </c>
      <c r="AW129" s="13" t="s">
        <v>41</v>
      </c>
      <c r="AX129" s="13" t="s">
        <v>80</v>
      </c>
      <c r="AY129" s="237" t="s">
        <v>132</v>
      </c>
    </row>
    <row r="130" s="14" customFormat="1">
      <c r="A130" s="14"/>
      <c r="B130" s="238"/>
      <c r="C130" s="239"/>
      <c r="D130" s="221" t="s">
        <v>167</v>
      </c>
      <c r="E130" s="240" t="s">
        <v>32</v>
      </c>
      <c r="F130" s="241" t="s">
        <v>1843</v>
      </c>
      <c r="G130" s="239"/>
      <c r="H130" s="242">
        <v>4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167</v>
      </c>
      <c r="AU130" s="248" t="s">
        <v>90</v>
      </c>
      <c r="AV130" s="14" t="s">
        <v>90</v>
      </c>
      <c r="AW130" s="14" t="s">
        <v>41</v>
      </c>
      <c r="AX130" s="14" t="s">
        <v>80</v>
      </c>
      <c r="AY130" s="248" t="s">
        <v>132</v>
      </c>
    </row>
    <row r="131" s="15" customFormat="1">
      <c r="A131" s="15"/>
      <c r="B131" s="249"/>
      <c r="C131" s="250"/>
      <c r="D131" s="221" t="s">
        <v>167</v>
      </c>
      <c r="E131" s="251" t="s">
        <v>32</v>
      </c>
      <c r="F131" s="252" t="s">
        <v>176</v>
      </c>
      <c r="G131" s="250"/>
      <c r="H131" s="253">
        <v>4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167</v>
      </c>
      <c r="AU131" s="259" t="s">
        <v>90</v>
      </c>
      <c r="AV131" s="15" t="s">
        <v>138</v>
      </c>
      <c r="AW131" s="15" t="s">
        <v>41</v>
      </c>
      <c r="AX131" s="15" t="s">
        <v>88</v>
      </c>
      <c r="AY131" s="259" t="s">
        <v>132</v>
      </c>
    </row>
    <row r="132" s="2" customFormat="1" ht="16.5" customHeight="1">
      <c r="A132" s="42"/>
      <c r="B132" s="43"/>
      <c r="C132" s="276" t="s">
        <v>8</v>
      </c>
      <c r="D132" s="276" t="s">
        <v>505</v>
      </c>
      <c r="E132" s="277" t="s">
        <v>1844</v>
      </c>
      <c r="F132" s="278" t="s">
        <v>1845</v>
      </c>
      <c r="G132" s="279" t="s">
        <v>421</v>
      </c>
      <c r="H132" s="280">
        <v>2</v>
      </c>
      <c r="I132" s="281"/>
      <c r="J132" s="282">
        <f>ROUND(I132*H132,2)</f>
        <v>0</v>
      </c>
      <c r="K132" s="278" t="s">
        <v>154</v>
      </c>
      <c r="L132" s="283"/>
      <c r="M132" s="284" t="s">
        <v>32</v>
      </c>
      <c r="N132" s="285" t="s">
        <v>51</v>
      </c>
      <c r="O132" s="88"/>
      <c r="P132" s="217">
        <f>O132*H132</f>
        <v>0</v>
      </c>
      <c r="Q132" s="217">
        <v>0.22</v>
      </c>
      <c r="R132" s="217">
        <f>Q132*H132</f>
        <v>0.44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195</v>
      </c>
      <c r="AT132" s="219" t="s">
        <v>505</v>
      </c>
      <c r="AU132" s="219" t="s">
        <v>90</v>
      </c>
      <c r="AY132" s="20" t="s">
        <v>132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88</v>
      </c>
      <c r="BK132" s="220">
        <f>ROUND(I132*H132,2)</f>
        <v>0</v>
      </c>
      <c r="BL132" s="20" t="s">
        <v>138</v>
      </c>
      <c r="BM132" s="219" t="s">
        <v>1846</v>
      </c>
    </row>
    <row r="133" s="13" customFormat="1">
      <c r="A133" s="13"/>
      <c r="B133" s="228"/>
      <c r="C133" s="229"/>
      <c r="D133" s="221" t="s">
        <v>167</v>
      </c>
      <c r="E133" s="230" t="s">
        <v>32</v>
      </c>
      <c r="F133" s="231" t="s">
        <v>1842</v>
      </c>
      <c r="G133" s="229"/>
      <c r="H133" s="230" t="s">
        <v>32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167</v>
      </c>
      <c r="AU133" s="237" t="s">
        <v>90</v>
      </c>
      <c r="AV133" s="13" t="s">
        <v>88</v>
      </c>
      <c r="AW133" s="13" t="s">
        <v>41</v>
      </c>
      <c r="AX133" s="13" t="s">
        <v>80</v>
      </c>
      <c r="AY133" s="237" t="s">
        <v>132</v>
      </c>
    </row>
    <row r="134" s="14" customFormat="1">
      <c r="A134" s="14"/>
      <c r="B134" s="238"/>
      <c r="C134" s="239"/>
      <c r="D134" s="221" t="s">
        <v>167</v>
      </c>
      <c r="E134" s="240" t="s">
        <v>32</v>
      </c>
      <c r="F134" s="241" t="s">
        <v>1847</v>
      </c>
      <c r="G134" s="239"/>
      <c r="H134" s="242">
        <v>2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167</v>
      </c>
      <c r="AU134" s="248" t="s">
        <v>90</v>
      </c>
      <c r="AV134" s="14" t="s">
        <v>90</v>
      </c>
      <c r="AW134" s="14" t="s">
        <v>41</v>
      </c>
      <c r="AX134" s="14" t="s">
        <v>80</v>
      </c>
      <c r="AY134" s="248" t="s">
        <v>132</v>
      </c>
    </row>
    <row r="135" s="15" customFormat="1">
      <c r="A135" s="15"/>
      <c r="B135" s="249"/>
      <c r="C135" s="250"/>
      <c r="D135" s="221" t="s">
        <v>167</v>
      </c>
      <c r="E135" s="251" t="s">
        <v>32</v>
      </c>
      <c r="F135" s="252" t="s">
        <v>176</v>
      </c>
      <c r="G135" s="250"/>
      <c r="H135" s="253">
        <v>2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167</v>
      </c>
      <c r="AU135" s="259" t="s">
        <v>90</v>
      </c>
      <c r="AV135" s="15" t="s">
        <v>138</v>
      </c>
      <c r="AW135" s="15" t="s">
        <v>41</v>
      </c>
      <c r="AX135" s="15" t="s">
        <v>88</v>
      </c>
      <c r="AY135" s="259" t="s">
        <v>132</v>
      </c>
    </row>
    <row r="136" s="2" customFormat="1" ht="24.15" customHeight="1">
      <c r="A136" s="42"/>
      <c r="B136" s="43"/>
      <c r="C136" s="208" t="s">
        <v>254</v>
      </c>
      <c r="D136" s="208" t="s">
        <v>134</v>
      </c>
      <c r="E136" s="209" t="s">
        <v>1848</v>
      </c>
      <c r="F136" s="210" t="s">
        <v>1849</v>
      </c>
      <c r="G136" s="211" t="s">
        <v>164</v>
      </c>
      <c r="H136" s="212">
        <v>1045</v>
      </c>
      <c r="I136" s="213"/>
      <c r="J136" s="214">
        <f>ROUND(I136*H136,2)</f>
        <v>0</v>
      </c>
      <c r="K136" s="210" t="s">
        <v>154</v>
      </c>
      <c r="L136" s="48"/>
      <c r="M136" s="215" t="s">
        <v>32</v>
      </c>
      <c r="N136" s="216" t="s">
        <v>51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138</v>
      </c>
      <c r="AT136" s="219" t="s">
        <v>134</v>
      </c>
      <c r="AU136" s="219" t="s">
        <v>90</v>
      </c>
      <c r="AY136" s="20" t="s">
        <v>132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88</v>
      </c>
      <c r="BK136" s="220">
        <f>ROUND(I136*H136,2)</f>
        <v>0</v>
      </c>
      <c r="BL136" s="20" t="s">
        <v>138</v>
      </c>
      <c r="BM136" s="219" t="s">
        <v>1850</v>
      </c>
    </row>
    <row r="137" s="2" customFormat="1">
      <c r="A137" s="42"/>
      <c r="B137" s="43"/>
      <c r="C137" s="44"/>
      <c r="D137" s="226" t="s">
        <v>156</v>
      </c>
      <c r="E137" s="44"/>
      <c r="F137" s="227" t="s">
        <v>1851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156</v>
      </c>
      <c r="AU137" s="20" t="s">
        <v>90</v>
      </c>
    </row>
    <row r="138" s="2" customFormat="1" ht="16.5" customHeight="1">
      <c r="A138" s="42"/>
      <c r="B138" s="43"/>
      <c r="C138" s="276" t="s">
        <v>263</v>
      </c>
      <c r="D138" s="276" t="s">
        <v>505</v>
      </c>
      <c r="E138" s="277" t="s">
        <v>1844</v>
      </c>
      <c r="F138" s="278" t="s">
        <v>1845</v>
      </c>
      <c r="G138" s="279" t="s">
        <v>421</v>
      </c>
      <c r="H138" s="280">
        <v>26.125</v>
      </c>
      <c r="I138" s="281"/>
      <c r="J138" s="282">
        <f>ROUND(I138*H138,2)</f>
        <v>0</v>
      </c>
      <c r="K138" s="278" t="s">
        <v>154</v>
      </c>
      <c r="L138" s="283"/>
      <c r="M138" s="284" t="s">
        <v>32</v>
      </c>
      <c r="N138" s="285" t="s">
        <v>51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19" t="s">
        <v>195</v>
      </c>
      <c r="AT138" s="219" t="s">
        <v>505</v>
      </c>
      <c r="AU138" s="219" t="s">
        <v>90</v>
      </c>
      <c r="AY138" s="20" t="s">
        <v>132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88</v>
      </c>
      <c r="BK138" s="220">
        <f>ROUND(I138*H138,2)</f>
        <v>0</v>
      </c>
      <c r="BL138" s="20" t="s">
        <v>138</v>
      </c>
      <c r="BM138" s="219" t="s">
        <v>1852</v>
      </c>
    </row>
    <row r="139" s="14" customFormat="1">
      <c r="A139" s="14"/>
      <c r="B139" s="238"/>
      <c r="C139" s="239"/>
      <c r="D139" s="221" t="s">
        <v>167</v>
      </c>
      <c r="E139" s="239"/>
      <c r="F139" s="241" t="s">
        <v>1853</v>
      </c>
      <c r="G139" s="239"/>
      <c r="H139" s="242">
        <v>26.125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167</v>
      </c>
      <c r="AU139" s="248" t="s">
        <v>90</v>
      </c>
      <c r="AV139" s="14" t="s">
        <v>90</v>
      </c>
      <c r="AW139" s="14" t="s">
        <v>4</v>
      </c>
      <c r="AX139" s="14" t="s">
        <v>88</v>
      </c>
      <c r="AY139" s="248" t="s">
        <v>132</v>
      </c>
    </row>
    <row r="140" s="2" customFormat="1" ht="21.75" customHeight="1">
      <c r="A140" s="42"/>
      <c r="B140" s="43"/>
      <c r="C140" s="208" t="s">
        <v>193</v>
      </c>
      <c r="D140" s="208" t="s">
        <v>134</v>
      </c>
      <c r="E140" s="209" t="s">
        <v>1854</v>
      </c>
      <c r="F140" s="210" t="s">
        <v>1855</v>
      </c>
      <c r="G140" s="211" t="s">
        <v>164</v>
      </c>
      <c r="H140" s="212">
        <v>4</v>
      </c>
      <c r="I140" s="213"/>
      <c r="J140" s="214">
        <f>ROUND(I140*H140,2)</f>
        <v>0</v>
      </c>
      <c r="K140" s="210" t="s">
        <v>154</v>
      </c>
      <c r="L140" s="48"/>
      <c r="M140" s="215" t="s">
        <v>32</v>
      </c>
      <c r="N140" s="216" t="s">
        <v>51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19" t="s">
        <v>138</v>
      </c>
      <c r="AT140" s="219" t="s">
        <v>134</v>
      </c>
      <c r="AU140" s="219" t="s">
        <v>90</v>
      </c>
      <c r="AY140" s="20" t="s">
        <v>132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88</v>
      </c>
      <c r="BK140" s="220">
        <f>ROUND(I140*H140,2)</f>
        <v>0</v>
      </c>
      <c r="BL140" s="20" t="s">
        <v>138</v>
      </c>
      <c r="BM140" s="219" t="s">
        <v>1856</v>
      </c>
    </row>
    <row r="141" s="2" customFormat="1">
      <c r="A141" s="42"/>
      <c r="B141" s="43"/>
      <c r="C141" s="44"/>
      <c r="D141" s="226" t="s">
        <v>156</v>
      </c>
      <c r="E141" s="44"/>
      <c r="F141" s="227" t="s">
        <v>1857</v>
      </c>
      <c r="G141" s="44"/>
      <c r="H141" s="44"/>
      <c r="I141" s="223"/>
      <c r="J141" s="44"/>
      <c r="K141" s="44"/>
      <c r="L141" s="48"/>
      <c r="M141" s="224"/>
      <c r="N141" s="225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156</v>
      </c>
      <c r="AU141" s="20" t="s">
        <v>90</v>
      </c>
    </row>
    <row r="142" s="13" customFormat="1">
      <c r="A142" s="13"/>
      <c r="B142" s="228"/>
      <c r="C142" s="229"/>
      <c r="D142" s="221" t="s">
        <v>167</v>
      </c>
      <c r="E142" s="230" t="s">
        <v>32</v>
      </c>
      <c r="F142" s="231" t="s">
        <v>1858</v>
      </c>
      <c r="G142" s="229"/>
      <c r="H142" s="230" t="s">
        <v>32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167</v>
      </c>
      <c r="AU142" s="237" t="s">
        <v>90</v>
      </c>
      <c r="AV142" s="13" t="s">
        <v>88</v>
      </c>
      <c r="AW142" s="13" t="s">
        <v>41</v>
      </c>
      <c r="AX142" s="13" t="s">
        <v>80</v>
      </c>
      <c r="AY142" s="237" t="s">
        <v>132</v>
      </c>
    </row>
    <row r="143" s="14" customFormat="1">
      <c r="A143" s="14"/>
      <c r="B143" s="238"/>
      <c r="C143" s="239"/>
      <c r="D143" s="221" t="s">
        <v>167</v>
      </c>
      <c r="E143" s="240" t="s">
        <v>32</v>
      </c>
      <c r="F143" s="241" t="s">
        <v>138</v>
      </c>
      <c r="G143" s="239"/>
      <c r="H143" s="242">
        <v>4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167</v>
      </c>
      <c r="AU143" s="248" t="s">
        <v>90</v>
      </c>
      <c r="AV143" s="14" t="s">
        <v>90</v>
      </c>
      <c r="AW143" s="14" t="s">
        <v>41</v>
      </c>
      <c r="AX143" s="14" t="s">
        <v>88</v>
      </c>
      <c r="AY143" s="248" t="s">
        <v>132</v>
      </c>
    </row>
    <row r="144" s="2" customFormat="1" ht="16.5" customHeight="1">
      <c r="A144" s="42"/>
      <c r="B144" s="43"/>
      <c r="C144" s="208" t="s">
        <v>275</v>
      </c>
      <c r="D144" s="208" t="s">
        <v>134</v>
      </c>
      <c r="E144" s="209" t="s">
        <v>1859</v>
      </c>
      <c r="F144" s="210" t="s">
        <v>1860</v>
      </c>
      <c r="G144" s="211" t="s">
        <v>137</v>
      </c>
      <c r="H144" s="212">
        <v>110</v>
      </c>
      <c r="I144" s="213"/>
      <c r="J144" s="214">
        <f>ROUND(I144*H144,2)</f>
        <v>0</v>
      </c>
      <c r="K144" s="210" t="s">
        <v>154</v>
      </c>
      <c r="L144" s="48"/>
      <c r="M144" s="215" t="s">
        <v>32</v>
      </c>
      <c r="N144" s="216" t="s">
        <v>51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19" t="s">
        <v>138</v>
      </c>
      <c r="AT144" s="219" t="s">
        <v>134</v>
      </c>
      <c r="AU144" s="219" t="s">
        <v>90</v>
      </c>
      <c r="AY144" s="20" t="s">
        <v>132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88</v>
      </c>
      <c r="BK144" s="220">
        <f>ROUND(I144*H144,2)</f>
        <v>0</v>
      </c>
      <c r="BL144" s="20" t="s">
        <v>138</v>
      </c>
      <c r="BM144" s="219" t="s">
        <v>1861</v>
      </c>
    </row>
    <row r="145" s="2" customFormat="1">
      <c r="A145" s="42"/>
      <c r="B145" s="43"/>
      <c r="C145" s="44"/>
      <c r="D145" s="226" t="s">
        <v>156</v>
      </c>
      <c r="E145" s="44"/>
      <c r="F145" s="227" t="s">
        <v>1862</v>
      </c>
      <c r="G145" s="44"/>
      <c r="H145" s="44"/>
      <c r="I145" s="223"/>
      <c r="J145" s="44"/>
      <c r="K145" s="44"/>
      <c r="L145" s="48"/>
      <c r="M145" s="224"/>
      <c r="N145" s="225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156</v>
      </c>
      <c r="AU145" s="20" t="s">
        <v>90</v>
      </c>
    </row>
    <row r="146" s="13" customFormat="1">
      <c r="A146" s="13"/>
      <c r="B146" s="228"/>
      <c r="C146" s="229"/>
      <c r="D146" s="221" t="s">
        <v>167</v>
      </c>
      <c r="E146" s="230" t="s">
        <v>32</v>
      </c>
      <c r="F146" s="231" t="s">
        <v>1863</v>
      </c>
      <c r="G146" s="229"/>
      <c r="H146" s="230" t="s">
        <v>32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167</v>
      </c>
      <c r="AU146" s="237" t="s">
        <v>90</v>
      </c>
      <c r="AV146" s="13" t="s">
        <v>88</v>
      </c>
      <c r="AW146" s="13" t="s">
        <v>41</v>
      </c>
      <c r="AX146" s="13" t="s">
        <v>80</v>
      </c>
      <c r="AY146" s="237" t="s">
        <v>132</v>
      </c>
    </row>
    <row r="147" s="14" customFormat="1">
      <c r="A147" s="14"/>
      <c r="B147" s="238"/>
      <c r="C147" s="239"/>
      <c r="D147" s="221" t="s">
        <v>167</v>
      </c>
      <c r="E147" s="240" t="s">
        <v>32</v>
      </c>
      <c r="F147" s="241" t="s">
        <v>1864</v>
      </c>
      <c r="G147" s="239"/>
      <c r="H147" s="242">
        <v>110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167</v>
      </c>
      <c r="AU147" s="248" t="s">
        <v>90</v>
      </c>
      <c r="AV147" s="14" t="s">
        <v>90</v>
      </c>
      <c r="AW147" s="14" t="s">
        <v>41</v>
      </c>
      <c r="AX147" s="14" t="s">
        <v>80</v>
      </c>
      <c r="AY147" s="248" t="s">
        <v>132</v>
      </c>
    </row>
    <row r="148" s="15" customFormat="1">
      <c r="A148" s="15"/>
      <c r="B148" s="249"/>
      <c r="C148" s="250"/>
      <c r="D148" s="221" t="s">
        <v>167</v>
      </c>
      <c r="E148" s="251" t="s">
        <v>32</v>
      </c>
      <c r="F148" s="252" t="s">
        <v>176</v>
      </c>
      <c r="G148" s="250"/>
      <c r="H148" s="253">
        <v>110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9" t="s">
        <v>167</v>
      </c>
      <c r="AU148" s="259" t="s">
        <v>90</v>
      </c>
      <c r="AV148" s="15" t="s">
        <v>138</v>
      </c>
      <c r="AW148" s="15" t="s">
        <v>41</v>
      </c>
      <c r="AX148" s="15" t="s">
        <v>88</v>
      </c>
      <c r="AY148" s="259" t="s">
        <v>132</v>
      </c>
    </row>
    <row r="149" s="2" customFormat="1" ht="16.5" customHeight="1">
      <c r="A149" s="42"/>
      <c r="B149" s="43"/>
      <c r="C149" s="208" t="s">
        <v>282</v>
      </c>
      <c r="D149" s="208" t="s">
        <v>134</v>
      </c>
      <c r="E149" s="209" t="s">
        <v>1865</v>
      </c>
      <c r="F149" s="210" t="s">
        <v>1866</v>
      </c>
      <c r="G149" s="211" t="s">
        <v>137</v>
      </c>
      <c r="H149" s="212">
        <v>1980</v>
      </c>
      <c r="I149" s="213"/>
      <c r="J149" s="214">
        <f>ROUND(I149*H149,2)</f>
        <v>0</v>
      </c>
      <c r="K149" s="210" t="s">
        <v>154</v>
      </c>
      <c r="L149" s="48"/>
      <c r="M149" s="215" t="s">
        <v>32</v>
      </c>
      <c r="N149" s="216" t="s">
        <v>51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138</v>
      </c>
      <c r="AT149" s="219" t="s">
        <v>134</v>
      </c>
      <c r="AU149" s="219" t="s">
        <v>90</v>
      </c>
      <c r="AY149" s="20" t="s">
        <v>132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88</v>
      </c>
      <c r="BK149" s="220">
        <f>ROUND(I149*H149,2)</f>
        <v>0</v>
      </c>
      <c r="BL149" s="20" t="s">
        <v>138</v>
      </c>
      <c r="BM149" s="219" t="s">
        <v>1867</v>
      </c>
    </row>
    <row r="150" s="2" customFormat="1">
      <c r="A150" s="42"/>
      <c r="B150" s="43"/>
      <c r="C150" s="44"/>
      <c r="D150" s="226" t="s">
        <v>156</v>
      </c>
      <c r="E150" s="44"/>
      <c r="F150" s="227" t="s">
        <v>1868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156</v>
      </c>
      <c r="AU150" s="20" t="s">
        <v>90</v>
      </c>
    </row>
    <row r="151" s="13" customFormat="1">
      <c r="A151" s="13"/>
      <c r="B151" s="228"/>
      <c r="C151" s="229"/>
      <c r="D151" s="221" t="s">
        <v>167</v>
      </c>
      <c r="E151" s="230" t="s">
        <v>32</v>
      </c>
      <c r="F151" s="231" t="s">
        <v>1869</v>
      </c>
      <c r="G151" s="229"/>
      <c r="H151" s="230" t="s">
        <v>32</v>
      </c>
      <c r="I151" s="232"/>
      <c r="J151" s="229"/>
      <c r="K151" s="229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167</v>
      </c>
      <c r="AU151" s="237" t="s">
        <v>90</v>
      </c>
      <c r="AV151" s="13" t="s">
        <v>88</v>
      </c>
      <c r="AW151" s="13" t="s">
        <v>41</v>
      </c>
      <c r="AX151" s="13" t="s">
        <v>80</v>
      </c>
      <c r="AY151" s="237" t="s">
        <v>132</v>
      </c>
    </row>
    <row r="152" s="14" customFormat="1">
      <c r="A152" s="14"/>
      <c r="B152" s="238"/>
      <c r="C152" s="239"/>
      <c r="D152" s="221" t="s">
        <v>167</v>
      </c>
      <c r="E152" s="240" t="s">
        <v>32</v>
      </c>
      <c r="F152" s="241" t="s">
        <v>1870</v>
      </c>
      <c r="G152" s="239"/>
      <c r="H152" s="242">
        <v>1980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167</v>
      </c>
      <c r="AU152" s="248" t="s">
        <v>90</v>
      </c>
      <c r="AV152" s="14" t="s">
        <v>90</v>
      </c>
      <c r="AW152" s="14" t="s">
        <v>41</v>
      </c>
      <c r="AX152" s="14" t="s">
        <v>80</v>
      </c>
      <c r="AY152" s="248" t="s">
        <v>132</v>
      </c>
    </row>
    <row r="153" s="15" customFormat="1">
      <c r="A153" s="15"/>
      <c r="B153" s="249"/>
      <c r="C153" s="250"/>
      <c r="D153" s="221" t="s">
        <v>167</v>
      </c>
      <c r="E153" s="251" t="s">
        <v>32</v>
      </c>
      <c r="F153" s="252" t="s">
        <v>176</v>
      </c>
      <c r="G153" s="250"/>
      <c r="H153" s="253">
        <v>1980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167</v>
      </c>
      <c r="AU153" s="259" t="s">
        <v>90</v>
      </c>
      <c r="AV153" s="15" t="s">
        <v>138</v>
      </c>
      <c r="AW153" s="15" t="s">
        <v>41</v>
      </c>
      <c r="AX153" s="15" t="s">
        <v>88</v>
      </c>
      <c r="AY153" s="259" t="s">
        <v>132</v>
      </c>
    </row>
    <row r="154" s="2" customFormat="1" ht="16.5" customHeight="1">
      <c r="A154" s="42"/>
      <c r="B154" s="43"/>
      <c r="C154" s="208" t="s">
        <v>7</v>
      </c>
      <c r="D154" s="208" t="s">
        <v>134</v>
      </c>
      <c r="E154" s="209" t="s">
        <v>1871</v>
      </c>
      <c r="F154" s="210" t="s">
        <v>1872</v>
      </c>
      <c r="G154" s="211" t="s">
        <v>137</v>
      </c>
      <c r="H154" s="212">
        <v>1100</v>
      </c>
      <c r="I154" s="213"/>
      <c r="J154" s="214">
        <f>ROUND(I154*H154,2)</f>
        <v>0</v>
      </c>
      <c r="K154" s="210" t="s">
        <v>154</v>
      </c>
      <c r="L154" s="48"/>
      <c r="M154" s="215" t="s">
        <v>32</v>
      </c>
      <c r="N154" s="216" t="s">
        <v>51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138</v>
      </c>
      <c r="AT154" s="219" t="s">
        <v>134</v>
      </c>
      <c r="AU154" s="219" t="s">
        <v>90</v>
      </c>
      <c r="AY154" s="20" t="s">
        <v>132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88</v>
      </c>
      <c r="BK154" s="220">
        <f>ROUND(I154*H154,2)</f>
        <v>0</v>
      </c>
      <c r="BL154" s="20" t="s">
        <v>138</v>
      </c>
      <c r="BM154" s="219" t="s">
        <v>1873</v>
      </c>
    </row>
    <row r="155" s="2" customFormat="1">
      <c r="A155" s="42"/>
      <c r="B155" s="43"/>
      <c r="C155" s="44"/>
      <c r="D155" s="226" t="s">
        <v>156</v>
      </c>
      <c r="E155" s="44"/>
      <c r="F155" s="227" t="s">
        <v>1874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156</v>
      </c>
      <c r="AU155" s="20" t="s">
        <v>90</v>
      </c>
    </row>
    <row r="156" s="2" customFormat="1" ht="24.15" customHeight="1">
      <c r="A156" s="42"/>
      <c r="B156" s="43"/>
      <c r="C156" s="208" t="s">
        <v>194</v>
      </c>
      <c r="D156" s="208" t="s">
        <v>134</v>
      </c>
      <c r="E156" s="209" t="s">
        <v>1875</v>
      </c>
      <c r="F156" s="210" t="s">
        <v>1876</v>
      </c>
      <c r="G156" s="211" t="s">
        <v>164</v>
      </c>
      <c r="H156" s="212">
        <v>1045</v>
      </c>
      <c r="I156" s="213"/>
      <c r="J156" s="214">
        <f>ROUND(I156*H156,2)</f>
        <v>0</v>
      </c>
      <c r="K156" s="210" t="s">
        <v>154</v>
      </c>
      <c r="L156" s="48"/>
      <c r="M156" s="215" t="s">
        <v>32</v>
      </c>
      <c r="N156" s="216" t="s">
        <v>51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138</v>
      </c>
      <c r="AT156" s="219" t="s">
        <v>134</v>
      </c>
      <c r="AU156" s="219" t="s">
        <v>90</v>
      </c>
      <c r="AY156" s="20" t="s">
        <v>132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88</v>
      </c>
      <c r="BK156" s="220">
        <f>ROUND(I156*H156,2)</f>
        <v>0</v>
      </c>
      <c r="BL156" s="20" t="s">
        <v>138</v>
      </c>
      <c r="BM156" s="219" t="s">
        <v>1877</v>
      </c>
    </row>
    <row r="157" s="2" customFormat="1">
      <c r="A157" s="42"/>
      <c r="B157" s="43"/>
      <c r="C157" s="44"/>
      <c r="D157" s="226" t="s">
        <v>156</v>
      </c>
      <c r="E157" s="44"/>
      <c r="F157" s="227" t="s">
        <v>1878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156</v>
      </c>
      <c r="AU157" s="20" t="s">
        <v>90</v>
      </c>
    </row>
    <row r="158" s="2" customFormat="1" ht="16.5" customHeight="1">
      <c r="A158" s="42"/>
      <c r="B158" s="43"/>
      <c r="C158" s="276" t="s">
        <v>485</v>
      </c>
      <c r="D158" s="276" t="s">
        <v>505</v>
      </c>
      <c r="E158" s="277" t="s">
        <v>1879</v>
      </c>
      <c r="F158" s="278" t="s">
        <v>1880</v>
      </c>
      <c r="G158" s="279" t="s">
        <v>164</v>
      </c>
      <c r="H158" s="280">
        <v>160</v>
      </c>
      <c r="I158" s="281"/>
      <c r="J158" s="282">
        <f>ROUND(I158*H158,2)</f>
        <v>0</v>
      </c>
      <c r="K158" s="278" t="s">
        <v>32</v>
      </c>
      <c r="L158" s="283"/>
      <c r="M158" s="284" t="s">
        <v>32</v>
      </c>
      <c r="N158" s="285" t="s">
        <v>51</v>
      </c>
      <c r="O158" s="88"/>
      <c r="P158" s="217">
        <f>O158*H158</f>
        <v>0</v>
      </c>
      <c r="Q158" s="217">
        <v>0.0089999999999999993</v>
      </c>
      <c r="R158" s="217">
        <f>Q158*H158</f>
        <v>1.44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195</v>
      </c>
      <c r="AT158" s="219" t="s">
        <v>505</v>
      </c>
      <c r="AU158" s="219" t="s">
        <v>90</v>
      </c>
      <c r="AY158" s="20" t="s">
        <v>132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88</v>
      </c>
      <c r="BK158" s="220">
        <f>ROUND(I158*H158,2)</f>
        <v>0</v>
      </c>
      <c r="BL158" s="20" t="s">
        <v>138</v>
      </c>
      <c r="BM158" s="219" t="s">
        <v>1881</v>
      </c>
    </row>
    <row r="159" s="2" customFormat="1" ht="16.5" customHeight="1">
      <c r="A159" s="42"/>
      <c r="B159" s="43"/>
      <c r="C159" s="276" t="s">
        <v>492</v>
      </c>
      <c r="D159" s="276" t="s">
        <v>505</v>
      </c>
      <c r="E159" s="277" t="s">
        <v>1882</v>
      </c>
      <c r="F159" s="278" t="s">
        <v>1883</v>
      </c>
      <c r="G159" s="279" t="s">
        <v>164</v>
      </c>
      <c r="H159" s="280">
        <v>575</v>
      </c>
      <c r="I159" s="281"/>
      <c r="J159" s="282">
        <f>ROUND(I159*H159,2)</f>
        <v>0</v>
      </c>
      <c r="K159" s="278" t="s">
        <v>32</v>
      </c>
      <c r="L159" s="283"/>
      <c r="M159" s="284" t="s">
        <v>32</v>
      </c>
      <c r="N159" s="285" t="s">
        <v>51</v>
      </c>
      <c r="O159" s="88"/>
      <c r="P159" s="217">
        <f>O159*H159</f>
        <v>0</v>
      </c>
      <c r="Q159" s="217">
        <v>0.0089999999999999993</v>
      </c>
      <c r="R159" s="217">
        <f>Q159*H159</f>
        <v>5.1749999999999998</v>
      </c>
      <c r="S159" s="217">
        <v>0</v>
      </c>
      <c r="T159" s="21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19" t="s">
        <v>195</v>
      </c>
      <c r="AT159" s="219" t="s">
        <v>505</v>
      </c>
      <c r="AU159" s="219" t="s">
        <v>90</v>
      </c>
      <c r="AY159" s="20" t="s">
        <v>132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88</v>
      </c>
      <c r="BK159" s="220">
        <f>ROUND(I159*H159,2)</f>
        <v>0</v>
      </c>
      <c r="BL159" s="20" t="s">
        <v>138</v>
      </c>
      <c r="BM159" s="219" t="s">
        <v>1884</v>
      </c>
    </row>
    <row r="160" s="2" customFormat="1" ht="16.5" customHeight="1">
      <c r="A160" s="42"/>
      <c r="B160" s="43"/>
      <c r="C160" s="276" t="s">
        <v>500</v>
      </c>
      <c r="D160" s="276" t="s">
        <v>505</v>
      </c>
      <c r="E160" s="277" t="s">
        <v>1885</v>
      </c>
      <c r="F160" s="278" t="s">
        <v>1886</v>
      </c>
      <c r="G160" s="279" t="s">
        <v>164</v>
      </c>
      <c r="H160" s="280">
        <v>310</v>
      </c>
      <c r="I160" s="281"/>
      <c r="J160" s="282">
        <f>ROUND(I160*H160,2)</f>
        <v>0</v>
      </c>
      <c r="K160" s="278" t="s">
        <v>32</v>
      </c>
      <c r="L160" s="283"/>
      <c r="M160" s="284" t="s">
        <v>32</v>
      </c>
      <c r="N160" s="285" t="s">
        <v>51</v>
      </c>
      <c r="O160" s="88"/>
      <c r="P160" s="217">
        <f>O160*H160</f>
        <v>0</v>
      </c>
      <c r="Q160" s="217">
        <v>0.0089999999999999993</v>
      </c>
      <c r="R160" s="217">
        <f>Q160*H160</f>
        <v>2.7899999999999996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195</v>
      </c>
      <c r="AT160" s="219" t="s">
        <v>505</v>
      </c>
      <c r="AU160" s="219" t="s">
        <v>90</v>
      </c>
      <c r="AY160" s="20" t="s">
        <v>132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88</v>
      </c>
      <c r="BK160" s="220">
        <f>ROUND(I160*H160,2)</f>
        <v>0</v>
      </c>
      <c r="BL160" s="20" t="s">
        <v>138</v>
      </c>
      <c r="BM160" s="219" t="s">
        <v>1887</v>
      </c>
    </row>
    <row r="161" s="2" customFormat="1" ht="24.15" customHeight="1">
      <c r="A161" s="42"/>
      <c r="B161" s="43"/>
      <c r="C161" s="208" t="s">
        <v>280</v>
      </c>
      <c r="D161" s="208" t="s">
        <v>134</v>
      </c>
      <c r="E161" s="209" t="s">
        <v>1888</v>
      </c>
      <c r="F161" s="210" t="s">
        <v>1889</v>
      </c>
      <c r="G161" s="211" t="s">
        <v>164</v>
      </c>
      <c r="H161" s="212">
        <v>4</v>
      </c>
      <c r="I161" s="213"/>
      <c r="J161" s="214">
        <f>ROUND(I161*H161,2)</f>
        <v>0</v>
      </c>
      <c r="K161" s="210" t="s">
        <v>154</v>
      </c>
      <c r="L161" s="48"/>
      <c r="M161" s="215" t="s">
        <v>32</v>
      </c>
      <c r="N161" s="216" t="s">
        <v>51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19" t="s">
        <v>138</v>
      </c>
      <c r="AT161" s="219" t="s">
        <v>134</v>
      </c>
      <c r="AU161" s="219" t="s">
        <v>90</v>
      </c>
      <c r="AY161" s="20" t="s">
        <v>132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88</v>
      </c>
      <c r="BK161" s="220">
        <f>ROUND(I161*H161,2)</f>
        <v>0</v>
      </c>
      <c r="BL161" s="20" t="s">
        <v>138</v>
      </c>
      <c r="BM161" s="219" t="s">
        <v>1890</v>
      </c>
    </row>
    <row r="162" s="2" customFormat="1">
      <c r="A162" s="42"/>
      <c r="B162" s="43"/>
      <c r="C162" s="44"/>
      <c r="D162" s="226" t="s">
        <v>156</v>
      </c>
      <c r="E162" s="44"/>
      <c r="F162" s="227" t="s">
        <v>1891</v>
      </c>
      <c r="G162" s="44"/>
      <c r="H162" s="44"/>
      <c r="I162" s="223"/>
      <c r="J162" s="44"/>
      <c r="K162" s="44"/>
      <c r="L162" s="48"/>
      <c r="M162" s="224"/>
      <c r="N162" s="22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156</v>
      </c>
      <c r="AU162" s="20" t="s">
        <v>90</v>
      </c>
    </row>
    <row r="163" s="2" customFormat="1" ht="16.5" customHeight="1">
      <c r="A163" s="42"/>
      <c r="B163" s="43"/>
      <c r="C163" s="276" t="s">
        <v>513</v>
      </c>
      <c r="D163" s="276" t="s">
        <v>505</v>
      </c>
      <c r="E163" s="277" t="s">
        <v>1892</v>
      </c>
      <c r="F163" s="278" t="s">
        <v>1893</v>
      </c>
      <c r="G163" s="279" t="s">
        <v>164</v>
      </c>
      <c r="H163" s="280">
        <v>4</v>
      </c>
      <c r="I163" s="281"/>
      <c r="J163" s="282">
        <f>ROUND(I163*H163,2)</f>
        <v>0</v>
      </c>
      <c r="K163" s="278" t="s">
        <v>32</v>
      </c>
      <c r="L163" s="283"/>
      <c r="M163" s="284" t="s">
        <v>32</v>
      </c>
      <c r="N163" s="285" t="s">
        <v>51</v>
      </c>
      <c r="O163" s="88"/>
      <c r="P163" s="217">
        <f>O163*H163</f>
        <v>0</v>
      </c>
      <c r="Q163" s="217">
        <v>0.027</v>
      </c>
      <c r="R163" s="217">
        <f>Q163*H163</f>
        <v>0.108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195</v>
      </c>
      <c r="AT163" s="219" t="s">
        <v>505</v>
      </c>
      <c r="AU163" s="219" t="s">
        <v>90</v>
      </c>
      <c r="AY163" s="20" t="s">
        <v>132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88</v>
      </c>
      <c r="BK163" s="220">
        <f>ROUND(I163*H163,2)</f>
        <v>0</v>
      </c>
      <c r="BL163" s="20" t="s">
        <v>138</v>
      </c>
      <c r="BM163" s="219" t="s">
        <v>1894</v>
      </c>
    </row>
    <row r="164" s="2" customFormat="1" ht="16.5" customHeight="1">
      <c r="A164" s="42"/>
      <c r="B164" s="43"/>
      <c r="C164" s="208" t="s">
        <v>518</v>
      </c>
      <c r="D164" s="208" t="s">
        <v>134</v>
      </c>
      <c r="E164" s="209" t="s">
        <v>1895</v>
      </c>
      <c r="F164" s="210" t="s">
        <v>1896</v>
      </c>
      <c r="G164" s="211" t="s">
        <v>164</v>
      </c>
      <c r="H164" s="212">
        <v>4</v>
      </c>
      <c r="I164" s="213"/>
      <c r="J164" s="214">
        <f>ROUND(I164*H164,2)</f>
        <v>0</v>
      </c>
      <c r="K164" s="210" t="s">
        <v>154</v>
      </c>
      <c r="L164" s="48"/>
      <c r="M164" s="215" t="s">
        <v>32</v>
      </c>
      <c r="N164" s="216" t="s">
        <v>51</v>
      </c>
      <c r="O164" s="88"/>
      <c r="P164" s="217">
        <f>O164*H164</f>
        <v>0</v>
      </c>
      <c r="Q164" s="217">
        <v>6.0000000000000002E-05</v>
      </c>
      <c r="R164" s="217">
        <f>Q164*H164</f>
        <v>0.00024000000000000001</v>
      </c>
      <c r="S164" s="217">
        <v>0</v>
      </c>
      <c r="T164" s="21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19" t="s">
        <v>138</v>
      </c>
      <c r="AT164" s="219" t="s">
        <v>134</v>
      </c>
      <c r="AU164" s="219" t="s">
        <v>90</v>
      </c>
      <c r="AY164" s="20" t="s">
        <v>132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88</v>
      </c>
      <c r="BK164" s="220">
        <f>ROUND(I164*H164,2)</f>
        <v>0</v>
      </c>
      <c r="BL164" s="20" t="s">
        <v>138</v>
      </c>
      <c r="BM164" s="219" t="s">
        <v>1897</v>
      </c>
    </row>
    <row r="165" s="2" customFormat="1">
      <c r="A165" s="42"/>
      <c r="B165" s="43"/>
      <c r="C165" s="44"/>
      <c r="D165" s="226" t="s">
        <v>156</v>
      </c>
      <c r="E165" s="44"/>
      <c r="F165" s="227" t="s">
        <v>1898</v>
      </c>
      <c r="G165" s="44"/>
      <c r="H165" s="44"/>
      <c r="I165" s="223"/>
      <c r="J165" s="44"/>
      <c r="K165" s="44"/>
      <c r="L165" s="48"/>
      <c r="M165" s="224"/>
      <c r="N165" s="22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156</v>
      </c>
      <c r="AU165" s="20" t="s">
        <v>90</v>
      </c>
    </row>
    <row r="166" s="2" customFormat="1" ht="16.5" customHeight="1">
      <c r="A166" s="42"/>
      <c r="B166" s="43"/>
      <c r="C166" s="276" t="s">
        <v>524</v>
      </c>
      <c r="D166" s="276" t="s">
        <v>505</v>
      </c>
      <c r="E166" s="277" t="s">
        <v>1899</v>
      </c>
      <c r="F166" s="278" t="s">
        <v>1900</v>
      </c>
      <c r="G166" s="279" t="s">
        <v>164</v>
      </c>
      <c r="H166" s="280">
        <v>12</v>
      </c>
      <c r="I166" s="281"/>
      <c r="J166" s="282">
        <f>ROUND(I166*H166,2)</f>
        <v>0</v>
      </c>
      <c r="K166" s="278" t="s">
        <v>154</v>
      </c>
      <c r="L166" s="283"/>
      <c r="M166" s="284" t="s">
        <v>32</v>
      </c>
      <c r="N166" s="285" t="s">
        <v>51</v>
      </c>
      <c r="O166" s="88"/>
      <c r="P166" s="217">
        <f>O166*H166</f>
        <v>0</v>
      </c>
      <c r="Q166" s="217">
        <v>0.0058999999999999999</v>
      </c>
      <c r="R166" s="217">
        <f>Q166*H166</f>
        <v>0.070800000000000002</v>
      </c>
      <c r="S166" s="217">
        <v>0</v>
      </c>
      <c r="T166" s="21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19" t="s">
        <v>195</v>
      </c>
      <c r="AT166" s="219" t="s">
        <v>505</v>
      </c>
      <c r="AU166" s="219" t="s">
        <v>90</v>
      </c>
      <c r="AY166" s="20" t="s">
        <v>132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88</v>
      </c>
      <c r="BK166" s="220">
        <f>ROUND(I166*H166,2)</f>
        <v>0</v>
      </c>
      <c r="BL166" s="20" t="s">
        <v>138</v>
      </c>
      <c r="BM166" s="219" t="s">
        <v>1901</v>
      </c>
    </row>
    <row r="167" s="14" customFormat="1">
      <c r="A167" s="14"/>
      <c r="B167" s="238"/>
      <c r="C167" s="239"/>
      <c r="D167" s="221" t="s">
        <v>167</v>
      </c>
      <c r="E167" s="239"/>
      <c r="F167" s="241" t="s">
        <v>1902</v>
      </c>
      <c r="G167" s="239"/>
      <c r="H167" s="242">
        <v>12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167</v>
      </c>
      <c r="AU167" s="248" t="s">
        <v>90</v>
      </c>
      <c r="AV167" s="14" t="s">
        <v>90</v>
      </c>
      <c r="AW167" s="14" t="s">
        <v>4</v>
      </c>
      <c r="AX167" s="14" t="s">
        <v>88</v>
      </c>
      <c r="AY167" s="248" t="s">
        <v>132</v>
      </c>
    </row>
    <row r="168" s="2" customFormat="1" ht="24.15" customHeight="1">
      <c r="A168" s="42"/>
      <c r="B168" s="43"/>
      <c r="C168" s="208" t="s">
        <v>531</v>
      </c>
      <c r="D168" s="208" t="s">
        <v>134</v>
      </c>
      <c r="E168" s="209" t="s">
        <v>1903</v>
      </c>
      <c r="F168" s="210" t="s">
        <v>1904</v>
      </c>
      <c r="G168" s="211" t="s">
        <v>164</v>
      </c>
      <c r="H168" s="212">
        <v>2</v>
      </c>
      <c r="I168" s="213"/>
      <c r="J168" s="214">
        <f>ROUND(I168*H168,2)</f>
        <v>0</v>
      </c>
      <c r="K168" s="210" t="s">
        <v>154</v>
      </c>
      <c r="L168" s="48"/>
      <c r="M168" s="215" t="s">
        <v>32</v>
      </c>
      <c r="N168" s="216" t="s">
        <v>51</v>
      </c>
      <c r="O168" s="88"/>
      <c r="P168" s="217">
        <f>O168*H168</f>
        <v>0</v>
      </c>
      <c r="Q168" s="217">
        <v>0.032030000000000003</v>
      </c>
      <c r="R168" s="217">
        <f>Q168*H168</f>
        <v>0.064060000000000006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138</v>
      </c>
      <c r="AT168" s="219" t="s">
        <v>134</v>
      </c>
      <c r="AU168" s="219" t="s">
        <v>90</v>
      </c>
      <c r="AY168" s="20" t="s">
        <v>132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88</v>
      </c>
      <c r="BK168" s="220">
        <f>ROUND(I168*H168,2)</f>
        <v>0</v>
      </c>
      <c r="BL168" s="20" t="s">
        <v>138</v>
      </c>
      <c r="BM168" s="219" t="s">
        <v>1905</v>
      </c>
    </row>
    <row r="169" s="2" customFormat="1">
      <c r="A169" s="42"/>
      <c r="B169" s="43"/>
      <c r="C169" s="44"/>
      <c r="D169" s="226" t="s">
        <v>156</v>
      </c>
      <c r="E169" s="44"/>
      <c r="F169" s="227" t="s">
        <v>1906</v>
      </c>
      <c r="G169" s="44"/>
      <c r="H169" s="44"/>
      <c r="I169" s="223"/>
      <c r="J169" s="44"/>
      <c r="K169" s="44"/>
      <c r="L169" s="48"/>
      <c r="M169" s="224"/>
      <c r="N169" s="22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156</v>
      </c>
      <c r="AU169" s="20" t="s">
        <v>90</v>
      </c>
    </row>
    <row r="170" s="2" customFormat="1" ht="16.5" customHeight="1">
      <c r="A170" s="42"/>
      <c r="B170" s="43"/>
      <c r="C170" s="208" t="s">
        <v>538</v>
      </c>
      <c r="D170" s="208" t="s">
        <v>134</v>
      </c>
      <c r="E170" s="209" t="s">
        <v>1907</v>
      </c>
      <c r="F170" s="210" t="s">
        <v>1908</v>
      </c>
      <c r="G170" s="211" t="s">
        <v>164</v>
      </c>
      <c r="H170" s="212">
        <v>2</v>
      </c>
      <c r="I170" s="213"/>
      <c r="J170" s="214">
        <f>ROUND(I170*H170,2)</f>
        <v>0</v>
      </c>
      <c r="K170" s="210" t="s">
        <v>154</v>
      </c>
      <c r="L170" s="48"/>
      <c r="M170" s="215" t="s">
        <v>32</v>
      </c>
      <c r="N170" s="216" t="s">
        <v>51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19" t="s">
        <v>138</v>
      </c>
      <c r="AT170" s="219" t="s">
        <v>134</v>
      </c>
      <c r="AU170" s="219" t="s">
        <v>90</v>
      </c>
      <c r="AY170" s="20" t="s">
        <v>132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88</v>
      </c>
      <c r="BK170" s="220">
        <f>ROUND(I170*H170,2)</f>
        <v>0</v>
      </c>
      <c r="BL170" s="20" t="s">
        <v>138</v>
      </c>
      <c r="BM170" s="219" t="s">
        <v>1909</v>
      </c>
    </row>
    <row r="171" s="2" customFormat="1">
      <c r="A171" s="42"/>
      <c r="B171" s="43"/>
      <c r="C171" s="44"/>
      <c r="D171" s="226" t="s">
        <v>156</v>
      </c>
      <c r="E171" s="44"/>
      <c r="F171" s="227" t="s">
        <v>1910</v>
      </c>
      <c r="G171" s="44"/>
      <c r="H171" s="44"/>
      <c r="I171" s="223"/>
      <c r="J171" s="44"/>
      <c r="K171" s="44"/>
      <c r="L171" s="48"/>
      <c r="M171" s="224"/>
      <c r="N171" s="22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156</v>
      </c>
      <c r="AU171" s="20" t="s">
        <v>90</v>
      </c>
    </row>
    <row r="172" s="13" customFormat="1">
      <c r="A172" s="13"/>
      <c r="B172" s="228"/>
      <c r="C172" s="229"/>
      <c r="D172" s="221" t="s">
        <v>167</v>
      </c>
      <c r="E172" s="230" t="s">
        <v>32</v>
      </c>
      <c r="F172" s="231" t="s">
        <v>1911</v>
      </c>
      <c r="G172" s="229"/>
      <c r="H172" s="230" t="s">
        <v>32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167</v>
      </c>
      <c r="AU172" s="237" t="s">
        <v>90</v>
      </c>
      <c r="AV172" s="13" t="s">
        <v>88</v>
      </c>
      <c r="AW172" s="13" t="s">
        <v>41</v>
      </c>
      <c r="AX172" s="13" t="s">
        <v>80</v>
      </c>
      <c r="AY172" s="237" t="s">
        <v>132</v>
      </c>
    </row>
    <row r="173" s="14" customFormat="1">
      <c r="A173" s="14"/>
      <c r="B173" s="238"/>
      <c r="C173" s="239"/>
      <c r="D173" s="221" t="s">
        <v>167</v>
      </c>
      <c r="E173" s="240" t="s">
        <v>32</v>
      </c>
      <c r="F173" s="241" t="s">
        <v>1912</v>
      </c>
      <c r="G173" s="239"/>
      <c r="H173" s="242">
        <v>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167</v>
      </c>
      <c r="AU173" s="248" t="s">
        <v>90</v>
      </c>
      <c r="AV173" s="14" t="s">
        <v>90</v>
      </c>
      <c r="AW173" s="14" t="s">
        <v>41</v>
      </c>
      <c r="AX173" s="14" t="s">
        <v>88</v>
      </c>
      <c r="AY173" s="248" t="s">
        <v>132</v>
      </c>
    </row>
    <row r="174" s="2" customFormat="1" ht="16.5" customHeight="1">
      <c r="A174" s="42"/>
      <c r="B174" s="43"/>
      <c r="C174" s="276" t="s">
        <v>192</v>
      </c>
      <c r="D174" s="276" t="s">
        <v>505</v>
      </c>
      <c r="E174" s="277" t="s">
        <v>1913</v>
      </c>
      <c r="F174" s="278" t="s">
        <v>1914</v>
      </c>
      <c r="G174" s="279" t="s">
        <v>1915</v>
      </c>
      <c r="H174" s="280">
        <v>2</v>
      </c>
      <c r="I174" s="281"/>
      <c r="J174" s="282">
        <f>ROUND(I174*H174,2)</f>
        <v>0</v>
      </c>
      <c r="K174" s="278" t="s">
        <v>154</v>
      </c>
      <c r="L174" s="283"/>
      <c r="M174" s="284" t="s">
        <v>32</v>
      </c>
      <c r="N174" s="285" t="s">
        <v>51</v>
      </c>
      <c r="O174" s="88"/>
      <c r="P174" s="217">
        <f>O174*H174</f>
        <v>0</v>
      </c>
      <c r="Q174" s="217">
        <v>0.0089999999999999993</v>
      </c>
      <c r="R174" s="217">
        <f>Q174*H174</f>
        <v>0.017999999999999999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195</v>
      </c>
      <c r="AT174" s="219" t="s">
        <v>505</v>
      </c>
      <c r="AU174" s="219" t="s">
        <v>90</v>
      </c>
      <c r="AY174" s="20" t="s">
        <v>132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88</v>
      </c>
      <c r="BK174" s="220">
        <f>ROUND(I174*H174,2)</f>
        <v>0</v>
      </c>
      <c r="BL174" s="20" t="s">
        <v>138</v>
      </c>
      <c r="BM174" s="219" t="s">
        <v>1916</v>
      </c>
    </row>
    <row r="175" s="2" customFormat="1" ht="16.5" customHeight="1">
      <c r="A175" s="42"/>
      <c r="B175" s="43"/>
      <c r="C175" s="208" t="s">
        <v>549</v>
      </c>
      <c r="D175" s="208" t="s">
        <v>134</v>
      </c>
      <c r="E175" s="209" t="s">
        <v>1917</v>
      </c>
      <c r="F175" s="210" t="s">
        <v>1918</v>
      </c>
      <c r="G175" s="211" t="s">
        <v>137</v>
      </c>
      <c r="H175" s="212">
        <v>217</v>
      </c>
      <c r="I175" s="213"/>
      <c r="J175" s="214">
        <f>ROUND(I175*H175,2)</f>
        <v>0</v>
      </c>
      <c r="K175" s="210" t="s">
        <v>154</v>
      </c>
      <c r="L175" s="48"/>
      <c r="M175" s="215" t="s">
        <v>32</v>
      </c>
      <c r="N175" s="216" t="s">
        <v>51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19" t="s">
        <v>138</v>
      </c>
      <c r="AT175" s="219" t="s">
        <v>134</v>
      </c>
      <c r="AU175" s="219" t="s">
        <v>90</v>
      </c>
      <c r="AY175" s="20" t="s">
        <v>132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88</v>
      </c>
      <c r="BK175" s="220">
        <f>ROUND(I175*H175,2)</f>
        <v>0</v>
      </c>
      <c r="BL175" s="20" t="s">
        <v>138</v>
      </c>
      <c r="BM175" s="219" t="s">
        <v>1919</v>
      </c>
    </row>
    <row r="176" s="2" customFormat="1">
      <c r="A176" s="42"/>
      <c r="B176" s="43"/>
      <c r="C176" s="44"/>
      <c r="D176" s="226" t="s">
        <v>156</v>
      </c>
      <c r="E176" s="44"/>
      <c r="F176" s="227" t="s">
        <v>1920</v>
      </c>
      <c r="G176" s="44"/>
      <c r="H176" s="44"/>
      <c r="I176" s="223"/>
      <c r="J176" s="44"/>
      <c r="K176" s="44"/>
      <c r="L176" s="48"/>
      <c r="M176" s="224"/>
      <c r="N176" s="225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156</v>
      </c>
      <c r="AU176" s="20" t="s">
        <v>90</v>
      </c>
    </row>
    <row r="177" s="2" customFormat="1" ht="16.5" customHeight="1">
      <c r="A177" s="42"/>
      <c r="B177" s="43"/>
      <c r="C177" s="276" t="s">
        <v>554</v>
      </c>
      <c r="D177" s="276" t="s">
        <v>505</v>
      </c>
      <c r="E177" s="277" t="s">
        <v>1921</v>
      </c>
      <c r="F177" s="278" t="s">
        <v>1922</v>
      </c>
      <c r="G177" s="279" t="s">
        <v>421</v>
      </c>
      <c r="H177" s="280">
        <v>22.350999999999999</v>
      </c>
      <c r="I177" s="281"/>
      <c r="J177" s="282">
        <f>ROUND(I177*H177,2)</f>
        <v>0</v>
      </c>
      <c r="K177" s="278" t="s">
        <v>154</v>
      </c>
      <c r="L177" s="283"/>
      <c r="M177" s="284" t="s">
        <v>32</v>
      </c>
      <c r="N177" s="285" t="s">
        <v>51</v>
      </c>
      <c r="O177" s="88"/>
      <c r="P177" s="217">
        <f>O177*H177</f>
        <v>0</v>
      </c>
      <c r="Q177" s="217">
        <v>0.20000000000000001</v>
      </c>
      <c r="R177" s="217">
        <f>Q177*H177</f>
        <v>4.4702000000000002</v>
      </c>
      <c r="S177" s="217">
        <v>0</v>
      </c>
      <c r="T177" s="218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19" t="s">
        <v>195</v>
      </c>
      <c r="AT177" s="219" t="s">
        <v>505</v>
      </c>
      <c r="AU177" s="219" t="s">
        <v>90</v>
      </c>
      <c r="AY177" s="20" t="s">
        <v>132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88</v>
      </c>
      <c r="BK177" s="220">
        <f>ROUND(I177*H177,2)</f>
        <v>0</v>
      </c>
      <c r="BL177" s="20" t="s">
        <v>138</v>
      </c>
      <c r="BM177" s="219" t="s">
        <v>1923</v>
      </c>
    </row>
    <row r="178" s="14" customFormat="1">
      <c r="A178" s="14"/>
      <c r="B178" s="238"/>
      <c r="C178" s="239"/>
      <c r="D178" s="221" t="s">
        <v>167</v>
      </c>
      <c r="E178" s="239"/>
      <c r="F178" s="241" t="s">
        <v>1924</v>
      </c>
      <c r="G178" s="239"/>
      <c r="H178" s="242">
        <v>22.350999999999999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167</v>
      </c>
      <c r="AU178" s="248" t="s">
        <v>90</v>
      </c>
      <c r="AV178" s="14" t="s">
        <v>90</v>
      </c>
      <c r="AW178" s="14" t="s">
        <v>4</v>
      </c>
      <c r="AX178" s="14" t="s">
        <v>88</v>
      </c>
      <c r="AY178" s="248" t="s">
        <v>132</v>
      </c>
    </row>
    <row r="179" s="2" customFormat="1" ht="16.5" customHeight="1">
      <c r="A179" s="42"/>
      <c r="B179" s="43"/>
      <c r="C179" s="208" t="s">
        <v>559</v>
      </c>
      <c r="D179" s="208" t="s">
        <v>134</v>
      </c>
      <c r="E179" s="209" t="s">
        <v>1925</v>
      </c>
      <c r="F179" s="210" t="s">
        <v>1926</v>
      </c>
      <c r="G179" s="211" t="s">
        <v>421</v>
      </c>
      <c r="H179" s="212">
        <v>13.619999999999999</v>
      </c>
      <c r="I179" s="213"/>
      <c r="J179" s="214">
        <f>ROUND(I179*H179,2)</f>
        <v>0</v>
      </c>
      <c r="K179" s="210" t="s">
        <v>154</v>
      </c>
      <c r="L179" s="48"/>
      <c r="M179" s="215" t="s">
        <v>32</v>
      </c>
      <c r="N179" s="216" t="s">
        <v>51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19" t="s">
        <v>138</v>
      </c>
      <c r="AT179" s="219" t="s">
        <v>134</v>
      </c>
      <c r="AU179" s="219" t="s">
        <v>90</v>
      </c>
      <c r="AY179" s="20" t="s">
        <v>132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88</v>
      </c>
      <c r="BK179" s="220">
        <f>ROUND(I179*H179,2)</f>
        <v>0</v>
      </c>
      <c r="BL179" s="20" t="s">
        <v>138</v>
      </c>
      <c r="BM179" s="219" t="s">
        <v>1927</v>
      </c>
    </row>
    <row r="180" s="2" customFormat="1">
      <c r="A180" s="42"/>
      <c r="B180" s="43"/>
      <c r="C180" s="44"/>
      <c r="D180" s="226" t="s">
        <v>156</v>
      </c>
      <c r="E180" s="44"/>
      <c r="F180" s="227" t="s">
        <v>1928</v>
      </c>
      <c r="G180" s="44"/>
      <c r="H180" s="44"/>
      <c r="I180" s="223"/>
      <c r="J180" s="44"/>
      <c r="K180" s="44"/>
      <c r="L180" s="48"/>
      <c r="M180" s="224"/>
      <c r="N180" s="225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156</v>
      </c>
      <c r="AU180" s="20" t="s">
        <v>90</v>
      </c>
    </row>
    <row r="181" s="14" customFormat="1">
      <c r="A181" s="14"/>
      <c r="B181" s="238"/>
      <c r="C181" s="239"/>
      <c r="D181" s="221" t="s">
        <v>167</v>
      </c>
      <c r="E181" s="240" t="s">
        <v>32</v>
      </c>
      <c r="F181" s="241" t="s">
        <v>1929</v>
      </c>
      <c r="G181" s="239"/>
      <c r="H181" s="242">
        <v>4.54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167</v>
      </c>
      <c r="AU181" s="248" t="s">
        <v>90</v>
      </c>
      <c r="AV181" s="14" t="s">
        <v>90</v>
      </c>
      <c r="AW181" s="14" t="s">
        <v>41</v>
      </c>
      <c r="AX181" s="14" t="s">
        <v>88</v>
      </c>
      <c r="AY181" s="248" t="s">
        <v>132</v>
      </c>
    </row>
    <row r="182" s="14" customFormat="1">
      <c r="A182" s="14"/>
      <c r="B182" s="238"/>
      <c r="C182" s="239"/>
      <c r="D182" s="221" t="s">
        <v>167</v>
      </c>
      <c r="E182" s="239"/>
      <c r="F182" s="241" t="s">
        <v>1930</v>
      </c>
      <c r="G182" s="239"/>
      <c r="H182" s="242">
        <v>13.619999999999999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167</v>
      </c>
      <c r="AU182" s="248" t="s">
        <v>90</v>
      </c>
      <c r="AV182" s="14" t="s">
        <v>90</v>
      </c>
      <c r="AW182" s="14" t="s">
        <v>4</v>
      </c>
      <c r="AX182" s="14" t="s">
        <v>88</v>
      </c>
      <c r="AY182" s="248" t="s">
        <v>132</v>
      </c>
    </row>
    <row r="183" s="12" customFormat="1" ht="22.8" customHeight="1">
      <c r="A183" s="12"/>
      <c r="B183" s="192"/>
      <c r="C183" s="193"/>
      <c r="D183" s="194" t="s">
        <v>79</v>
      </c>
      <c r="E183" s="206" t="s">
        <v>1108</v>
      </c>
      <c r="F183" s="206" t="s">
        <v>1109</v>
      </c>
      <c r="G183" s="193"/>
      <c r="H183" s="193"/>
      <c r="I183" s="196"/>
      <c r="J183" s="207">
        <f>BK183</f>
        <v>0</v>
      </c>
      <c r="K183" s="193"/>
      <c r="L183" s="198"/>
      <c r="M183" s="199"/>
      <c r="N183" s="200"/>
      <c r="O183" s="200"/>
      <c r="P183" s="201">
        <f>SUM(P184:P186)</f>
        <v>0</v>
      </c>
      <c r="Q183" s="200"/>
      <c r="R183" s="201">
        <f>SUM(R184:R186)</f>
        <v>0</v>
      </c>
      <c r="S183" s="200"/>
      <c r="T183" s="202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88</v>
      </c>
      <c r="AT183" s="204" t="s">
        <v>79</v>
      </c>
      <c r="AU183" s="204" t="s">
        <v>88</v>
      </c>
      <c r="AY183" s="203" t="s">
        <v>132</v>
      </c>
      <c r="BK183" s="205">
        <f>SUM(BK184:BK186)</f>
        <v>0</v>
      </c>
    </row>
    <row r="184" s="2" customFormat="1" ht="24.15" customHeight="1">
      <c r="A184" s="42"/>
      <c r="B184" s="43"/>
      <c r="C184" s="208" t="s">
        <v>565</v>
      </c>
      <c r="D184" s="208" t="s">
        <v>134</v>
      </c>
      <c r="E184" s="209" t="s">
        <v>1931</v>
      </c>
      <c r="F184" s="210" t="s">
        <v>1932</v>
      </c>
      <c r="G184" s="211" t="s">
        <v>476</v>
      </c>
      <c r="H184" s="212">
        <v>0.5</v>
      </c>
      <c r="I184" s="213"/>
      <c r="J184" s="214">
        <f>ROUND(I184*H184,2)</f>
        <v>0</v>
      </c>
      <c r="K184" s="210" t="s">
        <v>154</v>
      </c>
      <c r="L184" s="48"/>
      <c r="M184" s="215" t="s">
        <v>32</v>
      </c>
      <c r="N184" s="216" t="s">
        <v>51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138</v>
      </c>
      <c r="AT184" s="219" t="s">
        <v>134</v>
      </c>
      <c r="AU184" s="219" t="s">
        <v>90</v>
      </c>
      <c r="AY184" s="20" t="s">
        <v>132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88</v>
      </c>
      <c r="BK184" s="220">
        <f>ROUND(I184*H184,2)</f>
        <v>0</v>
      </c>
      <c r="BL184" s="20" t="s">
        <v>138</v>
      </c>
      <c r="BM184" s="219" t="s">
        <v>1933</v>
      </c>
    </row>
    <row r="185" s="2" customFormat="1">
      <c r="A185" s="42"/>
      <c r="B185" s="43"/>
      <c r="C185" s="44"/>
      <c r="D185" s="226" t="s">
        <v>156</v>
      </c>
      <c r="E185" s="44"/>
      <c r="F185" s="227" t="s">
        <v>1934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156</v>
      </c>
      <c r="AU185" s="20" t="s">
        <v>90</v>
      </c>
    </row>
    <row r="186" s="14" customFormat="1">
      <c r="A186" s="14"/>
      <c r="B186" s="238"/>
      <c r="C186" s="239"/>
      <c r="D186" s="221" t="s">
        <v>167</v>
      </c>
      <c r="E186" s="240" t="s">
        <v>32</v>
      </c>
      <c r="F186" s="241" t="s">
        <v>1935</v>
      </c>
      <c r="G186" s="239"/>
      <c r="H186" s="242">
        <v>0.5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167</v>
      </c>
      <c r="AU186" s="248" t="s">
        <v>90</v>
      </c>
      <c r="AV186" s="14" t="s">
        <v>90</v>
      </c>
      <c r="AW186" s="14" t="s">
        <v>41</v>
      </c>
      <c r="AX186" s="14" t="s">
        <v>88</v>
      </c>
      <c r="AY186" s="248" t="s">
        <v>132</v>
      </c>
    </row>
    <row r="187" s="12" customFormat="1" ht="22.8" customHeight="1">
      <c r="A187" s="12"/>
      <c r="B187" s="192"/>
      <c r="C187" s="193"/>
      <c r="D187" s="194" t="s">
        <v>79</v>
      </c>
      <c r="E187" s="206" t="s">
        <v>1187</v>
      </c>
      <c r="F187" s="206" t="s">
        <v>1188</v>
      </c>
      <c r="G187" s="193"/>
      <c r="H187" s="193"/>
      <c r="I187" s="196"/>
      <c r="J187" s="207">
        <f>BK187</f>
        <v>0</v>
      </c>
      <c r="K187" s="193"/>
      <c r="L187" s="198"/>
      <c r="M187" s="199"/>
      <c r="N187" s="200"/>
      <c r="O187" s="200"/>
      <c r="P187" s="201">
        <f>SUM(P188:P189)</f>
        <v>0</v>
      </c>
      <c r="Q187" s="200"/>
      <c r="R187" s="201">
        <f>SUM(R188:R189)</f>
        <v>0</v>
      </c>
      <c r="S187" s="200"/>
      <c r="T187" s="202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88</v>
      </c>
      <c r="AT187" s="204" t="s">
        <v>79</v>
      </c>
      <c r="AU187" s="204" t="s">
        <v>88</v>
      </c>
      <c r="AY187" s="203" t="s">
        <v>132</v>
      </c>
      <c r="BK187" s="205">
        <f>SUM(BK188:BK189)</f>
        <v>0</v>
      </c>
    </row>
    <row r="188" s="2" customFormat="1" ht="16.5" customHeight="1">
      <c r="A188" s="42"/>
      <c r="B188" s="43"/>
      <c r="C188" s="208" t="s">
        <v>191</v>
      </c>
      <c r="D188" s="208" t="s">
        <v>134</v>
      </c>
      <c r="E188" s="209" t="s">
        <v>1936</v>
      </c>
      <c r="F188" s="210" t="s">
        <v>1937</v>
      </c>
      <c r="G188" s="211" t="s">
        <v>476</v>
      </c>
      <c r="H188" s="212">
        <v>14.576000000000001</v>
      </c>
      <c r="I188" s="213"/>
      <c r="J188" s="214">
        <f>ROUND(I188*H188,2)</f>
        <v>0</v>
      </c>
      <c r="K188" s="210" t="s">
        <v>154</v>
      </c>
      <c r="L188" s="48"/>
      <c r="M188" s="215" t="s">
        <v>32</v>
      </c>
      <c r="N188" s="216" t="s">
        <v>51</v>
      </c>
      <c r="O188" s="8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19" t="s">
        <v>138</v>
      </c>
      <c r="AT188" s="219" t="s">
        <v>134</v>
      </c>
      <c r="AU188" s="219" t="s">
        <v>90</v>
      </c>
      <c r="AY188" s="20" t="s">
        <v>132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88</v>
      </c>
      <c r="BK188" s="220">
        <f>ROUND(I188*H188,2)</f>
        <v>0</v>
      </c>
      <c r="BL188" s="20" t="s">
        <v>138</v>
      </c>
      <c r="BM188" s="219" t="s">
        <v>1938</v>
      </c>
    </row>
    <row r="189" s="2" customFormat="1">
      <c r="A189" s="42"/>
      <c r="B189" s="43"/>
      <c r="C189" s="44"/>
      <c r="D189" s="226" t="s">
        <v>156</v>
      </c>
      <c r="E189" s="44"/>
      <c r="F189" s="227" t="s">
        <v>1939</v>
      </c>
      <c r="G189" s="44"/>
      <c r="H189" s="44"/>
      <c r="I189" s="223"/>
      <c r="J189" s="44"/>
      <c r="K189" s="44"/>
      <c r="L189" s="48"/>
      <c r="M189" s="224"/>
      <c r="N189" s="22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156</v>
      </c>
      <c r="AU189" s="20" t="s">
        <v>90</v>
      </c>
    </row>
    <row r="190" s="12" customFormat="1" ht="25.92" customHeight="1">
      <c r="A190" s="12"/>
      <c r="B190" s="192"/>
      <c r="C190" s="193"/>
      <c r="D190" s="194" t="s">
        <v>79</v>
      </c>
      <c r="E190" s="195" t="s">
        <v>103</v>
      </c>
      <c r="F190" s="195" t="s">
        <v>104</v>
      </c>
      <c r="G190" s="193"/>
      <c r="H190" s="193"/>
      <c r="I190" s="196"/>
      <c r="J190" s="197">
        <f>BK190</f>
        <v>0</v>
      </c>
      <c r="K190" s="193"/>
      <c r="L190" s="198"/>
      <c r="M190" s="199"/>
      <c r="N190" s="200"/>
      <c r="O190" s="200"/>
      <c r="P190" s="201">
        <f>P191</f>
        <v>0</v>
      </c>
      <c r="Q190" s="200"/>
      <c r="R190" s="201">
        <f>R191</f>
        <v>0</v>
      </c>
      <c r="S190" s="200"/>
      <c r="T190" s="202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3" t="s">
        <v>142</v>
      </c>
      <c r="AT190" s="204" t="s">
        <v>79</v>
      </c>
      <c r="AU190" s="204" t="s">
        <v>80</v>
      </c>
      <c r="AY190" s="203" t="s">
        <v>132</v>
      </c>
      <c r="BK190" s="205">
        <f>BK191</f>
        <v>0</v>
      </c>
    </row>
    <row r="191" s="12" customFormat="1" ht="22.8" customHeight="1">
      <c r="A191" s="12"/>
      <c r="B191" s="192"/>
      <c r="C191" s="193"/>
      <c r="D191" s="194" t="s">
        <v>79</v>
      </c>
      <c r="E191" s="206" t="s">
        <v>1940</v>
      </c>
      <c r="F191" s="206" t="s">
        <v>1941</v>
      </c>
      <c r="G191" s="193"/>
      <c r="H191" s="193"/>
      <c r="I191" s="196"/>
      <c r="J191" s="207">
        <f>BK191</f>
        <v>0</v>
      </c>
      <c r="K191" s="193"/>
      <c r="L191" s="198"/>
      <c r="M191" s="199"/>
      <c r="N191" s="200"/>
      <c r="O191" s="200"/>
      <c r="P191" s="201">
        <f>P192</f>
        <v>0</v>
      </c>
      <c r="Q191" s="200"/>
      <c r="R191" s="201">
        <f>R192</f>
        <v>0</v>
      </c>
      <c r="S191" s="200"/>
      <c r="T191" s="202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3" t="s">
        <v>142</v>
      </c>
      <c r="AT191" s="204" t="s">
        <v>79</v>
      </c>
      <c r="AU191" s="204" t="s">
        <v>88</v>
      </c>
      <c r="AY191" s="203" t="s">
        <v>132</v>
      </c>
      <c r="BK191" s="205">
        <f>BK192</f>
        <v>0</v>
      </c>
    </row>
    <row r="192" s="2" customFormat="1" ht="16.5" customHeight="1">
      <c r="A192" s="42"/>
      <c r="B192" s="43"/>
      <c r="C192" s="208" t="s">
        <v>574</v>
      </c>
      <c r="D192" s="208" t="s">
        <v>134</v>
      </c>
      <c r="E192" s="209" t="s">
        <v>1942</v>
      </c>
      <c r="F192" s="210" t="s">
        <v>1943</v>
      </c>
      <c r="G192" s="211" t="s">
        <v>1944</v>
      </c>
      <c r="H192" s="212">
        <v>5</v>
      </c>
      <c r="I192" s="213"/>
      <c r="J192" s="214">
        <f>ROUND(I192*H192,2)</f>
        <v>0</v>
      </c>
      <c r="K192" s="210" t="s">
        <v>32</v>
      </c>
      <c r="L192" s="48"/>
      <c r="M192" s="286" t="s">
        <v>32</v>
      </c>
      <c r="N192" s="287" t="s">
        <v>51</v>
      </c>
      <c r="O192" s="262"/>
      <c r="P192" s="288">
        <f>O192*H192</f>
        <v>0</v>
      </c>
      <c r="Q192" s="288">
        <v>0</v>
      </c>
      <c r="R192" s="288">
        <f>Q192*H192</f>
        <v>0</v>
      </c>
      <c r="S192" s="288">
        <v>0</v>
      </c>
      <c r="T192" s="289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1945</v>
      </c>
      <c r="AT192" s="219" t="s">
        <v>134</v>
      </c>
      <c r="AU192" s="219" t="s">
        <v>90</v>
      </c>
      <c r="AY192" s="20" t="s">
        <v>132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88</v>
      </c>
      <c r="BK192" s="220">
        <f>ROUND(I192*H192,2)</f>
        <v>0</v>
      </c>
      <c r="BL192" s="20" t="s">
        <v>1945</v>
      </c>
      <c r="BM192" s="219" t="s">
        <v>1946</v>
      </c>
    </row>
    <row r="193" s="2" customFormat="1" ht="6.96" customHeight="1">
      <c r="A193" s="42"/>
      <c r="B193" s="63"/>
      <c r="C193" s="64"/>
      <c r="D193" s="64"/>
      <c r="E193" s="64"/>
      <c r="F193" s="64"/>
      <c r="G193" s="64"/>
      <c r="H193" s="64"/>
      <c r="I193" s="64"/>
      <c r="J193" s="64"/>
      <c r="K193" s="64"/>
      <c r="L193" s="48"/>
      <c r="M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</row>
  </sheetData>
  <sheetProtection sheet="1" autoFilter="0" formatColumns="0" formatRows="0" objects="1" scenarios="1" spinCount="100000" saltValue="Chz79FzGvc8OxswF17ZVU1qV5PXaXEfzwzkUhg2a1aFO1ozky3g21W2UNeNEi/wgoIwxiwV2D77U1WePSqucFg==" hashValue="FO9mw0r8TS7HIxu2UR/E74Tt6YajHBhdjgjpxm3C1QRhWFLiWfh0S8BF5l7mPp0pnk0zWJ2c5FYwONFRUj6bzQ==" algorithmName="SHA-512" password="CC35"/>
  <autoFilter ref="C84:K19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2151312"/>
    <hyperlink ref="F91" r:id="rId2" display="https://podminky.urs.cz/item/CS_URS_2024_02/112201112"/>
    <hyperlink ref="F93" r:id="rId3" display="https://podminky.urs.cz/item/CS_URS_2024_02/119005113"/>
    <hyperlink ref="F95" r:id="rId4" display="https://podminky.urs.cz/item/CS_URS_2024_02/162201401"/>
    <hyperlink ref="F97" r:id="rId5" display="https://podminky.urs.cz/item/CS_URS_2024_02/162201411"/>
    <hyperlink ref="F99" r:id="rId6" display="https://podminky.urs.cz/item/CS_URS_2024_02/162201421"/>
    <hyperlink ref="F101" r:id="rId7" display="https://podminky.urs.cz/item/CS_URS_2024_02/162301931"/>
    <hyperlink ref="F104" r:id="rId8" display="https://podminky.urs.cz/item/CS_URS_2024_02/162301951"/>
    <hyperlink ref="F107" r:id="rId9" display="https://podminky.urs.cz/item/CS_URS_2024_02/162301971"/>
    <hyperlink ref="F110" r:id="rId10" display="https://podminky.urs.cz/item/CS_URS_2024_02/162351104"/>
    <hyperlink ref="F114" r:id="rId11" display="https://podminky.urs.cz/item/CS_URS_2024_02/162751117"/>
    <hyperlink ref="F120" r:id="rId12" display="https://podminky.urs.cz/item/CS_URS_2024_02/167151101"/>
    <hyperlink ref="F125" r:id="rId13" display="https://podminky.urs.cz/item/CS_URS_2024_02/171201231"/>
    <hyperlink ref="F128" r:id="rId14" display="https://podminky.urs.cz/item/CS_URS_2024_02/174111101"/>
    <hyperlink ref="F137" r:id="rId15" display="https://podminky.urs.cz/item/CS_URS_2024_02/183101213"/>
    <hyperlink ref="F141" r:id="rId16" display="https://podminky.urs.cz/item/CS_URS_2024_02/183151115"/>
    <hyperlink ref="F145" r:id="rId17" display="https://podminky.urs.cz/item/CS_URS_2024_02/183403111"/>
    <hyperlink ref="F150" r:id="rId18" display="https://podminky.urs.cz/item/CS_URS_2024_02/183403114"/>
    <hyperlink ref="F155" r:id="rId19" display="https://podminky.urs.cz/item/CS_URS_2024_02/183403153"/>
    <hyperlink ref="F157" r:id="rId20" display="https://podminky.urs.cz/item/CS_URS_2024_02/184102110"/>
    <hyperlink ref="F162" r:id="rId21" display="https://podminky.urs.cz/item/CS_URS_2024_02/184102116"/>
    <hyperlink ref="F165" r:id="rId22" display="https://podminky.urs.cz/item/CS_URS_2024_02/184215133"/>
    <hyperlink ref="F169" r:id="rId23" display="https://podminky.urs.cz/item/CS_URS_2024_02/184818242"/>
    <hyperlink ref="F171" r:id="rId24" display="https://podminky.urs.cz/item/CS_URS_2024_02/184818312"/>
    <hyperlink ref="F176" r:id="rId25" display="https://podminky.urs.cz/item/CS_URS_2024_02/184911421"/>
    <hyperlink ref="F180" r:id="rId26" display="https://podminky.urs.cz/item/CS_URS_2024_02/185804311"/>
    <hyperlink ref="F185" r:id="rId27" display="https://podminky.urs.cz/item/CS_URS_2024_02/997013811"/>
    <hyperlink ref="F189" r:id="rId28" display="https://podminky.urs.cz/item/CS_URS_2024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Stavba č. 44409 TV Praha 9, etapa 0001 Oblast Prosek, Novoborská a Českolipská - ETAPA I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1789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ROUND(J87,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ROUND((SUM(BE87:BE116)),  2)</f>
        <v>0</v>
      </c>
      <c r="G33" s="42"/>
      <c r="H33" s="42"/>
      <c r="I33" s="152">
        <v>0.20999999999999999</v>
      </c>
      <c r="J33" s="151">
        <f>ROUND(((SUM(BE87:BE116))*I33),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ROUND((SUM(BF87:BF116)),  2)</f>
        <v>0</v>
      </c>
      <c r="G34" s="42"/>
      <c r="H34" s="42"/>
      <c r="I34" s="152">
        <v>0.14999999999999999</v>
      </c>
      <c r="J34" s="151">
        <f>ROUND(((SUM(BF87:BF116))*I34),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ROUND((SUM(BG87:BG116)),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ROUND((SUM(BH87:BH116)),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ROUND((SUM(BI87:BI116)),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VRN - Vedlejší rozpočtové náklady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J87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1947</v>
      </c>
      <c r="E60" s="172"/>
      <c r="F60" s="172"/>
      <c r="G60" s="172"/>
      <c r="H60" s="172"/>
      <c r="I60" s="172"/>
      <c r="J60" s="173">
        <f>J88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1948</v>
      </c>
      <c r="E61" s="178"/>
      <c r="F61" s="178"/>
      <c r="G61" s="178"/>
      <c r="H61" s="178"/>
      <c r="I61" s="178"/>
      <c r="J61" s="179">
        <f>J89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1949</v>
      </c>
      <c r="E62" s="178"/>
      <c r="F62" s="178"/>
      <c r="G62" s="178"/>
      <c r="H62" s="178"/>
      <c r="I62" s="178"/>
      <c r="J62" s="179">
        <f>J97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1950</v>
      </c>
      <c r="E63" s="178"/>
      <c r="F63" s="178"/>
      <c r="G63" s="178"/>
      <c r="H63" s="178"/>
      <c r="I63" s="178"/>
      <c r="J63" s="179">
        <f>J100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1790</v>
      </c>
      <c r="E64" s="178"/>
      <c r="F64" s="178"/>
      <c r="G64" s="178"/>
      <c r="H64" s="178"/>
      <c r="I64" s="178"/>
      <c r="J64" s="179">
        <f>J104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1951</v>
      </c>
      <c r="E65" s="178"/>
      <c r="F65" s="178"/>
      <c r="G65" s="178"/>
      <c r="H65" s="178"/>
      <c r="I65" s="178"/>
      <c r="J65" s="179">
        <f>J108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1952</v>
      </c>
      <c r="E66" s="178"/>
      <c r="F66" s="178"/>
      <c r="G66" s="178"/>
      <c r="H66" s="178"/>
      <c r="I66" s="178"/>
      <c r="J66" s="179">
        <f>J111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1953</v>
      </c>
      <c r="E67" s="178"/>
      <c r="F67" s="178"/>
      <c r="G67" s="178"/>
      <c r="H67" s="178"/>
      <c r="I67" s="178"/>
      <c r="J67" s="179">
        <f>J115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3" s="2" customFormat="1" ht="6.96" customHeight="1">
      <c r="A73" s="42"/>
      <c r="B73" s="65"/>
      <c r="C73" s="66"/>
      <c r="D73" s="66"/>
      <c r="E73" s="66"/>
      <c r="F73" s="66"/>
      <c r="G73" s="66"/>
      <c r="H73" s="66"/>
      <c r="I73" s="66"/>
      <c r="J73" s="66"/>
      <c r="K73" s="66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24.96" customHeight="1">
      <c r="A74" s="42"/>
      <c r="B74" s="43"/>
      <c r="C74" s="26" t="s">
        <v>117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16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164" t="str">
        <f>E7</f>
        <v>Stavba č. 44409 TV Praha 9, etapa 0001 Oblast Prosek, Novoborská a Českolipská - ETAPA I</v>
      </c>
      <c r="F77" s="35"/>
      <c r="G77" s="35"/>
      <c r="H77" s="35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107</v>
      </c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73" t="str">
        <f>E9</f>
        <v>VRN - Vedlejší rozpočtové náklady</v>
      </c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22</v>
      </c>
      <c r="D81" s="44"/>
      <c r="E81" s="44"/>
      <c r="F81" s="30" t="str">
        <f>F12</f>
        <v>MČ Praha 9</v>
      </c>
      <c r="G81" s="44"/>
      <c r="H81" s="44"/>
      <c r="I81" s="35" t="s">
        <v>24</v>
      </c>
      <c r="J81" s="76" t="str">
        <f>IF(J12="","",J12)</f>
        <v>22. 10. 2024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30</v>
      </c>
      <c r="D83" s="44"/>
      <c r="E83" s="44"/>
      <c r="F83" s="30" t="str">
        <f>E15</f>
        <v xml:space="preserve"> </v>
      </c>
      <c r="G83" s="44"/>
      <c r="H83" s="44"/>
      <c r="I83" s="35" t="s">
        <v>37</v>
      </c>
      <c r="J83" s="40" t="str">
        <f>E21</f>
        <v>BOMART spol. s r.o.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5.15" customHeight="1">
      <c r="A84" s="42"/>
      <c r="B84" s="43"/>
      <c r="C84" s="35" t="s">
        <v>35</v>
      </c>
      <c r="D84" s="44"/>
      <c r="E84" s="44"/>
      <c r="F84" s="30" t="str">
        <f>IF(E18="","",E18)</f>
        <v>Vyplň údaj</v>
      </c>
      <c r="G84" s="44"/>
      <c r="H84" s="44"/>
      <c r="I84" s="35" t="s">
        <v>42</v>
      </c>
      <c r="J84" s="40" t="str">
        <f>E24</f>
        <v>Ing. Eva Horčičková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0.32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11" customFormat="1" ht="29.28" customHeight="1">
      <c r="A86" s="181"/>
      <c r="B86" s="182"/>
      <c r="C86" s="183" t="s">
        <v>118</v>
      </c>
      <c r="D86" s="184" t="s">
        <v>65</v>
      </c>
      <c r="E86" s="184" t="s">
        <v>61</v>
      </c>
      <c r="F86" s="184" t="s">
        <v>62</v>
      </c>
      <c r="G86" s="184" t="s">
        <v>119</v>
      </c>
      <c r="H86" s="184" t="s">
        <v>120</v>
      </c>
      <c r="I86" s="184" t="s">
        <v>121</v>
      </c>
      <c r="J86" s="184" t="s">
        <v>111</v>
      </c>
      <c r="K86" s="185" t="s">
        <v>122</v>
      </c>
      <c r="L86" s="186"/>
      <c r="M86" s="96" t="s">
        <v>32</v>
      </c>
      <c r="N86" s="97" t="s">
        <v>50</v>
      </c>
      <c r="O86" s="97" t="s">
        <v>123</v>
      </c>
      <c r="P86" s="97" t="s">
        <v>124</v>
      </c>
      <c r="Q86" s="97" t="s">
        <v>125</v>
      </c>
      <c r="R86" s="97" t="s">
        <v>126</v>
      </c>
      <c r="S86" s="97" t="s">
        <v>127</v>
      </c>
      <c r="T86" s="98" t="s">
        <v>128</v>
      </c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2"/>
      <c r="B87" s="43"/>
      <c r="C87" s="103" t="s">
        <v>129</v>
      </c>
      <c r="D87" s="44"/>
      <c r="E87" s="44"/>
      <c r="F87" s="44"/>
      <c r="G87" s="44"/>
      <c r="H87" s="44"/>
      <c r="I87" s="44"/>
      <c r="J87" s="187">
        <f>BK87</f>
        <v>0</v>
      </c>
      <c r="K87" s="44"/>
      <c r="L87" s="48"/>
      <c r="M87" s="99"/>
      <c r="N87" s="188"/>
      <c r="O87" s="100"/>
      <c r="P87" s="189">
        <f>P88</f>
        <v>0</v>
      </c>
      <c r="Q87" s="100"/>
      <c r="R87" s="189">
        <f>R88</f>
        <v>0</v>
      </c>
      <c r="S87" s="100"/>
      <c r="T87" s="190">
        <f>T88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79</v>
      </c>
      <c r="AU87" s="20" t="s">
        <v>112</v>
      </c>
      <c r="BK87" s="191">
        <f>BK88</f>
        <v>0</v>
      </c>
    </row>
    <row r="88" s="12" customFormat="1" ht="25.92" customHeight="1">
      <c r="A88" s="12"/>
      <c r="B88" s="192"/>
      <c r="C88" s="193"/>
      <c r="D88" s="194" t="s">
        <v>79</v>
      </c>
      <c r="E88" s="195" t="s">
        <v>103</v>
      </c>
      <c r="F88" s="195" t="s">
        <v>1954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P89+P97+P100+P104+P108+P111+P115</f>
        <v>0</v>
      </c>
      <c r="Q88" s="200"/>
      <c r="R88" s="201">
        <f>R89+R97+R100+R104+R108+R111+R115</f>
        <v>0</v>
      </c>
      <c r="S88" s="200"/>
      <c r="T88" s="202">
        <f>T89+T97+T100+T104+T108+T111+T115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142</v>
      </c>
      <c r="AT88" s="204" t="s">
        <v>79</v>
      </c>
      <c r="AU88" s="204" t="s">
        <v>80</v>
      </c>
      <c r="AY88" s="203" t="s">
        <v>132</v>
      </c>
      <c r="BK88" s="205">
        <f>BK89+BK97+BK100+BK104+BK108+BK111+BK115</f>
        <v>0</v>
      </c>
    </row>
    <row r="89" s="12" customFormat="1" ht="22.8" customHeight="1">
      <c r="A89" s="12"/>
      <c r="B89" s="192"/>
      <c r="C89" s="193"/>
      <c r="D89" s="194" t="s">
        <v>79</v>
      </c>
      <c r="E89" s="206" t="s">
        <v>1955</v>
      </c>
      <c r="F89" s="206" t="s">
        <v>1956</v>
      </c>
      <c r="G89" s="193"/>
      <c r="H89" s="193"/>
      <c r="I89" s="196"/>
      <c r="J89" s="207">
        <f>BK89</f>
        <v>0</v>
      </c>
      <c r="K89" s="193"/>
      <c r="L89" s="198"/>
      <c r="M89" s="199"/>
      <c r="N89" s="200"/>
      <c r="O89" s="200"/>
      <c r="P89" s="201">
        <f>SUM(P90:P96)</f>
        <v>0</v>
      </c>
      <c r="Q89" s="200"/>
      <c r="R89" s="201">
        <f>SUM(R90:R96)</f>
        <v>0</v>
      </c>
      <c r="S89" s="200"/>
      <c r="T89" s="202">
        <f>SUM(T90:T96)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142</v>
      </c>
      <c r="AT89" s="204" t="s">
        <v>79</v>
      </c>
      <c r="AU89" s="204" t="s">
        <v>88</v>
      </c>
      <c r="AY89" s="203" t="s">
        <v>132</v>
      </c>
      <c r="BK89" s="205">
        <f>SUM(BK90:BK96)</f>
        <v>0</v>
      </c>
    </row>
    <row r="90" s="2" customFormat="1" ht="16.5" customHeight="1">
      <c r="A90" s="42"/>
      <c r="B90" s="43"/>
      <c r="C90" s="208" t="s">
        <v>88</v>
      </c>
      <c r="D90" s="208" t="s">
        <v>134</v>
      </c>
      <c r="E90" s="209" t="s">
        <v>1957</v>
      </c>
      <c r="F90" s="210" t="s">
        <v>1958</v>
      </c>
      <c r="G90" s="211" t="s">
        <v>1959</v>
      </c>
      <c r="H90" s="212">
        <v>1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51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1945</v>
      </c>
      <c r="AT90" s="219" t="s">
        <v>134</v>
      </c>
      <c r="AU90" s="219" t="s">
        <v>90</v>
      </c>
      <c r="AY90" s="20" t="s">
        <v>132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88</v>
      </c>
      <c r="BK90" s="220">
        <f>ROUND(I90*H90,2)</f>
        <v>0</v>
      </c>
      <c r="BL90" s="20" t="s">
        <v>1945</v>
      </c>
      <c r="BM90" s="219" t="s">
        <v>1960</v>
      </c>
    </row>
    <row r="91" s="2" customFormat="1">
      <c r="A91" s="42"/>
      <c r="B91" s="43"/>
      <c r="C91" s="44"/>
      <c r="D91" s="221" t="s">
        <v>140</v>
      </c>
      <c r="E91" s="44"/>
      <c r="F91" s="222" t="s">
        <v>1961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140</v>
      </c>
      <c r="AU91" s="20" t="s">
        <v>90</v>
      </c>
    </row>
    <row r="92" s="2" customFormat="1" ht="16.5" customHeight="1">
      <c r="A92" s="42"/>
      <c r="B92" s="43"/>
      <c r="C92" s="208" t="s">
        <v>90</v>
      </c>
      <c r="D92" s="208" t="s">
        <v>134</v>
      </c>
      <c r="E92" s="209" t="s">
        <v>1962</v>
      </c>
      <c r="F92" s="210" t="s">
        <v>1963</v>
      </c>
      <c r="G92" s="211" t="s">
        <v>1959</v>
      </c>
      <c r="H92" s="212">
        <v>1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51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1945</v>
      </c>
      <c r="AT92" s="219" t="s">
        <v>134</v>
      </c>
      <c r="AU92" s="219" t="s">
        <v>90</v>
      </c>
      <c r="AY92" s="20" t="s">
        <v>132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88</v>
      </c>
      <c r="BK92" s="220">
        <f>ROUND(I92*H92,2)</f>
        <v>0</v>
      </c>
      <c r="BL92" s="20" t="s">
        <v>1945</v>
      </c>
      <c r="BM92" s="219" t="s">
        <v>1964</v>
      </c>
    </row>
    <row r="93" s="2" customFormat="1" ht="16.5" customHeight="1">
      <c r="A93" s="42"/>
      <c r="B93" s="43"/>
      <c r="C93" s="208" t="s">
        <v>150</v>
      </c>
      <c r="D93" s="208" t="s">
        <v>134</v>
      </c>
      <c r="E93" s="209" t="s">
        <v>1965</v>
      </c>
      <c r="F93" s="210" t="s">
        <v>1966</v>
      </c>
      <c r="G93" s="211" t="s">
        <v>1959</v>
      </c>
      <c r="H93" s="212">
        <v>1</v>
      </c>
      <c r="I93" s="213"/>
      <c r="J93" s="214">
        <f>ROUND(I93*H93,2)</f>
        <v>0</v>
      </c>
      <c r="K93" s="210" t="s">
        <v>32</v>
      </c>
      <c r="L93" s="48"/>
      <c r="M93" s="215" t="s">
        <v>32</v>
      </c>
      <c r="N93" s="216" t="s">
        <v>51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19" t="s">
        <v>1945</v>
      </c>
      <c r="AT93" s="219" t="s">
        <v>134</v>
      </c>
      <c r="AU93" s="219" t="s">
        <v>90</v>
      </c>
      <c r="AY93" s="20" t="s">
        <v>132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88</v>
      </c>
      <c r="BK93" s="220">
        <f>ROUND(I93*H93,2)</f>
        <v>0</v>
      </c>
      <c r="BL93" s="20" t="s">
        <v>1945</v>
      </c>
      <c r="BM93" s="219" t="s">
        <v>1967</v>
      </c>
    </row>
    <row r="94" s="2" customFormat="1" ht="16.5" customHeight="1">
      <c r="A94" s="42"/>
      <c r="B94" s="43"/>
      <c r="C94" s="208" t="s">
        <v>138</v>
      </c>
      <c r="D94" s="208" t="s">
        <v>134</v>
      </c>
      <c r="E94" s="209" t="s">
        <v>1968</v>
      </c>
      <c r="F94" s="210" t="s">
        <v>1969</v>
      </c>
      <c r="G94" s="211" t="s">
        <v>1959</v>
      </c>
      <c r="H94" s="212">
        <v>1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1945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1945</v>
      </c>
      <c r="BM94" s="219" t="s">
        <v>1970</v>
      </c>
    </row>
    <row r="95" s="2" customFormat="1" ht="16.5" customHeight="1">
      <c r="A95" s="42"/>
      <c r="B95" s="43"/>
      <c r="C95" s="208" t="s">
        <v>142</v>
      </c>
      <c r="D95" s="208" t="s">
        <v>134</v>
      </c>
      <c r="E95" s="209" t="s">
        <v>1971</v>
      </c>
      <c r="F95" s="210" t="s">
        <v>1972</v>
      </c>
      <c r="G95" s="211" t="s">
        <v>1959</v>
      </c>
      <c r="H95" s="212">
        <v>1</v>
      </c>
      <c r="I95" s="213"/>
      <c r="J95" s="214">
        <f>ROUND(I95*H95,2)</f>
        <v>0</v>
      </c>
      <c r="K95" s="210" t="s">
        <v>32</v>
      </c>
      <c r="L95" s="48"/>
      <c r="M95" s="215" t="s">
        <v>32</v>
      </c>
      <c r="N95" s="216" t="s">
        <v>51</v>
      </c>
      <c r="O95" s="8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1945</v>
      </c>
      <c r="AT95" s="219" t="s">
        <v>134</v>
      </c>
      <c r="AU95" s="219" t="s">
        <v>90</v>
      </c>
      <c r="AY95" s="20" t="s">
        <v>132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88</v>
      </c>
      <c r="BK95" s="220">
        <f>ROUND(I95*H95,2)</f>
        <v>0</v>
      </c>
      <c r="BL95" s="20" t="s">
        <v>1945</v>
      </c>
      <c r="BM95" s="219" t="s">
        <v>1973</v>
      </c>
    </row>
    <row r="96" s="2" customFormat="1" ht="16.5" customHeight="1">
      <c r="A96" s="42"/>
      <c r="B96" s="43"/>
      <c r="C96" s="208" t="s">
        <v>177</v>
      </c>
      <c r="D96" s="208" t="s">
        <v>134</v>
      </c>
      <c r="E96" s="209" t="s">
        <v>1974</v>
      </c>
      <c r="F96" s="210" t="s">
        <v>1975</v>
      </c>
      <c r="G96" s="211" t="s">
        <v>1959</v>
      </c>
      <c r="H96" s="212">
        <v>1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51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1945</v>
      </c>
      <c r="AT96" s="219" t="s">
        <v>134</v>
      </c>
      <c r="AU96" s="219" t="s">
        <v>90</v>
      </c>
      <c r="AY96" s="20" t="s">
        <v>132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88</v>
      </c>
      <c r="BK96" s="220">
        <f>ROUND(I96*H96,2)</f>
        <v>0</v>
      </c>
      <c r="BL96" s="20" t="s">
        <v>1945</v>
      </c>
      <c r="BM96" s="219" t="s">
        <v>1976</v>
      </c>
    </row>
    <row r="97" s="12" customFormat="1" ht="22.8" customHeight="1">
      <c r="A97" s="12"/>
      <c r="B97" s="192"/>
      <c r="C97" s="193"/>
      <c r="D97" s="194" t="s">
        <v>79</v>
      </c>
      <c r="E97" s="206" t="s">
        <v>1977</v>
      </c>
      <c r="F97" s="206" t="s">
        <v>1978</v>
      </c>
      <c r="G97" s="193"/>
      <c r="H97" s="193"/>
      <c r="I97" s="196"/>
      <c r="J97" s="207">
        <f>BK97</f>
        <v>0</v>
      </c>
      <c r="K97" s="193"/>
      <c r="L97" s="198"/>
      <c r="M97" s="199"/>
      <c r="N97" s="200"/>
      <c r="O97" s="200"/>
      <c r="P97" s="201">
        <f>SUM(P98:P99)</f>
        <v>0</v>
      </c>
      <c r="Q97" s="200"/>
      <c r="R97" s="201">
        <f>SUM(R98:R99)</f>
        <v>0</v>
      </c>
      <c r="S97" s="200"/>
      <c r="T97" s="202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3" t="s">
        <v>142</v>
      </c>
      <c r="AT97" s="204" t="s">
        <v>79</v>
      </c>
      <c r="AU97" s="204" t="s">
        <v>88</v>
      </c>
      <c r="AY97" s="203" t="s">
        <v>132</v>
      </c>
      <c r="BK97" s="205">
        <f>SUM(BK98:BK99)</f>
        <v>0</v>
      </c>
    </row>
    <row r="98" s="2" customFormat="1" ht="16.5" customHeight="1">
      <c r="A98" s="42"/>
      <c r="B98" s="43"/>
      <c r="C98" s="208" t="s">
        <v>254</v>
      </c>
      <c r="D98" s="208" t="s">
        <v>134</v>
      </c>
      <c r="E98" s="209" t="s">
        <v>1979</v>
      </c>
      <c r="F98" s="210" t="s">
        <v>1980</v>
      </c>
      <c r="G98" s="211" t="s">
        <v>1981</v>
      </c>
      <c r="H98" s="212">
        <v>1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1945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1945</v>
      </c>
      <c r="BM98" s="219" t="s">
        <v>1982</v>
      </c>
    </row>
    <row r="99" s="2" customFormat="1">
      <c r="A99" s="42"/>
      <c r="B99" s="43"/>
      <c r="C99" s="44"/>
      <c r="D99" s="221" t="s">
        <v>140</v>
      </c>
      <c r="E99" s="44"/>
      <c r="F99" s="222" t="s">
        <v>1983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140</v>
      </c>
      <c r="AU99" s="20" t="s">
        <v>90</v>
      </c>
    </row>
    <row r="100" s="12" customFormat="1" ht="22.8" customHeight="1">
      <c r="A100" s="12"/>
      <c r="B100" s="192"/>
      <c r="C100" s="193"/>
      <c r="D100" s="194" t="s">
        <v>79</v>
      </c>
      <c r="E100" s="206" t="s">
        <v>1984</v>
      </c>
      <c r="F100" s="206" t="s">
        <v>1985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SUM(P101:P103)</f>
        <v>0</v>
      </c>
      <c r="Q100" s="200"/>
      <c r="R100" s="201">
        <f>SUM(R101:R103)</f>
        <v>0</v>
      </c>
      <c r="S100" s="200"/>
      <c r="T100" s="202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142</v>
      </c>
      <c r="AT100" s="204" t="s">
        <v>79</v>
      </c>
      <c r="AU100" s="204" t="s">
        <v>88</v>
      </c>
      <c r="AY100" s="203" t="s">
        <v>132</v>
      </c>
      <c r="BK100" s="205">
        <f>SUM(BK101:BK103)</f>
        <v>0</v>
      </c>
    </row>
    <row r="101" s="2" customFormat="1" ht="16.5" customHeight="1">
      <c r="A101" s="42"/>
      <c r="B101" s="43"/>
      <c r="C101" s="208" t="s">
        <v>186</v>
      </c>
      <c r="D101" s="208" t="s">
        <v>134</v>
      </c>
      <c r="E101" s="209" t="s">
        <v>1986</v>
      </c>
      <c r="F101" s="210" t="s">
        <v>1985</v>
      </c>
      <c r="G101" s="211" t="s">
        <v>1959</v>
      </c>
      <c r="H101" s="212">
        <v>1</v>
      </c>
      <c r="I101" s="213"/>
      <c r="J101" s="214">
        <f>ROUND(I101*H101,2)</f>
        <v>0</v>
      </c>
      <c r="K101" s="210" t="s">
        <v>32</v>
      </c>
      <c r="L101" s="48"/>
      <c r="M101" s="215" t="s">
        <v>32</v>
      </c>
      <c r="N101" s="216" t="s">
        <v>51</v>
      </c>
      <c r="O101" s="8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1945</v>
      </c>
      <c r="AT101" s="219" t="s">
        <v>134</v>
      </c>
      <c r="AU101" s="219" t="s">
        <v>90</v>
      </c>
      <c r="AY101" s="20" t="s">
        <v>132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88</v>
      </c>
      <c r="BK101" s="220">
        <f>ROUND(I101*H101,2)</f>
        <v>0</v>
      </c>
      <c r="BL101" s="20" t="s">
        <v>1945</v>
      </c>
      <c r="BM101" s="219" t="s">
        <v>1987</v>
      </c>
    </row>
    <row r="102" s="2" customFormat="1">
      <c r="A102" s="42"/>
      <c r="B102" s="43"/>
      <c r="C102" s="44"/>
      <c r="D102" s="221" t="s">
        <v>140</v>
      </c>
      <c r="E102" s="44"/>
      <c r="F102" s="222" t="s">
        <v>1988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140</v>
      </c>
      <c r="AU102" s="20" t="s">
        <v>90</v>
      </c>
    </row>
    <row r="103" s="2" customFormat="1" ht="16.5" customHeight="1">
      <c r="A103" s="42"/>
      <c r="B103" s="43"/>
      <c r="C103" s="208" t="s">
        <v>195</v>
      </c>
      <c r="D103" s="208" t="s">
        <v>134</v>
      </c>
      <c r="E103" s="209" t="s">
        <v>1989</v>
      </c>
      <c r="F103" s="210" t="s">
        <v>1990</v>
      </c>
      <c r="G103" s="211" t="s">
        <v>1959</v>
      </c>
      <c r="H103" s="212">
        <v>1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51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1945</v>
      </c>
      <c r="AT103" s="219" t="s">
        <v>134</v>
      </c>
      <c r="AU103" s="219" t="s">
        <v>90</v>
      </c>
      <c r="AY103" s="20" t="s">
        <v>132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88</v>
      </c>
      <c r="BK103" s="220">
        <f>ROUND(I103*H103,2)</f>
        <v>0</v>
      </c>
      <c r="BL103" s="20" t="s">
        <v>1945</v>
      </c>
      <c r="BM103" s="219" t="s">
        <v>1991</v>
      </c>
    </row>
    <row r="104" s="12" customFormat="1" ht="22.8" customHeight="1">
      <c r="A104" s="12"/>
      <c r="B104" s="192"/>
      <c r="C104" s="193"/>
      <c r="D104" s="194" t="s">
        <v>79</v>
      </c>
      <c r="E104" s="206" t="s">
        <v>1940</v>
      </c>
      <c r="F104" s="206" t="s">
        <v>1941</v>
      </c>
      <c r="G104" s="193"/>
      <c r="H104" s="193"/>
      <c r="I104" s="196"/>
      <c r="J104" s="207">
        <f>BK104</f>
        <v>0</v>
      </c>
      <c r="K104" s="193"/>
      <c r="L104" s="198"/>
      <c r="M104" s="199"/>
      <c r="N104" s="200"/>
      <c r="O104" s="200"/>
      <c r="P104" s="201">
        <f>SUM(P105:P107)</f>
        <v>0</v>
      </c>
      <c r="Q104" s="200"/>
      <c r="R104" s="201">
        <f>SUM(R105:R107)</f>
        <v>0</v>
      </c>
      <c r="S104" s="200"/>
      <c r="T104" s="202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142</v>
      </c>
      <c r="AT104" s="204" t="s">
        <v>79</v>
      </c>
      <c r="AU104" s="204" t="s">
        <v>88</v>
      </c>
      <c r="AY104" s="203" t="s">
        <v>132</v>
      </c>
      <c r="BK104" s="205">
        <f>SUM(BK105:BK107)</f>
        <v>0</v>
      </c>
    </row>
    <row r="105" s="2" customFormat="1" ht="16.5" customHeight="1">
      <c r="A105" s="42"/>
      <c r="B105" s="43"/>
      <c r="C105" s="208" t="s">
        <v>148</v>
      </c>
      <c r="D105" s="208" t="s">
        <v>134</v>
      </c>
      <c r="E105" s="209" t="s">
        <v>1992</v>
      </c>
      <c r="F105" s="210" t="s">
        <v>1993</v>
      </c>
      <c r="G105" s="211" t="s">
        <v>1959</v>
      </c>
      <c r="H105" s="212">
        <v>1</v>
      </c>
      <c r="I105" s="213"/>
      <c r="J105" s="214">
        <f>ROUND(I105*H105,2)</f>
        <v>0</v>
      </c>
      <c r="K105" s="210" t="s">
        <v>32</v>
      </c>
      <c r="L105" s="48"/>
      <c r="M105" s="215" t="s">
        <v>32</v>
      </c>
      <c r="N105" s="216" t="s">
        <v>51</v>
      </c>
      <c r="O105" s="8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1945</v>
      </c>
      <c r="AT105" s="219" t="s">
        <v>134</v>
      </c>
      <c r="AU105" s="219" t="s">
        <v>90</v>
      </c>
      <c r="AY105" s="20" t="s">
        <v>132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88</v>
      </c>
      <c r="BK105" s="220">
        <f>ROUND(I105*H105,2)</f>
        <v>0</v>
      </c>
      <c r="BL105" s="20" t="s">
        <v>1945</v>
      </c>
      <c r="BM105" s="219" t="s">
        <v>1994</v>
      </c>
    </row>
    <row r="106" s="2" customFormat="1" ht="16.5" customHeight="1">
      <c r="A106" s="42"/>
      <c r="B106" s="43"/>
      <c r="C106" s="208" t="s">
        <v>212</v>
      </c>
      <c r="D106" s="208" t="s">
        <v>134</v>
      </c>
      <c r="E106" s="209" t="s">
        <v>1995</v>
      </c>
      <c r="F106" s="210" t="s">
        <v>1996</v>
      </c>
      <c r="G106" s="211" t="s">
        <v>1959</v>
      </c>
      <c r="H106" s="212">
        <v>1</v>
      </c>
      <c r="I106" s="213"/>
      <c r="J106" s="214">
        <f>ROUND(I106*H106,2)</f>
        <v>0</v>
      </c>
      <c r="K106" s="210" t="s">
        <v>32</v>
      </c>
      <c r="L106" s="48"/>
      <c r="M106" s="215" t="s">
        <v>32</v>
      </c>
      <c r="N106" s="216" t="s">
        <v>51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1945</v>
      </c>
      <c r="AT106" s="219" t="s">
        <v>134</v>
      </c>
      <c r="AU106" s="219" t="s">
        <v>90</v>
      </c>
      <c r="AY106" s="20" t="s">
        <v>132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88</v>
      </c>
      <c r="BK106" s="220">
        <f>ROUND(I106*H106,2)</f>
        <v>0</v>
      </c>
      <c r="BL106" s="20" t="s">
        <v>1945</v>
      </c>
      <c r="BM106" s="219" t="s">
        <v>1997</v>
      </c>
    </row>
    <row r="107" s="2" customFormat="1" ht="16.5" customHeight="1">
      <c r="A107" s="42"/>
      <c r="B107" s="43"/>
      <c r="C107" s="208" t="s">
        <v>221</v>
      </c>
      <c r="D107" s="208" t="s">
        <v>134</v>
      </c>
      <c r="E107" s="209" t="s">
        <v>1998</v>
      </c>
      <c r="F107" s="210" t="s">
        <v>1999</v>
      </c>
      <c r="G107" s="211" t="s">
        <v>1959</v>
      </c>
      <c r="H107" s="212">
        <v>1</v>
      </c>
      <c r="I107" s="213"/>
      <c r="J107" s="214">
        <f>ROUND(I107*H107,2)</f>
        <v>0</v>
      </c>
      <c r="K107" s="210" t="s">
        <v>32</v>
      </c>
      <c r="L107" s="48"/>
      <c r="M107" s="215" t="s">
        <v>32</v>
      </c>
      <c r="N107" s="216" t="s">
        <v>51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1945</v>
      </c>
      <c r="AT107" s="219" t="s">
        <v>134</v>
      </c>
      <c r="AU107" s="219" t="s">
        <v>90</v>
      </c>
      <c r="AY107" s="20" t="s">
        <v>132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88</v>
      </c>
      <c r="BK107" s="220">
        <f>ROUND(I107*H107,2)</f>
        <v>0</v>
      </c>
      <c r="BL107" s="20" t="s">
        <v>1945</v>
      </c>
      <c r="BM107" s="219" t="s">
        <v>2000</v>
      </c>
    </row>
    <row r="108" s="12" customFormat="1" ht="22.8" customHeight="1">
      <c r="A108" s="12"/>
      <c r="B108" s="192"/>
      <c r="C108" s="193"/>
      <c r="D108" s="194" t="s">
        <v>79</v>
      </c>
      <c r="E108" s="206" t="s">
        <v>2001</v>
      </c>
      <c r="F108" s="206" t="s">
        <v>2002</v>
      </c>
      <c r="G108" s="193"/>
      <c r="H108" s="193"/>
      <c r="I108" s="196"/>
      <c r="J108" s="207">
        <f>BK108</f>
        <v>0</v>
      </c>
      <c r="K108" s="193"/>
      <c r="L108" s="198"/>
      <c r="M108" s="199"/>
      <c r="N108" s="200"/>
      <c r="O108" s="200"/>
      <c r="P108" s="201">
        <f>SUM(P109:P110)</f>
        <v>0</v>
      </c>
      <c r="Q108" s="200"/>
      <c r="R108" s="201">
        <f>SUM(R109:R110)</f>
        <v>0</v>
      </c>
      <c r="S108" s="200"/>
      <c r="T108" s="202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3" t="s">
        <v>142</v>
      </c>
      <c r="AT108" s="204" t="s">
        <v>79</v>
      </c>
      <c r="AU108" s="204" t="s">
        <v>88</v>
      </c>
      <c r="AY108" s="203" t="s">
        <v>132</v>
      </c>
      <c r="BK108" s="205">
        <f>SUM(BK109:BK110)</f>
        <v>0</v>
      </c>
    </row>
    <row r="109" s="2" customFormat="1" ht="16.5" customHeight="1">
      <c r="A109" s="42"/>
      <c r="B109" s="43"/>
      <c r="C109" s="208" t="s">
        <v>229</v>
      </c>
      <c r="D109" s="208" t="s">
        <v>134</v>
      </c>
      <c r="E109" s="209" t="s">
        <v>2003</v>
      </c>
      <c r="F109" s="210" t="s">
        <v>2002</v>
      </c>
      <c r="G109" s="211" t="s">
        <v>1959</v>
      </c>
      <c r="H109" s="212">
        <v>1</v>
      </c>
      <c r="I109" s="213"/>
      <c r="J109" s="214">
        <f>ROUND(I109*H109,2)</f>
        <v>0</v>
      </c>
      <c r="K109" s="210" t="s">
        <v>32</v>
      </c>
      <c r="L109" s="48"/>
      <c r="M109" s="215" t="s">
        <v>32</v>
      </c>
      <c r="N109" s="216" t="s">
        <v>51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1945</v>
      </c>
      <c r="AT109" s="219" t="s">
        <v>134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1945</v>
      </c>
      <c r="BM109" s="219" t="s">
        <v>2004</v>
      </c>
    </row>
    <row r="110" s="2" customFormat="1">
      <c r="A110" s="42"/>
      <c r="B110" s="43"/>
      <c r="C110" s="44"/>
      <c r="D110" s="221" t="s">
        <v>140</v>
      </c>
      <c r="E110" s="44"/>
      <c r="F110" s="222" t="s">
        <v>2005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140</v>
      </c>
      <c r="AU110" s="20" t="s">
        <v>90</v>
      </c>
    </row>
    <row r="111" s="12" customFormat="1" ht="22.8" customHeight="1">
      <c r="A111" s="12"/>
      <c r="B111" s="192"/>
      <c r="C111" s="193"/>
      <c r="D111" s="194" t="s">
        <v>79</v>
      </c>
      <c r="E111" s="206" t="s">
        <v>2006</v>
      </c>
      <c r="F111" s="206" t="s">
        <v>2007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SUM(P112:P114)</f>
        <v>0</v>
      </c>
      <c r="Q111" s="200"/>
      <c r="R111" s="201">
        <f>SUM(R112:R114)</f>
        <v>0</v>
      </c>
      <c r="S111" s="200"/>
      <c r="T111" s="202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142</v>
      </c>
      <c r="AT111" s="204" t="s">
        <v>79</v>
      </c>
      <c r="AU111" s="204" t="s">
        <v>88</v>
      </c>
      <c r="AY111" s="203" t="s">
        <v>132</v>
      </c>
      <c r="BK111" s="205">
        <f>SUM(BK112:BK114)</f>
        <v>0</v>
      </c>
    </row>
    <row r="112" s="2" customFormat="1" ht="16.5" customHeight="1">
      <c r="A112" s="42"/>
      <c r="B112" s="43"/>
      <c r="C112" s="208" t="s">
        <v>237</v>
      </c>
      <c r="D112" s="208" t="s">
        <v>134</v>
      </c>
      <c r="E112" s="209" t="s">
        <v>2008</v>
      </c>
      <c r="F112" s="210" t="s">
        <v>2007</v>
      </c>
      <c r="G112" s="211" t="s">
        <v>1959</v>
      </c>
      <c r="H112" s="212">
        <v>1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51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1945</v>
      </c>
      <c r="AT112" s="219" t="s">
        <v>134</v>
      </c>
      <c r="AU112" s="219" t="s">
        <v>90</v>
      </c>
      <c r="AY112" s="20" t="s">
        <v>132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88</v>
      </c>
      <c r="BK112" s="220">
        <f>ROUND(I112*H112,2)</f>
        <v>0</v>
      </c>
      <c r="BL112" s="20" t="s">
        <v>1945</v>
      </c>
      <c r="BM112" s="219" t="s">
        <v>2009</v>
      </c>
    </row>
    <row r="113" s="2" customFormat="1">
      <c r="A113" s="42"/>
      <c r="B113" s="43"/>
      <c r="C113" s="44"/>
      <c r="D113" s="221" t="s">
        <v>140</v>
      </c>
      <c r="E113" s="44"/>
      <c r="F113" s="222" t="s">
        <v>2010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140</v>
      </c>
      <c r="AU113" s="20" t="s">
        <v>90</v>
      </c>
    </row>
    <row r="114" s="2" customFormat="1" ht="16.5" customHeight="1">
      <c r="A114" s="42"/>
      <c r="B114" s="43"/>
      <c r="C114" s="208" t="s">
        <v>245</v>
      </c>
      <c r="D114" s="208" t="s">
        <v>134</v>
      </c>
      <c r="E114" s="209" t="s">
        <v>2011</v>
      </c>
      <c r="F114" s="210" t="s">
        <v>2012</v>
      </c>
      <c r="G114" s="211" t="s">
        <v>1959</v>
      </c>
      <c r="H114" s="212">
        <v>1</v>
      </c>
      <c r="I114" s="213"/>
      <c r="J114" s="214">
        <f>ROUND(I114*H114,2)</f>
        <v>0</v>
      </c>
      <c r="K114" s="210" t="s">
        <v>32</v>
      </c>
      <c r="L114" s="48"/>
      <c r="M114" s="215" t="s">
        <v>32</v>
      </c>
      <c r="N114" s="216" t="s">
        <v>51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1945</v>
      </c>
      <c r="AT114" s="219" t="s">
        <v>134</v>
      </c>
      <c r="AU114" s="219" t="s">
        <v>90</v>
      </c>
      <c r="AY114" s="20" t="s">
        <v>132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88</v>
      </c>
      <c r="BK114" s="220">
        <f>ROUND(I114*H114,2)</f>
        <v>0</v>
      </c>
      <c r="BL114" s="20" t="s">
        <v>1945</v>
      </c>
      <c r="BM114" s="219" t="s">
        <v>2013</v>
      </c>
    </row>
    <row r="115" s="12" customFormat="1" ht="22.8" customHeight="1">
      <c r="A115" s="12"/>
      <c r="B115" s="192"/>
      <c r="C115" s="193"/>
      <c r="D115" s="194" t="s">
        <v>79</v>
      </c>
      <c r="E115" s="206" t="s">
        <v>2014</v>
      </c>
      <c r="F115" s="206" t="s">
        <v>2015</v>
      </c>
      <c r="G115" s="193"/>
      <c r="H115" s="193"/>
      <c r="I115" s="196"/>
      <c r="J115" s="207">
        <f>BK115</f>
        <v>0</v>
      </c>
      <c r="K115" s="193"/>
      <c r="L115" s="198"/>
      <c r="M115" s="199"/>
      <c r="N115" s="200"/>
      <c r="O115" s="200"/>
      <c r="P115" s="201">
        <f>P116</f>
        <v>0</v>
      </c>
      <c r="Q115" s="200"/>
      <c r="R115" s="201">
        <f>R116</f>
        <v>0</v>
      </c>
      <c r="S115" s="200"/>
      <c r="T115" s="202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3" t="s">
        <v>142</v>
      </c>
      <c r="AT115" s="204" t="s">
        <v>79</v>
      </c>
      <c r="AU115" s="204" t="s">
        <v>88</v>
      </c>
      <c r="AY115" s="203" t="s">
        <v>132</v>
      </c>
      <c r="BK115" s="205">
        <f>BK116</f>
        <v>0</v>
      </c>
    </row>
    <row r="116" s="2" customFormat="1" ht="16.5" customHeight="1">
      <c r="A116" s="42"/>
      <c r="B116" s="43"/>
      <c r="C116" s="208" t="s">
        <v>8</v>
      </c>
      <c r="D116" s="208" t="s">
        <v>134</v>
      </c>
      <c r="E116" s="209" t="s">
        <v>2016</v>
      </c>
      <c r="F116" s="210" t="s">
        <v>2017</v>
      </c>
      <c r="G116" s="211" t="s">
        <v>1959</v>
      </c>
      <c r="H116" s="212">
        <v>1</v>
      </c>
      <c r="I116" s="213"/>
      <c r="J116" s="214">
        <f>ROUND(I116*H116,2)</f>
        <v>0</v>
      </c>
      <c r="K116" s="210" t="s">
        <v>32</v>
      </c>
      <c r="L116" s="48"/>
      <c r="M116" s="286" t="s">
        <v>32</v>
      </c>
      <c r="N116" s="287" t="s">
        <v>51</v>
      </c>
      <c r="O116" s="262"/>
      <c r="P116" s="288">
        <f>O116*H116</f>
        <v>0</v>
      </c>
      <c r="Q116" s="288">
        <v>0</v>
      </c>
      <c r="R116" s="288">
        <f>Q116*H116</f>
        <v>0</v>
      </c>
      <c r="S116" s="288">
        <v>0</v>
      </c>
      <c r="T116" s="289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1945</v>
      </c>
      <c r="AT116" s="219" t="s">
        <v>134</v>
      </c>
      <c r="AU116" s="219" t="s">
        <v>90</v>
      </c>
      <c r="AY116" s="20" t="s">
        <v>132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88</v>
      </c>
      <c r="BK116" s="220">
        <f>ROUND(I116*H116,2)</f>
        <v>0</v>
      </c>
      <c r="BL116" s="20" t="s">
        <v>1945</v>
      </c>
      <c r="BM116" s="219" t="s">
        <v>2018</v>
      </c>
    </row>
    <row r="117" s="2" customFormat="1" ht="6.96" customHeight="1">
      <c r="A117" s="42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48"/>
      <c r="M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</row>
  </sheetData>
  <sheetProtection sheet="1" autoFilter="0" formatColumns="0" formatRows="0" objects="1" scenarios="1" spinCount="100000" saltValue="l0DD3oP8CGSM7lmyE7CGQTkjh7OWyHXnswMgB9UXwVm6etQmOcjXJcridreRksW2DW3mJ/h5yps7Xy75/js16Q==" hashValue="Y6YDhOWbRsPgQli/DtEJdUSA/BxzsJcFJdUbTAEMRsS1QDlpFBnpRCA4TKYOpnfsbAl3JWkuZSJ9qpxSWlk52Q==" algorithmName="SHA-512" password="CC35"/>
  <autoFilter ref="C86:K11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2019</v>
      </c>
      <c r="H4" s="23"/>
    </row>
    <row r="5" s="1" customFormat="1" ht="12" customHeight="1">
      <c r="B5" s="23"/>
      <c r="C5" s="290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1" t="s">
        <v>16</v>
      </c>
      <c r="D6" s="292" t="s">
        <v>17</v>
      </c>
      <c r="E6" s="1"/>
      <c r="F6" s="1"/>
      <c r="H6" s="23"/>
    </row>
    <row r="7" s="1" customFormat="1" ht="16.5" customHeight="1">
      <c r="B7" s="23"/>
      <c r="C7" s="136" t="s">
        <v>24</v>
      </c>
      <c r="D7" s="141" t="str">
        <f>'Rekapitulace stavby'!AN8</f>
        <v>22. 10. 2024</v>
      </c>
      <c r="H7" s="23"/>
    </row>
    <row r="8" s="2" customFormat="1" ht="10.8" customHeight="1">
      <c r="A8" s="42"/>
      <c r="B8" s="48"/>
      <c r="C8" s="42"/>
      <c r="D8" s="42"/>
      <c r="E8" s="42"/>
      <c r="F8" s="42"/>
      <c r="G8" s="42"/>
      <c r="H8" s="48"/>
    </row>
    <row r="9" s="11" customFormat="1" ht="29.28" customHeight="1">
      <c r="A9" s="181"/>
      <c r="B9" s="293"/>
      <c r="C9" s="294" t="s">
        <v>61</v>
      </c>
      <c r="D9" s="295" t="s">
        <v>62</v>
      </c>
      <c r="E9" s="295" t="s">
        <v>119</v>
      </c>
      <c r="F9" s="296" t="s">
        <v>2020</v>
      </c>
      <c r="G9" s="181"/>
      <c r="H9" s="293"/>
    </row>
    <row r="10" s="2" customFormat="1" ht="26.4" customHeight="1">
      <c r="A10" s="42"/>
      <c r="B10" s="48"/>
      <c r="C10" s="297" t="s">
        <v>91</v>
      </c>
      <c r="D10" s="297" t="s">
        <v>92</v>
      </c>
      <c r="E10" s="42"/>
      <c r="F10" s="42"/>
      <c r="G10" s="42"/>
      <c r="H10" s="48"/>
    </row>
    <row r="11" s="2" customFormat="1" ht="16.8" customHeight="1">
      <c r="A11" s="42"/>
      <c r="B11" s="48"/>
      <c r="C11" s="298" t="s">
        <v>287</v>
      </c>
      <c r="D11" s="299" t="s">
        <v>288</v>
      </c>
      <c r="E11" s="300" t="s">
        <v>137</v>
      </c>
      <c r="F11" s="301">
        <v>5150</v>
      </c>
      <c r="G11" s="42"/>
      <c r="H11" s="48"/>
    </row>
    <row r="12" s="2" customFormat="1" ht="16.8" customHeight="1">
      <c r="A12" s="42"/>
      <c r="B12" s="48"/>
      <c r="C12" s="302" t="s">
        <v>32</v>
      </c>
      <c r="D12" s="302" t="s">
        <v>940</v>
      </c>
      <c r="E12" s="20" t="s">
        <v>32</v>
      </c>
      <c r="F12" s="303">
        <v>0</v>
      </c>
      <c r="G12" s="42"/>
      <c r="H12" s="48"/>
    </row>
    <row r="13" s="2" customFormat="1" ht="16.8" customHeight="1">
      <c r="A13" s="42"/>
      <c r="B13" s="48"/>
      <c r="C13" s="302" t="s">
        <v>32</v>
      </c>
      <c r="D13" s="302" t="s">
        <v>2021</v>
      </c>
      <c r="E13" s="20" t="s">
        <v>32</v>
      </c>
      <c r="F13" s="303">
        <v>5150</v>
      </c>
      <c r="G13" s="42"/>
      <c r="H13" s="48"/>
    </row>
    <row r="14" s="2" customFormat="1" ht="16.8" customHeight="1">
      <c r="A14" s="42"/>
      <c r="B14" s="48"/>
      <c r="C14" s="302" t="s">
        <v>32</v>
      </c>
      <c r="D14" s="302" t="s">
        <v>176</v>
      </c>
      <c r="E14" s="20" t="s">
        <v>32</v>
      </c>
      <c r="F14" s="303">
        <v>5150</v>
      </c>
      <c r="G14" s="42"/>
      <c r="H14" s="48"/>
    </row>
    <row r="15" s="2" customFormat="1" ht="16.8" customHeight="1">
      <c r="A15" s="42"/>
      <c r="B15" s="48"/>
      <c r="C15" s="304" t="s">
        <v>2022</v>
      </c>
      <c r="D15" s="42"/>
      <c r="E15" s="42"/>
      <c r="F15" s="42"/>
      <c r="G15" s="42"/>
      <c r="H15" s="48"/>
    </row>
    <row r="16" s="2" customFormat="1" ht="16.8" customHeight="1">
      <c r="A16" s="42"/>
      <c r="B16" s="48"/>
      <c r="C16" s="302" t="s">
        <v>493</v>
      </c>
      <c r="D16" s="302" t="s">
        <v>2023</v>
      </c>
      <c r="E16" s="20" t="s">
        <v>137</v>
      </c>
      <c r="F16" s="303">
        <v>15890</v>
      </c>
      <c r="G16" s="42"/>
      <c r="H16" s="48"/>
    </row>
    <row r="17" s="2" customFormat="1" ht="16.8" customHeight="1">
      <c r="A17" s="42"/>
      <c r="B17" s="48"/>
      <c r="C17" s="302" t="s">
        <v>555</v>
      </c>
      <c r="D17" s="302" t="s">
        <v>2024</v>
      </c>
      <c r="E17" s="20" t="s">
        <v>137</v>
      </c>
      <c r="F17" s="303">
        <v>5150</v>
      </c>
      <c r="G17" s="42"/>
      <c r="H17" s="48"/>
    </row>
    <row r="18" s="2" customFormat="1" ht="16.8" customHeight="1">
      <c r="A18" s="42"/>
      <c r="B18" s="48"/>
      <c r="C18" s="302" t="s">
        <v>560</v>
      </c>
      <c r="D18" s="302" t="s">
        <v>2025</v>
      </c>
      <c r="E18" s="20" t="s">
        <v>137</v>
      </c>
      <c r="F18" s="303">
        <v>8770</v>
      </c>
      <c r="G18" s="42"/>
      <c r="H18" s="48"/>
    </row>
    <row r="19" s="2" customFormat="1" ht="16.8" customHeight="1">
      <c r="A19" s="42"/>
      <c r="B19" s="48"/>
      <c r="C19" s="302" t="s">
        <v>607</v>
      </c>
      <c r="D19" s="302" t="s">
        <v>2026</v>
      </c>
      <c r="E19" s="20" t="s">
        <v>137</v>
      </c>
      <c r="F19" s="303">
        <v>10770</v>
      </c>
      <c r="G19" s="42"/>
      <c r="H19" s="48"/>
    </row>
    <row r="20" s="2" customFormat="1" ht="16.8" customHeight="1">
      <c r="A20" s="42"/>
      <c r="B20" s="48"/>
      <c r="C20" s="302" t="s">
        <v>639</v>
      </c>
      <c r="D20" s="302" t="s">
        <v>2027</v>
      </c>
      <c r="E20" s="20" t="s">
        <v>137</v>
      </c>
      <c r="F20" s="303">
        <v>5150</v>
      </c>
      <c r="G20" s="42"/>
      <c r="H20" s="48"/>
    </row>
    <row r="21" s="2" customFormat="1" ht="16.8" customHeight="1">
      <c r="A21" s="42"/>
      <c r="B21" s="48"/>
      <c r="C21" s="298" t="s">
        <v>290</v>
      </c>
      <c r="D21" s="299" t="s">
        <v>291</v>
      </c>
      <c r="E21" s="300" t="s">
        <v>137</v>
      </c>
      <c r="F21" s="301">
        <v>3700</v>
      </c>
      <c r="G21" s="42"/>
      <c r="H21" s="48"/>
    </row>
    <row r="22" s="2" customFormat="1" ht="16.8" customHeight="1">
      <c r="A22" s="42"/>
      <c r="B22" s="48"/>
      <c r="C22" s="302" t="s">
        <v>32</v>
      </c>
      <c r="D22" s="302" t="s">
        <v>940</v>
      </c>
      <c r="E22" s="20" t="s">
        <v>32</v>
      </c>
      <c r="F22" s="303">
        <v>0</v>
      </c>
      <c r="G22" s="42"/>
      <c r="H22" s="48"/>
    </row>
    <row r="23" s="2" customFormat="1" ht="16.8" customHeight="1">
      <c r="A23" s="42"/>
      <c r="B23" s="48"/>
      <c r="C23" s="302" t="s">
        <v>32</v>
      </c>
      <c r="D23" s="302" t="s">
        <v>2028</v>
      </c>
      <c r="E23" s="20" t="s">
        <v>32</v>
      </c>
      <c r="F23" s="303">
        <v>3700</v>
      </c>
      <c r="G23" s="42"/>
      <c r="H23" s="48"/>
    </row>
    <row r="24" s="2" customFormat="1" ht="16.8" customHeight="1">
      <c r="A24" s="42"/>
      <c r="B24" s="48"/>
      <c r="C24" s="302" t="s">
        <v>32</v>
      </c>
      <c r="D24" s="302" t="s">
        <v>176</v>
      </c>
      <c r="E24" s="20" t="s">
        <v>32</v>
      </c>
      <c r="F24" s="303">
        <v>3700</v>
      </c>
      <c r="G24" s="42"/>
      <c r="H24" s="48"/>
    </row>
    <row r="25" s="2" customFormat="1" ht="16.8" customHeight="1">
      <c r="A25" s="42"/>
      <c r="B25" s="48"/>
      <c r="C25" s="304" t="s">
        <v>2022</v>
      </c>
      <c r="D25" s="42"/>
      <c r="E25" s="42"/>
      <c r="F25" s="42"/>
      <c r="G25" s="42"/>
      <c r="H25" s="48"/>
    </row>
    <row r="26" s="2" customFormat="1" ht="16.8" customHeight="1">
      <c r="A26" s="42"/>
      <c r="B26" s="48"/>
      <c r="C26" s="302" t="s">
        <v>493</v>
      </c>
      <c r="D26" s="302" t="s">
        <v>2023</v>
      </c>
      <c r="E26" s="20" t="s">
        <v>137</v>
      </c>
      <c r="F26" s="303">
        <v>15890</v>
      </c>
      <c r="G26" s="42"/>
      <c r="H26" s="48"/>
    </row>
    <row r="27" s="2" customFormat="1" ht="16.8" customHeight="1">
      <c r="A27" s="42"/>
      <c r="B27" s="48"/>
      <c r="C27" s="302" t="s">
        <v>570</v>
      </c>
      <c r="D27" s="302" t="s">
        <v>2029</v>
      </c>
      <c r="E27" s="20" t="s">
        <v>137</v>
      </c>
      <c r="F27" s="303">
        <v>3700</v>
      </c>
      <c r="G27" s="42"/>
      <c r="H27" s="48"/>
    </row>
    <row r="28" s="2" customFormat="1" ht="16.8" customHeight="1">
      <c r="A28" s="42"/>
      <c r="B28" s="48"/>
      <c r="C28" s="302" t="s">
        <v>582</v>
      </c>
      <c r="D28" s="302" t="s">
        <v>2030</v>
      </c>
      <c r="E28" s="20" t="s">
        <v>137</v>
      </c>
      <c r="F28" s="303">
        <v>5400</v>
      </c>
      <c r="G28" s="42"/>
      <c r="H28" s="48"/>
    </row>
    <row r="29" s="2" customFormat="1" ht="16.8" customHeight="1">
      <c r="A29" s="42"/>
      <c r="B29" s="48"/>
      <c r="C29" s="302" t="s">
        <v>597</v>
      </c>
      <c r="D29" s="302" t="s">
        <v>2031</v>
      </c>
      <c r="E29" s="20" t="s">
        <v>137</v>
      </c>
      <c r="F29" s="303">
        <v>5400</v>
      </c>
      <c r="G29" s="42"/>
      <c r="H29" s="48"/>
    </row>
    <row r="30" s="2" customFormat="1" ht="16.8" customHeight="1">
      <c r="A30" s="42"/>
      <c r="B30" s="48"/>
      <c r="C30" s="302" t="s">
        <v>607</v>
      </c>
      <c r="D30" s="302" t="s">
        <v>2026</v>
      </c>
      <c r="E30" s="20" t="s">
        <v>137</v>
      </c>
      <c r="F30" s="303">
        <v>10770</v>
      </c>
      <c r="G30" s="42"/>
      <c r="H30" s="48"/>
    </row>
    <row r="31" s="2" customFormat="1" ht="16.8" customHeight="1">
      <c r="A31" s="42"/>
      <c r="B31" s="48"/>
      <c r="C31" s="302" t="s">
        <v>612</v>
      </c>
      <c r="D31" s="302" t="s">
        <v>2032</v>
      </c>
      <c r="E31" s="20" t="s">
        <v>137</v>
      </c>
      <c r="F31" s="303">
        <v>11020</v>
      </c>
      <c r="G31" s="42"/>
      <c r="H31" s="48"/>
    </row>
    <row r="32" s="2" customFormat="1" ht="16.8" customHeight="1">
      <c r="A32" s="42"/>
      <c r="B32" s="48"/>
      <c r="C32" s="302" t="s">
        <v>650</v>
      </c>
      <c r="D32" s="302" t="s">
        <v>2033</v>
      </c>
      <c r="E32" s="20" t="s">
        <v>137</v>
      </c>
      <c r="F32" s="303">
        <v>5400</v>
      </c>
      <c r="G32" s="42"/>
      <c r="H32" s="48"/>
    </row>
    <row r="33" s="2" customFormat="1" ht="16.8" customHeight="1">
      <c r="A33" s="42"/>
      <c r="B33" s="48"/>
      <c r="C33" s="298" t="s">
        <v>293</v>
      </c>
      <c r="D33" s="299" t="s">
        <v>294</v>
      </c>
      <c r="E33" s="300" t="s">
        <v>137</v>
      </c>
      <c r="F33" s="301">
        <v>1700</v>
      </c>
      <c r="G33" s="42"/>
      <c r="H33" s="48"/>
    </row>
    <row r="34" s="2" customFormat="1" ht="16.8" customHeight="1">
      <c r="A34" s="42"/>
      <c r="B34" s="48"/>
      <c r="C34" s="302" t="s">
        <v>32</v>
      </c>
      <c r="D34" s="302" t="s">
        <v>940</v>
      </c>
      <c r="E34" s="20" t="s">
        <v>32</v>
      </c>
      <c r="F34" s="303">
        <v>0</v>
      </c>
      <c r="G34" s="42"/>
      <c r="H34" s="48"/>
    </row>
    <row r="35" s="2" customFormat="1" ht="16.8" customHeight="1">
      <c r="A35" s="42"/>
      <c r="B35" s="48"/>
      <c r="C35" s="302" t="s">
        <v>32</v>
      </c>
      <c r="D35" s="302" t="s">
        <v>2034</v>
      </c>
      <c r="E35" s="20" t="s">
        <v>32</v>
      </c>
      <c r="F35" s="303">
        <v>1700</v>
      </c>
      <c r="G35" s="42"/>
      <c r="H35" s="48"/>
    </row>
    <row r="36" s="2" customFormat="1" ht="16.8" customHeight="1">
      <c r="A36" s="42"/>
      <c r="B36" s="48"/>
      <c r="C36" s="302" t="s">
        <v>32</v>
      </c>
      <c r="D36" s="302" t="s">
        <v>176</v>
      </c>
      <c r="E36" s="20" t="s">
        <v>32</v>
      </c>
      <c r="F36" s="303">
        <v>1700</v>
      </c>
      <c r="G36" s="42"/>
      <c r="H36" s="48"/>
    </row>
    <row r="37" s="2" customFormat="1" ht="16.8" customHeight="1">
      <c r="A37" s="42"/>
      <c r="B37" s="48"/>
      <c r="C37" s="304" t="s">
        <v>2022</v>
      </c>
      <c r="D37" s="42"/>
      <c r="E37" s="42"/>
      <c r="F37" s="42"/>
      <c r="G37" s="42"/>
      <c r="H37" s="48"/>
    </row>
    <row r="38" s="2" customFormat="1" ht="16.8" customHeight="1">
      <c r="A38" s="42"/>
      <c r="B38" s="48"/>
      <c r="C38" s="302" t="s">
        <v>493</v>
      </c>
      <c r="D38" s="302" t="s">
        <v>2023</v>
      </c>
      <c r="E38" s="20" t="s">
        <v>137</v>
      </c>
      <c r="F38" s="303">
        <v>15890</v>
      </c>
      <c r="G38" s="42"/>
      <c r="H38" s="48"/>
    </row>
    <row r="39" s="2" customFormat="1" ht="16.8" customHeight="1">
      <c r="A39" s="42"/>
      <c r="B39" s="48"/>
      <c r="C39" s="302" t="s">
        <v>560</v>
      </c>
      <c r="D39" s="302" t="s">
        <v>2025</v>
      </c>
      <c r="E39" s="20" t="s">
        <v>137</v>
      </c>
      <c r="F39" s="303">
        <v>8770</v>
      </c>
      <c r="G39" s="42"/>
      <c r="H39" s="48"/>
    </row>
    <row r="40" s="2" customFormat="1" ht="16.8" customHeight="1">
      <c r="A40" s="42"/>
      <c r="B40" s="48"/>
      <c r="C40" s="302" t="s">
        <v>582</v>
      </c>
      <c r="D40" s="302" t="s">
        <v>2030</v>
      </c>
      <c r="E40" s="20" t="s">
        <v>137</v>
      </c>
      <c r="F40" s="303">
        <v>5400</v>
      </c>
      <c r="G40" s="42"/>
      <c r="H40" s="48"/>
    </row>
    <row r="41" s="2" customFormat="1" ht="16.8" customHeight="1">
      <c r="A41" s="42"/>
      <c r="B41" s="48"/>
      <c r="C41" s="302" t="s">
        <v>597</v>
      </c>
      <c r="D41" s="302" t="s">
        <v>2031</v>
      </c>
      <c r="E41" s="20" t="s">
        <v>137</v>
      </c>
      <c r="F41" s="303">
        <v>5400</v>
      </c>
      <c r="G41" s="42"/>
      <c r="H41" s="48"/>
    </row>
    <row r="42" s="2" customFormat="1" ht="16.8" customHeight="1">
      <c r="A42" s="42"/>
      <c r="B42" s="48"/>
      <c r="C42" s="302" t="s">
        <v>607</v>
      </c>
      <c r="D42" s="302" t="s">
        <v>2026</v>
      </c>
      <c r="E42" s="20" t="s">
        <v>137</v>
      </c>
      <c r="F42" s="303">
        <v>10770</v>
      </c>
      <c r="G42" s="42"/>
      <c r="H42" s="48"/>
    </row>
    <row r="43" s="2" customFormat="1" ht="16.8" customHeight="1">
      <c r="A43" s="42"/>
      <c r="B43" s="48"/>
      <c r="C43" s="302" t="s">
        <v>612</v>
      </c>
      <c r="D43" s="302" t="s">
        <v>2032</v>
      </c>
      <c r="E43" s="20" t="s">
        <v>137</v>
      </c>
      <c r="F43" s="303">
        <v>11020</v>
      </c>
      <c r="G43" s="42"/>
      <c r="H43" s="48"/>
    </row>
    <row r="44" s="2" customFormat="1" ht="16.8" customHeight="1">
      <c r="A44" s="42"/>
      <c r="B44" s="48"/>
      <c r="C44" s="302" t="s">
        <v>650</v>
      </c>
      <c r="D44" s="302" t="s">
        <v>2033</v>
      </c>
      <c r="E44" s="20" t="s">
        <v>137</v>
      </c>
      <c r="F44" s="303">
        <v>5400</v>
      </c>
      <c r="G44" s="42"/>
      <c r="H44" s="48"/>
    </row>
    <row r="45" s="2" customFormat="1" ht="16.8" customHeight="1">
      <c r="A45" s="42"/>
      <c r="B45" s="48"/>
      <c r="C45" s="298" t="s">
        <v>296</v>
      </c>
      <c r="D45" s="299" t="s">
        <v>297</v>
      </c>
      <c r="E45" s="300" t="s">
        <v>137</v>
      </c>
      <c r="F45" s="301">
        <v>220</v>
      </c>
      <c r="G45" s="42"/>
      <c r="H45" s="48"/>
    </row>
    <row r="46" s="2" customFormat="1" ht="16.8" customHeight="1">
      <c r="A46" s="42"/>
      <c r="B46" s="48"/>
      <c r="C46" s="302" t="s">
        <v>32</v>
      </c>
      <c r="D46" s="302" t="s">
        <v>940</v>
      </c>
      <c r="E46" s="20" t="s">
        <v>32</v>
      </c>
      <c r="F46" s="303">
        <v>0</v>
      </c>
      <c r="G46" s="42"/>
      <c r="H46" s="48"/>
    </row>
    <row r="47" s="2" customFormat="1" ht="16.8" customHeight="1">
      <c r="A47" s="42"/>
      <c r="B47" s="48"/>
      <c r="C47" s="302" t="s">
        <v>32</v>
      </c>
      <c r="D47" s="302" t="s">
        <v>2035</v>
      </c>
      <c r="E47" s="20" t="s">
        <v>32</v>
      </c>
      <c r="F47" s="303">
        <v>220</v>
      </c>
      <c r="G47" s="42"/>
      <c r="H47" s="48"/>
    </row>
    <row r="48" s="2" customFormat="1" ht="16.8" customHeight="1">
      <c r="A48" s="42"/>
      <c r="B48" s="48"/>
      <c r="C48" s="302" t="s">
        <v>32</v>
      </c>
      <c r="D48" s="302" t="s">
        <v>176</v>
      </c>
      <c r="E48" s="20" t="s">
        <v>32</v>
      </c>
      <c r="F48" s="303">
        <v>220</v>
      </c>
      <c r="G48" s="42"/>
      <c r="H48" s="48"/>
    </row>
    <row r="49" s="2" customFormat="1" ht="16.8" customHeight="1">
      <c r="A49" s="42"/>
      <c r="B49" s="48"/>
      <c r="C49" s="304" t="s">
        <v>2022</v>
      </c>
      <c r="D49" s="42"/>
      <c r="E49" s="42"/>
      <c r="F49" s="42"/>
      <c r="G49" s="42"/>
      <c r="H49" s="48"/>
    </row>
    <row r="50" s="2" customFormat="1" ht="16.8" customHeight="1">
      <c r="A50" s="42"/>
      <c r="B50" s="48"/>
      <c r="C50" s="302" t="s">
        <v>493</v>
      </c>
      <c r="D50" s="302" t="s">
        <v>2023</v>
      </c>
      <c r="E50" s="20" t="s">
        <v>137</v>
      </c>
      <c r="F50" s="303">
        <v>15890</v>
      </c>
      <c r="G50" s="42"/>
      <c r="H50" s="48"/>
    </row>
    <row r="51" s="2" customFormat="1" ht="16.8" customHeight="1">
      <c r="A51" s="42"/>
      <c r="B51" s="48"/>
      <c r="C51" s="302" t="s">
        <v>560</v>
      </c>
      <c r="D51" s="302" t="s">
        <v>2025</v>
      </c>
      <c r="E51" s="20" t="s">
        <v>137</v>
      </c>
      <c r="F51" s="303">
        <v>8770</v>
      </c>
      <c r="G51" s="42"/>
      <c r="H51" s="48"/>
    </row>
    <row r="52" s="2" customFormat="1" ht="16.8" customHeight="1">
      <c r="A52" s="42"/>
      <c r="B52" s="48"/>
      <c r="C52" s="302" t="s">
        <v>592</v>
      </c>
      <c r="D52" s="302" t="s">
        <v>2036</v>
      </c>
      <c r="E52" s="20" t="s">
        <v>137</v>
      </c>
      <c r="F52" s="303">
        <v>220</v>
      </c>
      <c r="G52" s="42"/>
      <c r="H52" s="48"/>
    </row>
    <row r="53" s="2" customFormat="1" ht="16.8" customHeight="1">
      <c r="A53" s="42"/>
      <c r="B53" s="48"/>
      <c r="C53" s="302" t="s">
        <v>607</v>
      </c>
      <c r="D53" s="302" t="s">
        <v>2026</v>
      </c>
      <c r="E53" s="20" t="s">
        <v>137</v>
      </c>
      <c r="F53" s="303">
        <v>10770</v>
      </c>
      <c r="G53" s="42"/>
      <c r="H53" s="48"/>
    </row>
    <row r="54" s="2" customFormat="1" ht="16.8" customHeight="1">
      <c r="A54" s="42"/>
      <c r="B54" s="48"/>
      <c r="C54" s="302" t="s">
        <v>612</v>
      </c>
      <c r="D54" s="302" t="s">
        <v>2032</v>
      </c>
      <c r="E54" s="20" t="s">
        <v>137</v>
      </c>
      <c r="F54" s="303">
        <v>11020</v>
      </c>
      <c r="G54" s="42"/>
      <c r="H54" s="48"/>
    </row>
    <row r="55" s="2" customFormat="1" ht="16.8" customHeight="1">
      <c r="A55" s="42"/>
      <c r="B55" s="48"/>
      <c r="C55" s="302" t="s">
        <v>619</v>
      </c>
      <c r="D55" s="302" t="s">
        <v>2037</v>
      </c>
      <c r="E55" s="20" t="s">
        <v>137</v>
      </c>
      <c r="F55" s="303">
        <v>5460</v>
      </c>
      <c r="G55" s="42"/>
      <c r="H55" s="48"/>
    </row>
    <row r="56" s="2" customFormat="1" ht="16.8" customHeight="1">
      <c r="A56" s="42"/>
      <c r="B56" s="48"/>
      <c r="C56" s="302" t="s">
        <v>644</v>
      </c>
      <c r="D56" s="302" t="s">
        <v>2038</v>
      </c>
      <c r="E56" s="20" t="s">
        <v>137</v>
      </c>
      <c r="F56" s="303">
        <v>220</v>
      </c>
      <c r="G56" s="42"/>
      <c r="H56" s="48"/>
    </row>
    <row r="57" s="2" customFormat="1" ht="16.8" customHeight="1">
      <c r="A57" s="42"/>
      <c r="B57" s="48"/>
      <c r="C57" s="298" t="s">
        <v>299</v>
      </c>
      <c r="D57" s="299" t="s">
        <v>300</v>
      </c>
      <c r="E57" s="300" t="s">
        <v>137</v>
      </c>
      <c r="F57" s="301">
        <v>2400</v>
      </c>
      <c r="G57" s="42"/>
      <c r="H57" s="48"/>
    </row>
    <row r="58" s="2" customFormat="1" ht="16.8" customHeight="1">
      <c r="A58" s="42"/>
      <c r="B58" s="48"/>
      <c r="C58" s="302" t="s">
        <v>32</v>
      </c>
      <c r="D58" s="302" t="s">
        <v>940</v>
      </c>
      <c r="E58" s="20" t="s">
        <v>32</v>
      </c>
      <c r="F58" s="303">
        <v>0</v>
      </c>
      <c r="G58" s="42"/>
      <c r="H58" s="48"/>
    </row>
    <row r="59" s="2" customFormat="1" ht="16.8" customHeight="1">
      <c r="A59" s="42"/>
      <c r="B59" s="48"/>
      <c r="C59" s="302" t="s">
        <v>32</v>
      </c>
      <c r="D59" s="302" t="s">
        <v>2039</v>
      </c>
      <c r="E59" s="20" t="s">
        <v>32</v>
      </c>
      <c r="F59" s="303">
        <v>2400</v>
      </c>
      <c r="G59" s="42"/>
      <c r="H59" s="48"/>
    </row>
    <row r="60" s="2" customFormat="1" ht="16.8" customHeight="1">
      <c r="A60" s="42"/>
      <c r="B60" s="48"/>
      <c r="C60" s="302" t="s">
        <v>32</v>
      </c>
      <c r="D60" s="302" t="s">
        <v>176</v>
      </c>
      <c r="E60" s="20" t="s">
        <v>32</v>
      </c>
      <c r="F60" s="303">
        <v>2400</v>
      </c>
      <c r="G60" s="42"/>
      <c r="H60" s="48"/>
    </row>
    <row r="61" s="2" customFormat="1" ht="16.8" customHeight="1">
      <c r="A61" s="42"/>
      <c r="B61" s="48"/>
      <c r="C61" s="304" t="s">
        <v>2022</v>
      </c>
      <c r="D61" s="42"/>
      <c r="E61" s="42"/>
      <c r="F61" s="42"/>
      <c r="G61" s="42"/>
      <c r="H61" s="48"/>
    </row>
    <row r="62" s="2" customFormat="1" ht="16.8" customHeight="1">
      <c r="A62" s="42"/>
      <c r="B62" s="48"/>
      <c r="C62" s="302" t="s">
        <v>493</v>
      </c>
      <c r="D62" s="302" t="s">
        <v>2023</v>
      </c>
      <c r="E62" s="20" t="s">
        <v>137</v>
      </c>
      <c r="F62" s="303">
        <v>15890</v>
      </c>
      <c r="G62" s="42"/>
      <c r="H62" s="48"/>
    </row>
    <row r="63" s="2" customFormat="1" ht="16.8" customHeight="1">
      <c r="A63" s="42"/>
      <c r="B63" s="48"/>
      <c r="C63" s="302" t="s">
        <v>550</v>
      </c>
      <c r="D63" s="302" t="s">
        <v>2040</v>
      </c>
      <c r="E63" s="20" t="s">
        <v>137</v>
      </c>
      <c r="F63" s="303">
        <v>2400</v>
      </c>
      <c r="G63" s="42"/>
      <c r="H63" s="48"/>
    </row>
    <row r="64" s="2" customFormat="1" ht="16.8" customHeight="1">
      <c r="A64" s="42"/>
      <c r="B64" s="48"/>
      <c r="C64" s="302" t="s">
        <v>575</v>
      </c>
      <c r="D64" s="302" t="s">
        <v>2041</v>
      </c>
      <c r="E64" s="20" t="s">
        <v>137</v>
      </c>
      <c r="F64" s="303">
        <v>7800</v>
      </c>
      <c r="G64" s="42"/>
      <c r="H64" s="48"/>
    </row>
    <row r="65" s="2" customFormat="1" ht="16.8" customHeight="1">
      <c r="A65" s="42"/>
      <c r="B65" s="48"/>
      <c r="C65" s="302" t="s">
        <v>703</v>
      </c>
      <c r="D65" s="302" t="s">
        <v>2042</v>
      </c>
      <c r="E65" s="20" t="s">
        <v>137</v>
      </c>
      <c r="F65" s="303">
        <v>2400</v>
      </c>
      <c r="G65" s="42"/>
      <c r="H65" s="48"/>
    </row>
    <row r="66" s="2" customFormat="1" ht="16.8" customHeight="1">
      <c r="A66" s="42"/>
      <c r="B66" s="48"/>
      <c r="C66" s="298" t="s">
        <v>302</v>
      </c>
      <c r="D66" s="299" t="s">
        <v>303</v>
      </c>
      <c r="E66" s="300" t="s">
        <v>137</v>
      </c>
      <c r="F66" s="301">
        <v>1100</v>
      </c>
      <c r="G66" s="42"/>
      <c r="H66" s="48"/>
    </row>
    <row r="67" s="2" customFormat="1" ht="16.8" customHeight="1">
      <c r="A67" s="42"/>
      <c r="B67" s="48"/>
      <c r="C67" s="302" t="s">
        <v>32</v>
      </c>
      <c r="D67" s="302" t="s">
        <v>940</v>
      </c>
      <c r="E67" s="20" t="s">
        <v>32</v>
      </c>
      <c r="F67" s="303">
        <v>0</v>
      </c>
      <c r="G67" s="42"/>
      <c r="H67" s="48"/>
    </row>
    <row r="68" s="2" customFormat="1" ht="16.8" customHeight="1">
      <c r="A68" s="42"/>
      <c r="B68" s="48"/>
      <c r="C68" s="302" t="s">
        <v>32</v>
      </c>
      <c r="D68" s="302" t="s">
        <v>2043</v>
      </c>
      <c r="E68" s="20" t="s">
        <v>32</v>
      </c>
      <c r="F68" s="303">
        <v>1100</v>
      </c>
      <c r="G68" s="42"/>
      <c r="H68" s="48"/>
    </row>
    <row r="69" s="2" customFormat="1" ht="16.8" customHeight="1">
      <c r="A69" s="42"/>
      <c r="B69" s="48"/>
      <c r="C69" s="302" t="s">
        <v>32</v>
      </c>
      <c r="D69" s="302" t="s">
        <v>176</v>
      </c>
      <c r="E69" s="20" t="s">
        <v>32</v>
      </c>
      <c r="F69" s="303">
        <v>1100</v>
      </c>
      <c r="G69" s="42"/>
      <c r="H69" s="48"/>
    </row>
    <row r="70" s="2" customFormat="1" ht="16.8" customHeight="1">
      <c r="A70" s="42"/>
      <c r="B70" s="48"/>
      <c r="C70" s="304" t="s">
        <v>2022</v>
      </c>
      <c r="D70" s="42"/>
      <c r="E70" s="42"/>
      <c r="F70" s="42"/>
      <c r="G70" s="42"/>
      <c r="H70" s="48"/>
    </row>
    <row r="71" s="2" customFormat="1" ht="16.8" customHeight="1">
      <c r="A71" s="42"/>
      <c r="B71" s="48"/>
      <c r="C71" s="302" t="s">
        <v>501</v>
      </c>
      <c r="D71" s="302" t="s">
        <v>2044</v>
      </c>
      <c r="E71" s="20" t="s">
        <v>137</v>
      </c>
      <c r="F71" s="303">
        <v>1100</v>
      </c>
      <c r="G71" s="42"/>
      <c r="H71" s="48"/>
    </row>
    <row r="72" s="2" customFormat="1" ht="16.8" customHeight="1">
      <c r="A72" s="42"/>
      <c r="B72" s="48"/>
      <c r="C72" s="302" t="s">
        <v>514</v>
      </c>
      <c r="D72" s="302" t="s">
        <v>2045</v>
      </c>
      <c r="E72" s="20" t="s">
        <v>137</v>
      </c>
      <c r="F72" s="303">
        <v>1100</v>
      </c>
      <c r="G72" s="42"/>
      <c r="H72" s="48"/>
    </row>
    <row r="73" s="2" customFormat="1" ht="16.8" customHeight="1">
      <c r="A73" s="42"/>
      <c r="B73" s="48"/>
      <c r="C73" s="302" t="s">
        <v>525</v>
      </c>
      <c r="D73" s="302" t="s">
        <v>2046</v>
      </c>
      <c r="E73" s="20" t="s">
        <v>137</v>
      </c>
      <c r="F73" s="303">
        <v>1100</v>
      </c>
      <c r="G73" s="42"/>
      <c r="H73" s="48"/>
    </row>
    <row r="74" s="2" customFormat="1" ht="16.8" customHeight="1">
      <c r="A74" s="42"/>
      <c r="B74" s="48"/>
      <c r="C74" s="302" t="s">
        <v>506</v>
      </c>
      <c r="D74" s="302" t="s">
        <v>507</v>
      </c>
      <c r="E74" s="20" t="s">
        <v>476</v>
      </c>
      <c r="F74" s="303">
        <v>22.949999999999999</v>
      </c>
      <c r="G74" s="42"/>
      <c r="H74" s="48"/>
    </row>
    <row r="75" s="2" customFormat="1" ht="16.8" customHeight="1">
      <c r="A75" s="42"/>
      <c r="B75" s="48"/>
      <c r="C75" s="298" t="s">
        <v>305</v>
      </c>
      <c r="D75" s="299" t="s">
        <v>306</v>
      </c>
      <c r="E75" s="300" t="s">
        <v>137</v>
      </c>
      <c r="F75" s="301">
        <v>20</v>
      </c>
      <c r="G75" s="42"/>
      <c r="H75" s="48"/>
    </row>
    <row r="76" s="2" customFormat="1" ht="16.8" customHeight="1">
      <c r="A76" s="42"/>
      <c r="B76" s="48"/>
      <c r="C76" s="302" t="s">
        <v>32</v>
      </c>
      <c r="D76" s="302" t="s">
        <v>2047</v>
      </c>
      <c r="E76" s="20" t="s">
        <v>32</v>
      </c>
      <c r="F76" s="303">
        <v>0</v>
      </c>
      <c r="G76" s="42"/>
      <c r="H76" s="48"/>
    </row>
    <row r="77" s="2" customFormat="1" ht="16.8" customHeight="1">
      <c r="A77" s="42"/>
      <c r="B77" s="48"/>
      <c r="C77" s="302" t="s">
        <v>32</v>
      </c>
      <c r="D77" s="302" t="s">
        <v>2048</v>
      </c>
      <c r="E77" s="20" t="s">
        <v>32</v>
      </c>
      <c r="F77" s="303">
        <v>20</v>
      </c>
      <c r="G77" s="42"/>
      <c r="H77" s="48"/>
    </row>
    <row r="78" s="2" customFormat="1" ht="16.8" customHeight="1">
      <c r="A78" s="42"/>
      <c r="B78" s="48"/>
      <c r="C78" s="304" t="s">
        <v>2022</v>
      </c>
      <c r="D78" s="42"/>
      <c r="E78" s="42"/>
      <c r="F78" s="42"/>
      <c r="G78" s="42"/>
      <c r="H78" s="48"/>
    </row>
    <row r="79" s="2" customFormat="1" ht="16.8" customHeight="1">
      <c r="A79" s="42"/>
      <c r="B79" s="48"/>
      <c r="C79" s="302" t="s">
        <v>493</v>
      </c>
      <c r="D79" s="302" t="s">
        <v>2023</v>
      </c>
      <c r="E79" s="20" t="s">
        <v>137</v>
      </c>
      <c r="F79" s="303">
        <v>15890</v>
      </c>
      <c r="G79" s="42"/>
      <c r="H79" s="48"/>
    </row>
    <row r="80" s="2" customFormat="1" ht="16.8" customHeight="1">
      <c r="A80" s="42"/>
      <c r="B80" s="48"/>
      <c r="C80" s="302" t="s">
        <v>566</v>
      </c>
      <c r="D80" s="302" t="s">
        <v>2049</v>
      </c>
      <c r="E80" s="20" t="s">
        <v>137</v>
      </c>
      <c r="F80" s="303">
        <v>20</v>
      </c>
      <c r="G80" s="42"/>
      <c r="H80" s="48"/>
    </row>
    <row r="81" s="2" customFormat="1" ht="16.8" customHeight="1">
      <c r="A81" s="42"/>
      <c r="B81" s="48"/>
      <c r="C81" s="302" t="s">
        <v>588</v>
      </c>
      <c r="D81" s="302" t="s">
        <v>2036</v>
      </c>
      <c r="E81" s="20" t="s">
        <v>137</v>
      </c>
      <c r="F81" s="303">
        <v>20</v>
      </c>
      <c r="G81" s="42"/>
      <c r="H81" s="48"/>
    </row>
    <row r="82" s="2" customFormat="1" ht="16.8" customHeight="1">
      <c r="A82" s="42"/>
      <c r="B82" s="48"/>
      <c r="C82" s="302" t="s">
        <v>602</v>
      </c>
      <c r="D82" s="302" t="s">
        <v>2050</v>
      </c>
      <c r="E82" s="20" t="s">
        <v>137</v>
      </c>
      <c r="F82" s="303">
        <v>20</v>
      </c>
      <c r="G82" s="42"/>
      <c r="H82" s="48"/>
    </row>
    <row r="83" s="2" customFormat="1" ht="16.8" customHeight="1">
      <c r="A83" s="42"/>
      <c r="B83" s="48"/>
      <c r="C83" s="302" t="s">
        <v>656</v>
      </c>
      <c r="D83" s="302" t="s">
        <v>2051</v>
      </c>
      <c r="E83" s="20" t="s">
        <v>137</v>
      </c>
      <c r="F83" s="303">
        <v>20</v>
      </c>
      <c r="G83" s="42"/>
      <c r="H83" s="48"/>
    </row>
    <row r="84" s="2" customFormat="1" ht="16.8" customHeight="1">
      <c r="A84" s="42"/>
      <c r="B84" s="48"/>
      <c r="C84" s="302" t="s">
        <v>719</v>
      </c>
      <c r="D84" s="302" t="s">
        <v>2052</v>
      </c>
      <c r="E84" s="20" t="s">
        <v>137</v>
      </c>
      <c r="F84" s="303">
        <v>20</v>
      </c>
      <c r="G84" s="42"/>
      <c r="H84" s="48"/>
    </row>
    <row r="85" s="2" customFormat="1" ht="7.44" customHeight="1">
      <c r="A85" s="42"/>
      <c r="B85" s="160"/>
      <c r="C85" s="161"/>
      <c r="D85" s="161"/>
      <c r="E85" s="161"/>
      <c r="F85" s="161"/>
      <c r="G85" s="161"/>
      <c r="H85" s="48"/>
    </row>
    <row r="86" s="2" customFormat="1">
      <c r="A86" s="42"/>
      <c r="B86" s="42"/>
      <c r="C86" s="42"/>
      <c r="D86" s="42"/>
      <c r="E86" s="42"/>
      <c r="F86" s="42"/>
      <c r="G86" s="42"/>
      <c r="H86" s="42"/>
    </row>
  </sheetData>
  <sheetProtection sheet="1" formatColumns="0" formatRows="0" objects="1" scenarios="1" spinCount="100000" saltValue="xWnTJKRKiPNgKWesXUfTNWwbskTzRtQKW25/aKI4bfbQFBIooc7hVXe2ynetX5pQ0CuAEKdrLrQwo3e4vqnmiQ==" hashValue="4/nOKDCLCfakJFCeSjFRHLkyVRMxc6YNatGMBJvGdcNQW1hlA3mBSDsfEWBmV+RsrJI/2o9k0htDtFjM53xDD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5" customWidth="1"/>
    <col min="2" max="2" width="1.667969" style="305" customWidth="1"/>
    <col min="3" max="4" width="5" style="305" customWidth="1"/>
    <col min="5" max="5" width="11.66016" style="305" customWidth="1"/>
    <col min="6" max="6" width="9.160156" style="305" customWidth="1"/>
    <col min="7" max="7" width="5" style="305" customWidth="1"/>
    <col min="8" max="8" width="77.83203" style="305" customWidth="1"/>
    <col min="9" max="10" width="20" style="305" customWidth="1"/>
    <col min="11" max="11" width="1.667969" style="305" customWidth="1"/>
  </cols>
  <sheetData>
    <row r="1" s="1" customFormat="1" ht="37.5" customHeight="1"/>
    <row r="2" s="1" customFormat="1" ht="7.5" customHeight="1">
      <c r="B2" s="306"/>
      <c r="C2" s="307"/>
      <c r="D2" s="307"/>
      <c r="E2" s="307"/>
      <c r="F2" s="307"/>
      <c r="G2" s="307"/>
      <c r="H2" s="307"/>
      <c r="I2" s="307"/>
      <c r="J2" s="307"/>
      <c r="K2" s="308"/>
    </row>
    <row r="3" s="17" customFormat="1" ht="45" customHeight="1">
      <c r="B3" s="309"/>
      <c r="C3" s="310" t="s">
        <v>2053</v>
      </c>
      <c r="D3" s="310"/>
      <c r="E3" s="310"/>
      <c r="F3" s="310"/>
      <c r="G3" s="310"/>
      <c r="H3" s="310"/>
      <c r="I3" s="310"/>
      <c r="J3" s="310"/>
      <c r="K3" s="311"/>
    </row>
    <row r="4" s="1" customFormat="1" ht="25.5" customHeight="1">
      <c r="B4" s="312"/>
      <c r="C4" s="313" t="s">
        <v>2054</v>
      </c>
      <c r="D4" s="313"/>
      <c r="E4" s="313"/>
      <c r="F4" s="313"/>
      <c r="G4" s="313"/>
      <c r="H4" s="313"/>
      <c r="I4" s="313"/>
      <c r="J4" s="313"/>
      <c r="K4" s="314"/>
    </row>
    <row r="5" s="1" customFormat="1" ht="5.25" customHeight="1">
      <c r="B5" s="312"/>
      <c r="C5" s="315"/>
      <c r="D5" s="315"/>
      <c r="E5" s="315"/>
      <c r="F5" s="315"/>
      <c r="G5" s="315"/>
      <c r="H5" s="315"/>
      <c r="I5" s="315"/>
      <c r="J5" s="315"/>
      <c r="K5" s="314"/>
    </row>
    <row r="6" s="1" customFormat="1" ht="15" customHeight="1">
      <c r="B6" s="312"/>
      <c r="C6" s="316" t="s">
        <v>2055</v>
      </c>
      <c r="D6" s="316"/>
      <c r="E6" s="316"/>
      <c r="F6" s="316"/>
      <c r="G6" s="316"/>
      <c r="H6" s="316"/>
      <c r="I6" s="316"/>
      <c r="J6" s="316"/>
      <c r="K6" s="314"/>
    </row>
    <row r="7" s="1" customFormat="1" ht="15" customHeight="1">
      <c r="B7" s="317"/>
      <c r="C7" s="316" t="s">
        <v>2056</v>
      </c>
      <c r="D7" s="316"/>
      <c r="E7" s="316"/>
      <c r="F7" s="316"/>
      <c r="G7" s="316"/>
      <c r="H7" s="316"/>
      <c r="I7" s="316"/>
      <c r="J7" s="316"/>
      <c r="K7" s="314"/>
    </row>
    <row r="8" s="1" customFormat="1" ht="12.75" customHeight="1">
      <c r="B8" s="317"/>
      <c r="C8" s="316"/>
      <c r="D8" s="316"/>
      <c r="E8" s="316"/>
      <c r="F8" s="316"/>
      <c r="G8" s="316"/>
      <c r="H8" s="316"/>
      <c r="I8" s="316"/>
      <c r="J8" s="316"/>
      <c r="K8" s="314"/>
    </row>
    <row r="9" s="1" customFormat="1" ht="15" customHeight="1">
      <c r="B9" s="317"/>
      <c r="C9" s="316" t="s">
        <v>2057</v>
      </c>
      <c r="D9" s="316"/>
      <c r="E9" s="316"/>
      <c r="F9" s="316"/>
      <c r="G9" s="316"/>
      <c r="H9" s="316"/>
      <c r="I9" s="316"/>
      <c r="J9" s="316"/>
      <c r="K9" s="314"/>
    </row>
    <row r="10" s="1" customFormat="1" ht="15" customHeight="1">
      <c r="B10" s="317"/>
      <c r="C10" s="316"/>
      <c r="D10" s="316" t="s">
        <v>2058</v>
      </c>
      <c r="E10" s="316"/>
      <c r="F10" s="316"/>
      <c r="G10" s="316"/>
      <c r="H10" s="316"/>
      <c r="I10" s="316"/>
      <c r="J10" s="316"/>
      <c r="K10" s="314"/>
    </row>
    <row r="11" s="1" customFormat="1" ht="15" customHeight="1">
      <c r="B11" s="317"/>
      <c r="C11" s="318"/>
      <c r="D11" s="316" t="s">
        <v>2059</v>
      </c>
      <c r="E11" s="316"/>
      <c r="F11" s="316"/>
      <c r="G11" s="316"/>
      <c r="H11" s="316"/>
      <c r="I11" s="316"/>
      <c r="J11" s="316"/>
      <c r="K11" s="314"/>
    </row>
    <row r="12" s="1" customFormat="1" ht="15" customHeight="1">
      <c r="B12" s="317"/>
      <c r="C12" s="318"/>
      <c r="D12" s="316"/>
      <c r="E12" s="316"/>
      <c r="F12" s="316"/>
      <c r="G12" s="316"/>
      <c r="H12" s="316"/>
      <c r="I12" s="316"/>
      <c r="J12" s="316"/>
      <c r="K12" s="314"/>
    </row>
    <row r="13" s="1" customFormat="1" ht="15" customHeight="1">
      <c r="B13" s="317"/>
      <c r="C13" s="318"/>
      <c r="D13" s="319" t="s">
        <v>2060</v>
      </c>
      <c r="E13" s="316"/>
      <c r="F13" s="316"/>
      <c r="G13" s="316"/>
      <c r="H13" s="316"/>
      <c r="I13" s="316"/>
      <c r="J13" s="316"/>
      <c r="K13" s="314"/>
    </row>
    <row r="14" s="1" customFormat="1" ht="12.75" customHeight="1">
      <c r="B14" s="317"/>
      <c r="C14" s="318"/>
      <c r="D14" s="318"/>
      <c r="E14" s="318"/>
      <c r="F14" s="318"/>
      <c r="G14" s="318"/>
      <c r="H14" s="318"/>
      <c r="I14" s="318"/>
      <c r="J14" s="318"/>
      <c r="K14" s="314"/>
    </row>
    <row r="15" s="1" customFormat="1" ht="15" customHeight="1">
      <c r="B15" s="317"/>
      <c r="C15" s="318"/>
      <c r="D15" s="316" t="s">
        <v>2061</v>
      </c>
      <c r="E15" s="316"/>
      <c r="F15" s="316"/>
      <c r="G15" s="316"/>
      <c r="H15" s="316"/>
      <c r="I15" s="316"/>
      <c r="J15" s="316"/>
      <c r="K15" s="314"/>
    </row>
    <row r="16" s="1" customFormat="1" ht="15" customHeight="1">
      <c r="B16" s="317"/>
      <c r="C16" s="318"/>
      <c r="D16" s="316" t="s">
        <v>2062</v>
      </c>
      <c r="E16" s="316"/>
      <c r="F16" s="316"/>
      <c r="G16" s="316"/>
      <c r="H16" s="316"/>
      <c r="I16" s="316"/>
      <c r="J16" s="316"/>
      <c r="K16" s="314"/>
    </row>
    <row r="17" s="1" customFormat="1" ht="15" customHeight="1">
      <c r="B17" s="317"/>
      <c r="C17" s="318"/>
      <c r="D17" s="316" t="s">
        <v>2063</v>
      </c>
      <c r="E17" s="316"/>
      <c r="F17" s="316"/>
      <c r="G17" s="316"/>
      <c r="H17" s="316"/>
      <c r="I17" s="316"/>
      <c r="J17" s="316"/>
      <c r="K17" s="314"/>
    </row>
    <row r="18" s="1" customFormat="1" ht="15" customHeight="1">
      <c r="B18" s="317"/>
      <c r="C18" s="318"/>
      <c r="D18" s="318"/>
      <c r="E18" s="320" t="s">
        <v>87</v>
      </c>
      <c r="F18" s="316" t="s">
        <v>2064</v>
      </c>
      <c r="G18" s="316"/>
      <c r="H18" s="316"/>
      <c r="I18" s="316"/>
      <c r="J18" s="316"/>
      <c r="K18" s="314"/>
    </row>
    <row r="19" s="1" customFormat="1" ht="15" customHeight="1">
      <c r="B19" s="317"/>
      <c r="C19" s="318"/>
      <c r="D19" s="318"/>
      <c r="E19" s="320" t="s">
        <v>2065</v>
      </c>
      <c r="F19" s="316" t="s">
        <v>2066</v>
      </c>
      <c r="G19" s="316"/>
      <c r="H19" s="316"/>
      <c r="I19" s="316"/>
      <c r="J19" s="316"/>
      <c r="K19" s="314"/>
    </row>
    <row r="20" s="1" customFormat="1" ht="15" customHeight="1">
      <c r="B20" s="317"/>
      <c r="C20" s="318"/>
      <c r="D20" s="318"/>
      <c r="E20" s="320" t="s">
        <v>2067</v>
      </c>
      <c r="F20" s="316" t="s">
        <v>2068</v>
      </c>
      <c r="G20" s="316"/>
      <c r="H20" s="316"/>
      <c r="I20" s="316"/>
      <c r="J20" s="316"/>
      <c r="K20" s="314"/>
    </row>
    <row r="21" s="1" customFormat="1" ht="15" customHeight="1">
      <c r="B21" s="317"/>
      <c r="C21" s="318"/>
      <c r="D21" s="318"/>
      <c r="E21" s="320" t="s">
        <v>2069</v>
      </c>
      <c r="F21" s="316" t="s">
        <v>2070</v>
      </c>
      <c r="G21" s="316"/>
      <c r="H21" s="316"/>
      <c r="I21" s="316"/>
      <c r="J21" s="316"/>
      <c r="K21" s="314"/>
    </row>
    <row r="22" s="1" customFormat="1" ht="15" customHeight="1">
      <c r="B22" s="317"/>
      <c r="C22" s="318"/>
      <c r="D22" s="318"/>
      <c r="E22" s="320" t="s">
        <v>2071</v>
      </c>
      <c r="F22" s="316" t="s">
        <v>2072</v>
      </c>
      <c r="G22" s="316"/>
      <c r="H22" s="316"/>
      <c r="I22" s="316"/>
      <c r="J22" s="316"/>
      <c r="K22" s="314"/>
    </row>
    <row r="23" s="1" customFormat="1" ht="15" customHeight="1">
      <c r="B23" s="317"/>
      <c r="C23" s="318"/>
      <c r="D23" s="318"/>
      <c r="E23" s="320" t="s">
        <v>2073</v>
      </c>
      <c r="F23" s="316" t="s">
        <v>2074</v>
      </c>
      <c r="G23" s="316"/>
      <c r="H23" s="316"/>
      <c r="I23" s="316"/>
      <c r="J23" s="316"/>
      <c r="K23" s="314"/>
    </row>
    <row r="24" s="1" customFormat="1" ht="12.75" customHeight="1">
      <c r="B24" s="317"/>
      <c r="C24" s="318"/>
      <c r="D24" s="318"/>
      <c r="E24" s="318"/>
      <c r="F24" s="318"/>
      <c r="G24" s="318"/>
      <c r="H24" s="318"/>
      <c r="I24" s="318"/>
      <c r="J24" s="318"/>
      <c r="K24" s="314"/>
    </row>
    <row r="25" s="1" customFormat="1" ht="15" customHeight="1">
      <c r="B25" s="317"/>
      <c r="C25" s="316" t="s">
        <v>2075</v>
      </c>
      <c r="D25" s="316"/>
      <c r="E25" s="316"/>
      <c r="F25" s="316"/>
      <c r="G25" s="316"/>
      <c r="H25" s="316"/>
      <c r="I25" s="316"/>
      <c r="J25" s="316"/>
      <c r="K25" s="314"/>
    </row>
    <row r="26" s="1" customFormat="1" ht="15" customHeight="1">
      <c r="B26" s="317"/>
      <c r="C26" s="316" t="s">
        <v>2076</v>
      </c>
      <c r="D26" s="316"/>
      <c r="E26" s="316"/>
      <c r="F26" s="316"/>
      <c r="G26" s="316"/>
      <c r="H26" s="316"/>
      <c r="I26" s="316"/>
      <c r="J26" s="316"/>
      <c r="K26" s="314"/>
    </row>
    <row r="27" s="1" customFormat="1" ht="15" customHeight="1">
      <c r="B27" s="317"/>
      <c r="C27" s="316"/>
      <c r="D27" s="316" t="s">
        <v>2077</v>
      </c>
      <c r="E27" s="316"/>
      <c r="F27" s="316"/>
      <c r="G27" s="316"/>
      <c r="H27" s="316"/>
      <c r="I27" s="316"/>
      <c r="J27" s="316"/>
      <c r="K27" s="314"/>
    </row>
    <row r="28" s="1" customFormat="1" ht="15" customHeight="1">
      <c r="B28" s="317"/>
      <c r="C28" s="318"/>
      <c r="D28" s="316" t="s">
        <v>2078</v>
      </c>
      <c r="E28" s="316"/>
      <c r="F28" s="316"/>
      <c r="G28" s="316"/>
      <c r="H28" s="316"/>
      <c r="I28" s="316"/>
      <c r="J28" s="316"/>
      <c r="K28" s="314"/>
    </row>
    <row r="29" s="1" customFormat="1" ht="12.75" customHeight="1">
      <c r="B29" s="317"/>
      <c r="C29" s="318"/>
      <c r="D29" s="318"/>
      <c r="E29" s="318"/>
      <c r="F29" s="318"/>
      <c r="G29" s="318"/>
      <c r="H29" s="318"/>
      <c r="I29" s="318"/>
      <c r="J29" s="318"/>
      <c r="K29" s="314"/>
    </row>
    <row r="30" s="1" customFormat="1" ht="15" customHeight="1">
      <c r="B30" s="317"/>
      <c r="C30" s="318"/>
      <c r="D30" s="316" t="s">
        <v>2079</v>
      </c>
      <c r="E30" s="316"/>
      <c r="F30" s="316"/>
      <c r="G30" s="316"/>
      <c r="H30" s="316"/>
      <c r="I30" s="316"/>
      <c r="J30" s="316"/>
      <c r="K30" s="314"/>
    </row>
    <row r="31" s="1" customFormat="1" ht="15" customHeight="1">
      <c r="B31" s="317"/>
      <c r="C31" s="318"/>
      <c r="D31" s="316" t="s">
        <v>2080</v>
      </c>
      <c r="E31" s="316"/>
      <c r="F31" s="316"/>
      <c r="G31" s="316"/>
      <c r="H31" s="316"/>
      <c r="I31" s="316"/>
      <c r="J31" s="316"/>
      <c r="K31" s="314"/>
    </row>
    <row r="32" s="1" customFormat="1" ht="12.75" customHeight="1">
      <c r="B32" s="317"/>
      <c r="C32" s="318"/>
      <c r="D32" s="318"/>
      <c r="E32" s="318"/>
      <c r="F32" s="318"/>
      <c r="G32" s="318"/>
      <c r="H32" s="318"/>
      <c r="I32" s="318"/>
      <c r="J32" s="318"/>
      <c r="K32" s="314"/>
    </row>
    <row r="33" s="1" customFormat="1" ht="15" customHeight="1">
      <c r="B33" s="317"/>
      <c r="C33" s="318"/>
      <c r="D33" s="316" t="s">
        <v>2081</v>
      </c>
      <c r="E33" s="316"/>
      <c r="F33" s="316"/>
      <c r="G33" s="316"/>
      <c r="H33" s="316"/>
      <c r="I33" s="316"/>
      <c r="J33" s="316"/>
      <c r="K33" s="314"/>
    </row>
    <row r="34" s="1" customFormat="1" ht="15" customHeight="1">
      <c r="B34" s="317"/>
      <c r="C34" s="318"/>
      <c r="D34" s="316" t="s">
        <v>2082</v>
      </c>
      <c r="E34" s="316"/>
      <c r="F34" s="316"/>
      <c r="G34" s="316"/>
      <c r="H34" s="316"/>
      <c r="I34" s="316"/>
      <c r="J34" s="316"/>
      <c r="K34" s="314"/>
    </row>
    <row r="35" s="1" customFormat="1" ht="15" customHeight="1">
      <c r="B35" s="317"/>
      <c r="C35" s="318"/>
      <c r="D35" s="316" t="s">
        <v>2083</v>
      </c>
      <c r="E35" s="316"/>
      <c r="F35" s="316"/>
      <c r="G35" s="316"/>
      <c r="H35" s="316"/>
      <c r="I35" s="316"/>
      <c r="J35" s="316"/>
      <c r="K35" s="314"/>
    </row>
    <row r="36" s="1" customFormat="1" ht="15" customHeight="1">
      <c r="B36" s="317"/>
      <c r="C36" s="318"/>
      <c r="D36" s="316"/>
      <c r="E36" s="319" t="s">
        <v>118</v>
      </c>
      <c r="F36" s="316"/>
      <c r="G36" s="316" t="s">
        <v>2084</v>
      </c>
      <c r="H36" s="316"/>
      <c r="I36" s="316"/>
      <c r="J36" s="316"/>
      <c r="K36" s="314"/>
    </row>
    <row r="37" s="1" customFormat="1" ht="30.75" customHeight="1">
      <c r="B37" s="317"/>
      <c r="C37" s="318"/>
      <c r="D37" s="316"/>
      <c r="E37" s="319" t="s">
        <v>2085</v>
      </c>
      <c r="F37" s="316"/>
      <c r="G37" s="316" t="s">
        <v>2086</v>
      </c>
      <c r="H37" s="316"/>
      <c r="I37" s="316"/>
      <c r="J37" s="316"/>
      <c r="K37" s="314"/>
    </row>
    <row r="38" s="1" customFormat="1" ht="15" customHeight="1">
      <c r="B38" s="317"/>
      <c r="C38" s="318"/>
      <c r="D38" s="316"/>
      <c r="E38" s="319" t="s">
        <v>61</v>
      </c>
      <c r="F38" s="316"/>
      <c r="G38" s="316" t="s">
        <v>2087</v>
      </c>
      <c r="H38" s="316"/>
      <c r="I38" s="316"/>
      <c r="J38" s="316"/>
      <c r="K38" s="314"/>
    </row>
    <row r="39" s="1" customFormat="1" ht="15" customHeight="1">
      <c r="B39" s="317"/>
      <c r="C39" s="318"/>
      <c r="D39" s="316"/>
      <c r="E39" s="319" t="s">
        <v>62</v>
      </c>
      <c r="F39" s="316"/>
      <c r="G39" s="316" t="s">
        <v>2088</v>
      </c>
      <c r="H39" s="316"/>
      <c r="I39" s="316"/>
      <c r="J39" s="316"/>
      <c r="K39" s="314"/>
    </row>
    <row r="40" s="1" customFormat="1" ht="15" customHeight="1">
      <c r="B40" s="317"/>
      <c r="C40" s="318"/>
      <c r="D40" s="316"/>
      <c r="E40" s="319" t="s">
        <v>119</v>
      </c>
      <c r="F40" s="316"/>
      <c r="G40" s="316" t="s">
        <v>2089</v>
      </c>
      <c r="H40" s="316"/>
      <c r="I40" s="316"/>
      <c r="J40" s="316"/>
      <c r="K40" s="314"/>
    </row>
    <row r="41" s="1" customFormat="1" ht="15" customHeight="1">
      <c r="B41" s="317"/>
      <c r="C41" s="318"/>
      <c r="D41" s="316"/>
      <c r="E41" s="319" t="s">
        <v>120</v>
      </c>
      <c r="F41" s="316"/>
      <c r="G41" s="316" t="s">
        <v>2090</v>
      </c>
      <c r="H41" s="316"/>
      <c r="I41" s="316"/>
      <c r="J41" s="316"/>
      <c r="K41" s="314"/>
    </row>
    <row r="42" s="1" customFormat="1" ht="15" customHeight="1">
      <c r="B42" s="317"/>
      <c r="C42" s="318"/>
      <c r="D42" s="316"/>
      <c r="E42" s="319" t="s">
        <v>2091</v>
      </c>
      <c r="F42" s="316"/>
      <c r="G42" s="316" t="s">
        <v>2092</v>
      </c>
      <c r="H42" s="316"/>
      <c r="I42" s="316"/>
      <c r="J42" s="316"/>
      <c r="K42" s="314"/>
    </row>
    <row r="43" s="1" customFormat="1" ht="15" customHeight="1">
      <c r="B43" s="317"/>
      <c r="C43" s="318"/>
      <c r="D43" s="316"/>
      <c r="E43" s="319"/>
      <c r="F43" s="316"/>
      <c r="G43" s="316" t="s">
        <v>2093</v>
      </c>
      <c r="H43" s="316"/>
      <c r="I43" s="316"/>
      <c r="J43" s="316"/>
      <c r="K43" s="314"/>
    </row>
    <row r="44" s="1" customFormat="1" ht="15" customHeight="1">
      <c r="B44" s="317"/>
      <c r="C44" s="318"/>
      <c r="D44" s="316"/>
      <c r="E44" s="319" t="s">
        <v>2094</v>
      </c>
      <c r="F44" s="316"/>
      <c r="G44" s="316" t="s">
        <v>2095</v>
      </c>
      <c r="H44" s="316"/>
      <c r="I44" s="316"/>
      <c r="J44" s="316"/>
      <c r="K44" s="314"/>
    </row>
    <row r="45" s="1" customFormat="1" ht="15" customHeight="1">
      <c r="B45" s="317"/>
      <c r="C45" s="318"/>
      <c r="D45" s="316"/>
      <c r="E45" s="319" t="s">
        <v>122</v>
      </c>
      <c r="F45" s="316"/>
      <c r="G45" s="316" t="s">
        <v>2096</v>
      </c>
      <c r="H45" s="316"/>
      <c r="I45" s="316"/>
      <c r="J45" s="316"/>
      <c r="K45" s="314"/>
    </row>
    <row r="46" s="1" customFormat="1" ht="12.75" customHeight="1">
      <c r="B46" s="317"/>
      <c r="C46" s="318"/>
      <c r="D46" s="316"/>
      <c r="E46" s="316"/>
      <c r="F46" s="316"/>
      <c r="G46" s="316"/>
      <c r="H46" s="316"/>
      <c r="I46" s="316"/>
      <c r="J46" s="316"/>
      <c r="K46" s="314"/>
    </row>
    <row r="47" s="1" customFormat="1" ht="15" customHeight="1">
      <c r="B47" s="317"/>
      <c r="C47" s="318"/>
      <c r="D47" s="316" t="s">
        <v>2097</v>
      </c>
      <c r="E47" s="316"/>
      <c r="F47" s="316"/>
      <c r="G47" s="316"/>
      <c r="H47" s="316"/>
      <c r="I47" s="316"/>
      <c r="J47" s="316"/>
      <c r="K47" s="314"/>
    </row>
    <row r="48" s="1" customFormat="1" ht="15" customHeight="1">
      <c r="B48" s="317"/>
      <c r="C48" s="318"/>
      <c r="D48" s="318"/>
      <c r="E48" s="316" t="s">
        <v>2098</v>
      </c>
      <c r="F48" s="316"/>
      <c r="G48" s="316"/>
      <c r="H48" s="316"/>
      <c r="I48" s="316"/>
      <c r="J48" s="316"/>
      <c r="K48" s="314"/>
    </row>
    <row r="49" s="1" customFormat="1" ht="15" customHeight="1">
      <c r="B49" s="317"/>
      <c r="C49" s="318"/>
      <c r="D49" s="318"/>
      <c r="E49" s="316" t="s">
        <v>2099</v>
      </c>
      <c r="F49" s="316"/>
      <c r="G49" s="316"/>
      <c r="H49" s="316"/>
      <c r="I49" s="316"/>
      <c r="J49" s="316"/>
      <c r="K49" s="314"/>
    </row>
    <row r="50" s="1" customFormat="1" ht="15" customHeight="1">
      <c r="B50" s="317"/>
      <c r="C50" s="318"/>
      <c r="D50" s="318"/>
      <c r="E50" s="316" t="s">
        <v>2100</v>
      </c>
      <c r="F50" s="316"/>
      <c r="G50" s="316"/>
      <c r="H50" s="316"/>
      <c r="I50" s="316"/>
      <c r="J50" s="316"/>
      <c r="K50" s="314"/>
    </row>
    <row r="51" s="1" customFormat="1" ht="15" customHeight="1">
      <c r="B51" s="317"/>
      <c r="C51" s="318"/>
      <c r="D51" s="316" t="s">
        <v>2101</v>
      </c>
      <c r="E51" s="316"/>
      <c r="F51" s="316"/>
      <c r="G51" s="316"/>
      <c r="H51" s="316"/>
      <c r="I51" s="316"/>
      <c r="J51" s="316"/>
      <c r="K51" s="314"/>
    </row>
    <row r="52" s="1" customFormat="1" ht="25.5" customHeight="1">
      <c r="B52" s="312"/>
      <c r="C52" s="313" t="s">
        <v>2102</v>
      </c>
      <c r="D52" s="313"/>
      <c r="E52" s="313"/>
      <c r="F52" s="313"/>
      <c r="G52" s="313"/>
      <c r="H52" s="313"/>
      <c r="I52" s="313"/>
      <c r="J52" s="313"/>
      <c r="K52" s="314"/>
    </row>
    <row r="53" s="1" customFormat="1" ht="5.25" customHeight="1">
      <c r="B53" s="312"/>
      <c r="C53" s="315"/>
      <c r="D53" s="315"/>
      <c r="E53" s="315"/>
      <c r="F53" s="315"/>
      <c r="G53" s="315"/>
      <c r="H53" s="315"/>
      <c r="I53" s="315"/>
      <c r="J53" s="315"/>
      <c r="K53" s="314"/>
    </row>
    <row r="54" s="1" customFormat="1" ht="15" customHeight="1">
      <c r="B54" s="312"/>
      <c r="C54" s="316" t="s">
        <v>2103</v>
      </c>
      <c r="D54" s="316"/>
      <c r="E54" s="316"/>
      <c r="F54" s="316"/>
      <c r="G54" s="316"/>
      <c r="H54" s="316"/>
      <c r="I54" s="316"/>
      <c r="J54" s="316"/>
      <c r="K54" s="314"/>
    </row>
    <row r="55" s="1" customFormat="1" ht="15" customHeight="1">
      <c r="B55" s="312"/>
      <c r="C55" s="316" t="s">
        <v>2104</v>
      </c>
      <c r="D55" s="316"/>
      <c r="E55" s="316"/>
      <c r="F55" s="316"/>
      <c r="G55" s="316"/>
      <c r="H55" s="316"/>
      <c r="I55" s="316"/>
      <c r="J55" s="316"/>
      <c r="K55" s="314"/>
    </row>
    <row r="56" s="1" customFormat="1" ht="12.75" customHeight="1">
      <c r="B56" s="312"/>
      <c r="C56" s="316"/>
      <c r="D56" s="316"/>
      <c r="E56" s="316"/>
      <c r="F56" s="316"/>
      <c r="G56" s="316"/>
      <c r="H56" s="316"/>
      <c r="I56" s="316"/>
      <c r="J56" s="316"/>
      <c r="K56" s="314"/>
    </row>
    <row r="57" s="1" customFormat="1" ht="15" customHeight="1">
      <c r="B57" s="312"/>
      <c r="C57" s="316" t="s">
        <v>2105</v>
      </c>
      <c r="D57" s="316"/>
      <c r="E57" s="316"/>
      <c r="F57" s="316"/>
      <c r="G57" s="316"/>
      <c r="H57" s="316"/>
      <c r="I57" s="316"/>
      <c r="J57" s="316"/>
      <c r="K57" s="314"/>
    </row>
    <row r="58" s="1" customFormat="1" ht="15" customHeight="1">
      <c r="B58" s="312"/>
      <c r="C58" s="318"/>
      <c r="D58" s="316" t="s">
        <v>2106</v>
      </c>
      <c r="E58" s="316"/>
      <c r="F58" s="316"/>
      <c r="G58" s="316"/>
      <c r="H58" s="316"/>
      <c r="I58" s="316"/>
      <c r="J58" s="316"/>
      <c r="K58" s="314"/>
    </row>
    <row r="59" s="1" customFormat="1" ht="15" customHeight="1">
      <c r="B59" s="312"/>
      <c r="C59" s="318"/>
      <c r="D59" s="316" t="s">
        <v>2107</v>
      </c>
      <c r="E59" s="316"/>
      <c r="F59" s="316"/>
      <c r="G59" s="316"/>
      <c r="H59" s="316"/>
      <c r="I59" s="316"/>
      <c r="J59" s="316"/>
      <c r="K59" s="314"/>
    </row>
    <row r="60" s="1" customFormat="1" ht="15" customHeight="1">
      <c r="B60" s="312"/>
      <c r="C60" s="318"/>
      <c r="D60" s="316" t="s">
        <v>2108</v>
      </c>
      <c r="E60" s="316"/>
      <c r="F60" s="316"/>
      <c r="G60" s="316"/>
      <c r="H60" s="316"/>
      <c r="I60" s="316"/>
      <c r="J60" s="316"/>
      <c r="K60" s="314"/>
    </row>
    <row r="61" s="1" customFormat="1" ht="15" customHeight="1">
      <c r="B61" s="312"/>
      <c r="C61" s="318"/>
      <c r="D61" s="316" t="s">
        <v>2109</v>
      </c>
      <c r="E61" s="316"/>
      <c r="F61" s="316"/>
      <c r="G61" s="316"/>
      <c r="H61" s="316"/>
      <c r="I61" s="316"/>
      <c r="J61" s="316"/>
      <c r="K61" s="314"/>
    </row>
    <row r="62" s="1" customFormat="1" ht="15" customHeight="1">
      <c r="B62" s="312"/>
      <c r="C62" s="318"/>
      <c r="D62" s="321" t="s">
        <v>2110</v>
      </c>
      <c r="E62" s="321"/>
      <c r="F62" s="321"/>
      <c r="G62" s="321"/>
      <c r="H62" s="321"/>
      <c r="I62" s="321"/>
      <c r="J62" s="321"/>
      <c r="K62" s="314"/>
    </row>
    <row r="63" s="1" customFormat="1" ht="15" customHeight="1">
      <c r="B63" s="312"/>
      <c r="C63" s="318"/>
      <c r="D63" s="316" t="s">
        <v>2111</v>
      </c>
      <c r="E63" s="316"/>
      <c r="F63" s="316"/>
      <c r="G63" s="316"/>
      <c r="H63" s="316"/>
      <c r="I63" s="316"/>
      <c r="J63" s="316"/>
      <c r="K63" s="314"/>
    </row>
    <row r="64" s="1" customFormat="1" ht="12.75" customHeight="1">
      <c r="B64" s="312"/>
      <c r="C64" s="318"/>
      <c r="D64" s="318"/>
      <c r="E64" s="322"/>
      <c r="F64" s="318"/>
      <c r="G64" s="318"/>
      <c r="H64" s="318"/>
      <c r="I64" s="318"/>
      <c r="J64" s="318"/>
      <c r="K64" s="314"/>
    </row>
    <row r="65" s="1" customFormat="1" ht="15" customHeight="1">
      <c r="B65" s="312"/>
      <c r="C65" s="318"/>
      <c r="D65" s="316" t="s">
        <v>2112</v>
      </c>
      <c r="E65" s="316"/>
      <c r="F65" s="316"/>
      <c r="G65" s="316"/>
      <c r="H65" s="316"/>
      <c r="I65" s="316"/>
      <c r="J65" s="316"/>
      <c r="K65" s="314"/>
    </row>
    <row r="66" s="1" customFormat="1" ht="15" customHeight="1">
      <c r="B66" s="312"/>
      <c r="C66" s="318"/>
      <c r="D66" s="321" t="s">
        <v>2113</v>
      </c>
      <c r="E66" s="321"/>
      <c r="F66" s="321"/>
      <c r="G66" s="321"/>
      <c r="H66" s="321"/>
      <c r="I66" s="321"/>
      <c r="J66" s="321"/>
      <c r="K66" s="314"/>
    </row>
    <row r="67" s="1" customFormat="1" ht="15" customHeight="1">
      <c r="B67" s="312"/>
      <c r="C67" s="318"/>
      <c r="D67" s="316" t="s">
        <v>2114</v>
      </c>
      <c r="E67" s="316"/>
      <c r="F67" s="316"/>
      <c r="G67" s="316"/>
      <c r="H67" s="316"/>
      <c r="I67" s="316"/>
      <c r="J67" s="316"/>
      <c r="K67" s="314"/>
    </row>
    <row r="68" s="1" customFormat="1" ht="15" customHeight="1">
      <c r="B68" s="312"/>
      <c r="C68" s="318"/>
      <c r="D68" s="316" t="s">
        <v>2115</v>
      </c>
      <c r="E68" s="316"/>
      <c r="F68" s="316"/>
      <c r="G68" s="316"/>
      <c r="H68" s="316"/>
      <c r="I68" s="316"/>
      <c r="J68" s="316"/>
      <c r="K68" s="314"/>
    </row>
    <row r="69" s="1" customFormat="1" ht="15" customHeight="1">
      <c r="B69" s="312"/>
      <c r="C69" s="318"/>
      <c r="D69" s="316" t="s">
        <v>2116</v>
      </c>
      <c r="E69" s="316"/>
      <c r="F69" s="316"/>
      <c r="G69" s="316"/>
      <c r="H69" s="316"/>
      <c r="I69" s="316"/>
      <c r="J69" s="316"/>
      <c r="K69" s="314"/>
    </row>
    <row r="70" s="1" customFormat="1" ht="15" customHeight="1">
      <c r="B70" s="312"/>
      <c r="C70" s="318"/>
      <c r="D70" s="316" t="s">
        <v>2117</v>
      </c>
      <c r="E70" s="316"/>
      <c r="F70" s="316"/>
      <c r="G70" s="316"/>
      <c r="H70" s="316"/>
      <c r="I70" s="316"/>
      <c r="J70" s="316"/>
      <c r="K70" s="314"/>
    </row>
    <row r="71" s="1" customFormat="1" ht="12.75" customHeight="1">
      <c r="B71" s="323"/>
      <c r="C71" s="324"/>
      <c r="D71" s="324"/>
      <c r="E71" s="324"/>
      <c r="F71" s="324"/>
      <c r="G71" s="324"/>
      <c r="H71" s="324"/>
      <c r="I71" s="324"/>
      <c r="J71" s="324"/>
      <c r="K71" s="325"/>
    </row>
    <row r="72" s="1" customFormat="1" ht="18.75" customHeight="1">
      <c r="B72" s="326"/>
      <c r="C72" s="326"/>
      <c r="D72" s="326"/>
      <c r="E72" s="326"/>
      <c r="F72" s="326"/>
      <c r="G72" s="326"/>
      <c r="H72" s="326"/>
      <c r="I72" s="326"/>
      <c r="J72" s="326"/>
      <c r="K72" s="327"/>
    </row>
    <row r="73" s="1" customFormat="1" ht="18.75" customHeight="1">
      <c r="B73" s="327"/>
      <c r="C73" s="327"/>
      <c r="D73" s="327"/>
      <c r="E73" s="327"/>
      <c r="F73" s="327"/>
      <c r="G73" s="327"/>
      <c r="H73" s="327"/>
      <c r="I73" s="327"/>
      <c r="J73" s="327"/>
      <c r="K73" s="327"/>
    </row>
    <row r="74" s="1" customFormat="1" ht="7.5" customHeight="1">
      <c r="B74" s="328"/>
      <c r="C74" s="329"/>
      <c r="D74" s="329"/>
      <c r="E74" s="329"/>
      <c r="F74" s="329"/>
      <c r="G74" s="329"/>
      <c r="H74" s="329"/>
      <c r="I74" s="329"/>
      <c r="J74" s="329"/>
      <c r="K74" s="330"/>
    </row>
    <row r="75" s="1" customFormat="1" ht="45" customHeight="1">
      <c r="B75" s="331"/>
      <c r="C75" s="332" t="s">
        <v>2118</v>
      </c>
      <c r="D75" s="332"/>
      <c r="E75" s="332"/>
      <c r="F75" s="332"/>
      <c r="G75" s="332"/>
      <c r="H75" s="332"/>
      <c r="I75" s="332"/>
      <c r="J75" s="332"/>
      <c r="K75" s="333"/>
    </row>
    <row r="76" s="1" customFormat="1" ht="17.25" customHeight="1">
      <c r="B76" s="331"/>
      <c r="C76" s="334" t="s">
        <v>2119</v>
      </c>
      <c r="D76" s="334"/>
      <c r="E76" s="334"/>
      <c r="F76" s="334" t="s">
        <v>2120</v>
      </c>
      <c r="G76" s="335"/>
      <c r="H76" s="334" t="s">
        <v>62</v>
      </c>
      <c r="I76" s="334" t="s">
        <v>65</v>
      </c>
      <c r="J76" s="334" t="s">
        <v>2121</v>
      </c>
      <c r="K76" s="333"/>
    </row>
    <row r="77" s="1" customFormat="1" ht="17.25" customHeight="1">
      <c r="B77" s="331"/>
      <c r="C77" s="336" t="s">
        <v>2122</v>
      </c>
      <c r="D77" s="336"/>
      <c r="E77" s="336"/>
      <c r="F77" s="337" t="s">
        <v>2123</v>
      </c>
      <c r="G77" s="338"/>
      <c r="H77" s="336"/>
      <c r="I77" s="336"/>
      <c r="J77" s="336" t="s">
        <v>2124</v>
      </c>
      <c r="K77" s="333"/>
    </row>
    <row r="78" s="1" customFormat="1" ht="5.25" customHeight="1">
      <c r="B78" s="331"/>
      <c r="C78" s="339"/>
      <c r="D78" s="339"/>
      <c r="E78" s="339"/>
      <c r="F78" s="339"/>
      <c r="G78" s="340"/>
      <c r="H78" s="339"/>
      <c r="I78" s="339"/>
      <c r="J78" s="339"/>
      <c r="K78" s="333"/>
    </row>
    <row r="79" s="1" customFormat="1" ht="15" customHeight="1">
      <c r="B79" s="331"/>
      <c r="C79" s="319" t="s">
        <v>61</v>
      </c>
      <c r="D79" s="341"/>
      <c r="E79" s="341"/>
      <c r="F79" s="342" t="s">
        <v>2125</v>
      </c>
      <c r="G79" s="343"/>
      <c r="H79" s="319" t="s">
        <v>2126</v>
      </c>
      <c r="I79" s="319" t="s">
        <v>2127</v>
      </c>
      <c r="J79" s="319">
        <v>20</v>
      </c>
      <c r="K79" s="333"/>
    </row>
    <row r="80" s="1" customFormat="1" ht="15" customHeight="1">
      <c r="B80" s="331"/>
      <c r="C80" s="319" t="s">
        <v>2128</v>
      </c>
      <c r="D80" s="319"/>
      <c r="E80" s="319"/>
      <c r="F80" s="342" t="s">
        <v>2125</v>
      </c>
      <c r="G80" s="343"/>
      <c r="H80" s="319" t="s">
        <v>2129</v>
      </c>
      <c r="I80" s="319" t="s">
        <v>2127</v>
      </c>
      <c r="J80" s="319">
        <v>120</v>
      </c>
      <c r="K80" s="333"/>
    </row>
    <row r="81" s="1" customFormat="1" ht="15" customHeight="1">
      <c r="B81" s="344"/>
      <c r="C81" s="319" t="s">
        <v>2130</v>
      </c>
      <c r="D81" s="319"/>
      <c r="E81" s="319"/>
      <c r="F81" s="342" t="s">
        <v>2131</v>
      </c>
      <c r="G81" s="343"/>
      <c r="H81" s="319" t="s">
        <v>2132</v>
      </c>
      <c r="I81" s="319" t="s">
        <v>2127</v>
      </c>
      <c r="J81" s="319">
        <v>50</v>
      </c>
      <c r="K81" s="333"/>
    </row>
    <row r="82" s="1" customFormat="1" ht="15" customHeight="1">
      <c r="B82" s="344"/>
      <c r="C82" s="319" t="s">
        <v>2133</v>
      </c>
      <c r="D82" s="319"/>
      <c r="E82" s="319"/>
      <c r="F82" s="342" t="s">
        <v>2125</v>
      </c>
      <c r="G82" s="343"/>
      <c r="H82" s="319" t="s">
        <v>2134</v>
      </c>
      <c r="I82" s="319" t="s">
        <v>2135</v>
      </c>
      <c r="J82" s="319"/>
      <c r="K82" s="333"/>
    </row>
    <row r="83" s="1" customFormat="1" ht="15" customHeight="1">
      <c r="B83" s="344"/>
      <c r="C83" s="345" t="s">
        <v>2136</v>
      </c>
      <c r="D83" s="345"/>
      <c r="E83" s="345"/>
      <c r="F83" s="346" t="s">
        <v>2131</v>
      </c>
      <c r="G83" s="345"/>
      <c r="H83" s="345" t="s">
        <v>2137</v>
      </c>
      <c r="I83" s="345" t="s">
        <v>2127</v>
      </c>
      <c r="J83" s="345">
        <v>15</v>
      </c>
      <c r="K83" s="333"/>
    </row>
    <row r="84" s="1" customFormat="1" ht="15" customHeight="1">
      <c r="B84" s="344"/>
      <c r="C84" s="345" t="s">
        <v>2138</v>
      </c>
      <c r="D84" s="345"/>
      <c r="E84" s="345"/>
      <c r="F84" s="346" t="s">
        <v>2131</v>
      </c>
      <c r="G84" s="345"/>
      <c r="H84" s="345" t="s">
        <v>2139</v>
      </c>
      <c r="I84" s="345" t="s">
        <v>2127</v>
      </c>
      <c r="J84" s="345">
        <v>15</v>
      </c>
      <c r="K84" s="333"/>
    </row>
    <row r="85" s="1" customFormat="1" ht="15" customHeight="1">
      <c r="B85" s="344"/>
      <c r="C85" s="345" t="s">
        <v>2140</v>
      </c>
      <c r="D85" s="345"/>
      <c r="E85" s="345"/>
      <c r="F85" s="346" t="s">
        <v>2131</v>
      </c>
      <c r="G85" s="345"/>
      <c r="H85" s="345" t="s">
        <v>2141</v>
      </c>
      <c r="I85" s="345" t="s">
        <v>2127</v>
      </c>
      <c r="J85" s="345">
        <v>20</v>
      </c>
      <c r="K85" s="333"/>
    </row>
    <row r="86" s="1" customFormat="1" ht="15" customHeight="1">
      <c r="B86" s="344"/>
      <c r="C86" s="345" t="s">
        <v>2142</v>
      </c>
      <c r="D86" s="345"/>
      <c r="E86" s="345"/>
      <c r="F86" s="346" t="s">
        <v>2131</v>
      </c>
      <c r="G86" s="345"/>
      <c r="H86" s="345" t="s">
        <v>2143</v>
      </c>
      <c r="I86" s="345" t="s">
        <v>2127</v>
      </c>
      <c r="J86" s="345">
        <v>20</v>
      </c>
      <c r="K86" s="333"/>
    </row>
    <row r="87" s="1" customFormat="1" ht="15" customHeight="1">
      <c r="B87" s="344"/>
      <c r="C87" s="319" t="s">
        <v>2144</v>
      </c>
      <c r="D87" s="319"/>
      <c r="E87" s="319"/>
      <c r="F87" s="342" t="s">
        <v>2131</v>
      </c>
      <c r="G87" s="343"/>
      <c r="H87" s="319" t="s">
        <v>2145</v>
      </c>
      <c r="I87" s="319" t="s">
        <v>2127</v>
      </c>
      <c r="J87" s="319">
        <v>50</v>
      </c>
      <c r="K87" s="333"/>
    </row>
    <row r="88" s="1" customFormat="1" ht="15" customHeight="1">
      <c r="B88" s="344"/>
      <c r="C88" s="319" t="s">
        <v>2146</v>
      </c>
      <c r="D88" s="319"/>
      <c r="E88" s="319"/>
      <c r="F88" s="342" t="s">
        <v>2131</v>
      </c>
      <c r="G88" s="343"/>
      <c r="H88" s="319" t="s">
        <v>2147</v>
      </c>
      <c r="I88" s="319" t="s">
        <v>2127</v>
      </c>
      <c r="J88" s="319">
        <v>20</v>
      </c>
      <c r="K88" s="333"/>
    </row>
    <row r="89" s="1" customFormat="1" ht="15" customHeight="1">
      <c r="B89" s="344"/>
      <c r="C89" s="319" t="s">
        <v>2148</v>
      </c>
      <c r="D89" s="319"/>
      <c r="E89" s="319"/>
      <c r="F89" s="342" t="s">
        <v>2131</v>
      </c>
      <c r="G89" s="343"/>
      <c r="H89" s="319" t="s">
        <v>2149</v>
      </c>
      <c r="I89" s="319" t="s">
        <v>2127</v>
      </c>
      <c r="J89" s="319">
        <v>20</v>
      </c>
      <c r="K89" s="333"/>
    </row>
    <row r="90" s="1" customFormat="1" ht="15" customHeight="1">
      <c r="B90" s="344"/>
      <c r="C90" s="319" t="s">
        <v>2150</v>
      </c>
      <c r="D90" s="319"/>
      <c r="E90" s="319"/>
      <c r="F90" s="342" t="s">
        <v>2131</v>
      </c>
      <c r="G90" s="343"/>
      <c r="H90" s="319" t="s">
        <v>2151</v>
      </c>
      <c r="I90" s="319" t="s">
        <v>2127</v>
      </c>
      <c r="J90" s="319">
        <v>50</v>
      </c>
      <c r="K90" s="333"/>
    </row>
    <row r="91" s="1" customFormat="1" ht="15" customHeight="1">
      <c r="B91" s="344"/>
      <c r="C91" s="319" t="s">
        <v>2152</v>
      </c>
      <c r="D91" s="319"/>
      <c r="E91" s="319"/>
      <c r="F91" s="342" t="s">
        <v>2131</v>
      </c>
      <c r="G91" s="343"/>
      <c r="H91" s="319" t="s">
        <v>2152</v>
      </c>
      <c r="I91" s="319" t="s">
        <v>2127</v>
      </c>
      <c r="J91" s="319">
        <v>50</v>
      </c>
      <c r="K91" s="333"/>
    </row>
    <row r="92" s="1" customFormat="1" ht="15" customHeight="1">
      <c r="B92" s="344"/>
      <c r="C92" s="319" t="s">
        <v>2153</v>
      </c>
      <c r="D92" s="319"/>
      <c r="E92" s="319"/>
      <c r="F92" s="342" t="s">
        <v>2131</v>
      </c>
      <c r="G92" s="343"/>
      <c r="H92" s="319" t="s">
        <v>2154</v>
      </c>
      <c r="I92" s="319" t="s">
        <v>2127</v>
      </c>
      <c r="J92" s="319">
        <v>255</v>
      </c>
      <c r="K92" s="333"/>
    </row>
    <row r="93" s="1" customFormat="1" ht="15" customHeight="1">
      <c r="B93" s="344"/>
      <c r="C93" s="319" t="s">
        <v>2155</v>
      </c>
      <c r="D93" s="319"/>
      <c r="E93" s="319"/>
      <c r="F93" s="342" t="s">
        <v>2125</v>
      </c>
      <c r="G93" s="343"/>
      <c r="H93" s="319" t="s">
        <v>2156</v>
      </c>
      <c r="I93" s="319" t="s">
        <v>2157</v>
      </c>
      <c r="J93" s="319"/>
      <c r="K93" s="333"/>
    </row>
    <row r="94" s="1" customFormat="1" ht="15" customHeight="1">
      <c r="B94" s="344"/>
      <c r="C94" s="319" t="s">
        <v>2158</v>
      </c>
      <c r="D94" s="319"/>
      <c r="E94" s="319"/>
      <c r="F94" s="342" t="s">
        <v>2125</v>
      </c>
      <c r="G94" s="343"/>
      <c r="H94" s="319" t="s">
        <v>2159</v>
      </c>
      <c r="I94" s="319" t="s">
        <v>2160</v>
      </c>
      <c r="J94" s="319"/>
      <c r="K94" s="333"/>
    </row>
    <row r="95" s="1" customFormat="1" ht="15" customHeight="1">
      <c r="B95" s="344"/>
      <c r="C95" s="319" t="s">
        <v>2161</v>
      </c>
      <c r="D95" s="319"/>
      <c r="E95" s="319"/>
      <c r="F95" s="342" t="s">
        <v>2125</v>
      </c>
      <c r="G95" s="343"/>
      <c r="H95" s="319" t="s">
        <v>2161</v>
      </c>
      <c r="I95" s="319" t="s">
        <v>2160</v>
      </c>
      <c r="J95" s="319"/>
      <c r="K95" s="333"/>
    </row>
    <row r="96" s="1" customFormat="1" ht="15" customHeight="1">
      <c r="B96" s="344"/>
      <c r="C96" s="319" t="s">
        <v>46</v>
      </c>
      <c r="D96" s="319"/>
      <c r="E96" s="319"/>
      <c r="F96" s="342" t="s">
        <v>2125</v>
      </c>
      <c r="G96" s="343"/>
      <c r="H96" s="319" t="s">
        <v>2162</v>
      </c>
      <c r="I96" s="319" t="s">
        <v>2160</v>
      </c>
      <c r="J96" s="319"/>
      <c r="K96" s="333"/>
    </row>
    <row r="97" s="1" customFormat="1" ht="15" customHeight="1">
      <c r="B97" s="344"/>
      <c r="C97" s="319" t="s">
        <v>56</v>
      </c>
      <c r="D97" s="319"/>
      <c r="E97" s="319"/>
      <c r="F97" s="342" t="s">
        <v>2125</v>
      </c>
      <c r="G97" s="343"/>
      <c r="H97" s="319" t="s">
        <v>2163</v>
      </c>
      <c r="I97" s="319" t="s">
        <v>2160</v>
      </c>
      <c r="J97" s="319"/>
      <c r="K97" s="333"/>
    </row>
    <row r="98" s="1" customFormat="1" ht="15" customHeight="1">
      <c r="B98" s="347"/>
      <c r="C98" s="348"/>
      <c r="D98" s="348"/>
      <c r="E98" s="348"/>
      <c r="F98" s="348"/>
      <c r="G98" s="348"/>
      <c r="H98" s="348"/>
      <c r="I98" s="348"/>
      <c r="J98" s="348"/>
      <c r="K98" s="349"/>
    </row>
    <row r="99" s="1" customFormat="1" ht="18.75" customHeight="1">
      <c r="B99" s="350"/>
      <c r="C99" s="351"/>
      <c r="D99" s="351"/>
      <c r="E99" s="351"/>
      <c r="F99" s="351"/>
      <c r="G99" s="351"/>
      <c r="H99" s="351"/>
      <c r="I99" s="351"/>
      <c r="J99" s="351"/>
      <c r="K99" s="350"/>
    </row>
    <row r="100" s="1" customFormat="1" ht="18.75" customHeight="1">
      <c r="B100" s="327"/>
      <c r="C100" s="327"/>
      <c r="D100" s="327"/>
      <c r="E100" s="327"/>
      <c r="F100" s="327"/>
      <c r="G100" s="327"/>
      <c r="H100" s="327"/>
      <c r="I100" s="327"/>
      <c r="J100" s="327"/>
      <c r="K100" s="327"/>
    </row>
    <row r="101" s="1" customFormat="1" ht="7.5" customHeight="1">
      <c r="B101" s="328"/>
      <c r="C101" s="329"/>
      <c r="D101" s="329"/>
      <c r="E101" s="329"/>
      <c r="F101" s="329"/>
      <c r="G101" s="329"/>
      <c r="H101" s="329"/>
      <c r="I101" s="329"/>
      <c r="J101" s="329"/>
      <c r="K101" s="330"/>
    </row>
    <row r="102" s="1" customFormat="1" ht="45" customHeight="1">
      <c r="B102" s="331"/>
      <c r="C102" s="332" t="s">
        <v>2164</v>
      </c>
      <c r="D102" s="332"/>
      <c r="E102" s="332"/>
      <c r="F102" s="332"/>
      <c r="G102" s="332"/>
      <c r="H102" s="332"/>
      <c r="I102" s="332"/>
      <c r="J102" s="332"/>
      <c r="K102" s="333"/>
    </row>
    <row r="103" s="1" customFormat="1" ht="17.25" customHeight="1">
      <c r="B103" s="331"/>
      <c r="C103" s="334" t="s">
        <v>2119</v>
      </c>
      <c r="D103" s="334"/>
      <c r="E103" s="334"/>
      <c r="F103" s="334" t="s">
        <v>2120</v>
      </c>
      <c r="G103" s="335"/>
      <c r="H103" s="334" t="s">
        <v>62</v>
      </c>
      <c r="I103" s="334" t="s">
        <v>65</v>
      </c>
      <c r="J103" s="334" t="s">
        <v>2121</v>
      </c>
      <c r="K103" s="333"/>
    </row>
    <row r="104" s="1" customFormat="1" ht="17.25" customHeight="1">
      <c r="B104" s="331"/>
      <c r="C104" s="336" t="s">
        <v>2122</v>
      </c>
      <c r="D104" s="336"/>
      <c r="E104" s="336"/>
      <c r="F104" s="337" t="s">
        <v>2123</v>
      </c>
      <c r="G104" s="338"/>
      <c r="H104" s="336"/>
      <c r="I104" s="336"/>
      <c r="J104" s="336" t="s">
        <v>2124</v>
      </c>
      <c r="K104" s="333"/>
    </row>
    <row r="105" s="1" customFormat="1" ht="5.25" customHeight="1">
      <c r="B105" s="331"/>
      <c r="C105" s="334"/>
      <c r="D105" s="334"/>
      <c r="E105" s="334"/>
      <c r="F105" s="334"/>
      <c r="G105" s="352"/>
      <c r="H105" s="334"/>
      <c r="I105" s="334"/>
      <c r="J105" s="334"/>
      <c r="K105" s="333"/>
    </row>
    <row r="106" s="1" customFormat="1" ht="15" customHeight="1">
      <c r="B106" s="331"/>
      <c r="C106" s="319" t="s">
        <v>61</v>
      </c>
      <c r="D106" s="341"/>
      <c r="E106" s="341"/>
      <c r="F106" s="342" t="s">
        <v>2125</v>
      </c>
      <c r="G106" s="319"/>
      <c r="H106" s="319" t="s">
        <v>2165</v>
      </c>
      <c r="I106" s="319" t="s">
        <v>2127</v>
      </c>
      <c r="J106" s="319">
        <v>20</v>
      </c>
      <c r="K106" s="333"/>
    </row>
    <row r="107" s="1" customFormat="1" ht="15" customHeight="1">
      <c r="B107" s="331"/>
      <c r="C107" s="319" t="s">
        <v>2128</v>
      </c>
      <c r="D107" s="319"/>
      <c r="E107" s="319"/>
      <c r="F107" s="342" t="s">
        <v>2125</v>
      </c>
      <c r="G107" s="319"/>
      <c r="H107" s="319" t="s">
        <v>2165</v>
      </c>
      <c r="I107" s="319" t="s">
        <v>2127</v>
      </c>
      <c r="J107" s="319">
        <v>120</v>
      </c>
      <c r="K107" s="333"/>
    </row>
    <row r="108" s="1" customFormat="1" ht="15" customHeight="1">
      <c r="B108" s="344"/>
      <c r="C108" s="319" t="s">
        <v>2130</v>
      </c>
      <c r="D108" s="319"/>
      <c r="E108" s="319"/>
      <c r="F108" s="342" t="s">
        <v>2131</v>
      </c>
      <c r="G108" s="319"/>
      <c r="H108" s="319" t="s">
        <v>2165</v>
      </c>
      <c r="I108" s="319" t="s">
        <v>2127</v>
      </c>
      <c r="J108" s="319">
        <v>50</v>
      </c>
      <c r="K108" s="333"/>
    </row>
    <row r="109" s="1" customFormat="1" ht="15" customHeight="1">
      <c r="B109" s="344"/>
      <c r="C109" s="319" t="s">
        <v>2133</v>
      </c>
      <c r="D109" s="319"/>
      <c r="E109" s="319"/>
      <c r="F109" s="342" t="s">
        <v>2125</v>
      </c>
      <c r="G109" s="319"/>
      <c r="H109" s="319" t="s">
        <v>2165</v>
      </c>
      <c r="I109" s="319" t="s">
        <v>2135</v>
      </c>
      <c r="J109" s="319"/>
      <c r="K109" s="333"/>
    </row>
    <row r="110" s="1" customFormat="1" ht="15" customHeight="1">
      <c r="B110" s="344"/>
      <c r="C110" s="319" t="s">
        <v>2144</v>
      </c>
      <c r="D110" s="319"/>
      <c r="E110" s="319"/>
      <c r="F110" s="342" t="s">
        <v>2131</v>
      </c>
      <c r="G110" s="319"/>
      <c r="H110" s="319" t="s">
        <v>2165</v>
      </c>
      <c r="I110" s="319" t="s">
        <v>2127</v>
      </c>
      <c r="J110" s="319">
        <v>50</v>
      </c>
      <c r="K110" s="333"/>
    </row>
    <row r="111" s="1" customFormat="1" ht="15" customHeight="1">
      <c r="B111" s="344"/>
      <c r="C111" s="319" t="s">
        <v>2152</v>
      </c>
      <c r="D111" s="319"/>
      <c r="E111" s="319"/>
      <c r="F111" s="342" t="s">
        <v>2131</v>
      </c>
      <c r="G111" s="319"/>
      <c r="H111" s="319" t="s">
        <v>2165</v>
      </c>
      <c r="I111" s="319" t="s">
        <v>2127</v>
      </c>
      <c r="J111" s="319">
        <v>50</v>
      </c>
      <c r="K111" s="333"/>
    </row>
    <row r="112" s="1" customFormat="1" ht="15" customHeight="1">
      <c r="B112" s="344"/>
      <c r="C112" s="319" t="s">
        <v>2150</v>
      </c>
      <c r="D112" s="319"/>
      <c r="E112" s="319"/>
      <c r="F112" s="342" t="s">
        <v>2131</v>
      </c>
      <c r="G112" s="319"/>
      <c r="H112" s="319" t="s">
        <v>2165</v>
      </c>
      <c r="I112" s="319" t="s">
        <v>2127</v>
      </c>
      <c r="J112" s="319">
        <v>50</v>
      </c>
      <c r="K112" s="333"/>
    </row>
    <row r="113" s="1" customFormat="1" ht="15" customHeight="1">
      <c r="B113" s="344"/>
      <c r="C113" s="319" t="s">
        <v>61</v>
      </c>
      <c r="D113" s="319"/>
      <c r="E113" s="319"/>
      <c r="F113" s="342" t="s">
        <v>2125</v>
      </c>
      <c r="G113" s="319"/>
      <c r="H113" s="319" t="s">
        <v>2166</v>
      </c>
      <c r="I113" s="319" t="s">
        <v>2127</v>
      </c>
      <c r="J113" s="319">
        <v>20</v>
      </c>
      <c r="K113" s="333"/>
    </row>
    <row r="114" s="1" customFormat="1" ht="15" customHeight="1">
      <c r="B114" s="344"/>
      <c r="C114" s="319" t="s">
        <v>2167</v>
      </c>
      <c r="D114" s="319"/>
      <c r="E114" s="319"/>
      <c r="F114" s="342" t="s">
        <v>2125</v>
      </c>
      <c r="G114" s="319"/>
      <c r="H114" s="319" t="s">
        <v>2168</v>
      </c>
      <c r="I114" s="319" t="s">
        <v>2127</v>
      </c>
      <c r="J114" s="319">
        <v>120</v>
      </c>
      <c r="K114" s="333"/>
    </row>
    <row r="115" s="1" customFormat="1" ht="15" customHeight="1">
      <c r="B115" s="344"/>
      <c r="C115" s="319" t="s">
        <v>46</v>
      </c>
      <c r="D115" s="319"/>
      <c r="E115" s="319"/>
      <c r="F115" s="342" t="s">
        <v>2125</v>
      </c>
      <c r="G115" s="319"/>
      <c r="H115" s="319" t="s">
        <v>2169</v>
      </c>
      <c r="I115" s="319" t="s">
        <v>2160</v>
      </c>
      <c r="J115" s="319"/>
      <c r="K115" s="333"/>
    </row>
    <row r="116" s="1" customFormat="1" ht="15" customHeight="1">
      <c r="B116" s="344"/>
      <c r="C116" s="319" t="s">
        <v>56</v>
      </c>
      <c r="D116" s="319"/>
      <c r="E116" s="319"/>
      <c r="F116" s="342" t="s">
        <v>2125</v>
      </c>
      <c r="G116" s="319"/>
      <c r="H116" s="319" t="s">
        <v>2170</v>
      </c>
      <c r="I116" s="319" t="s">
        <v>2160</v>
      </c>
      <c r="J116" s="319"/>
      <c r="K116" s="333"/>
    </row>
    <row r="117" s="1" customFormat="1" ht="15" customHeight="1">
      <c r="B117" s="344"/>
      <c r="C117" s="319" t="s">
        <v>65</v>
      </c>
      <c r="D117" s="319"/>
      <c r="E117" s="319"/>
      <c r="F117" s="342" t="s">
        <v>2125</v>
      </c>
      <c r="G117" s="319"/>
      <c r="H117" s="319" t="s">
        <v>2171</v>
      </c>
      <c r="I117" s="319" t="s">
        <v>2172</v>
      </c>
      <c r="J117" s="319"/>
      <c r="K117" s="333"/>
    </row>
    <row r="118" s="1" customFormat="1" ht="15" customHeight="1">
      <c r="B118" s="347"/>
      <c r="C118" s="353"/>
      <c r="D118" s="353"/>
      <c r="E118" s="353"/>
      <c r="F118" s="353"/>
      <c r="G118" s="353"/>
      <c r="H118" s="353"/>
      <c r="I118" s="353"/>
      <c r="J118" s="353"/>
      <c r="K118" s="349"/>
    </row>
    <row r="119" s="1" customFormat="1" ht="18.75" customHeight="1">
      <c r="B119" s="354"/>
      <c r="C119" s="355"/>
      <c r="D119" s="355"/>
      <c r="E119" s="355"/>
      <c r="F119" s="356"/>
      <c r="G119" s="355"/>
      <c r="H119" s="355"/>
      <c r="I119" s="355"/>
      <c r="J119" s="355"/>
      <c r="K119" s="354"/>
    </row>
    <row r="120" s="1" customFormat="1" ht="18.75" customHeight="1">
      <c r="B120" s="327"/>
      <c r="C120" s="327"/>
      <c r="D120" s="327"/>
      <c r="E120" s="327"/>
      <c r="F120" s="327"/>
      <c r="G120" s="327"/>
      <c r="H120" s="327"/>
      <c r="I120" s="327"/>
      <c r="J120" s="327"/>
      <c r="K120" s="327"/>
    </row>
    <row r="121" s="1" customFormat="1" ht="7.5" customHeight="1">
      <c r="B121" s="357"/>
      <c r="C121" s="358"/>
      <c r="D121" s="358"/>
      <c r="E121" s="358"/>
      <c r="F121" s="358"/>
      <c r="G121" s="358"/>
      <c r="H121" s="358"/>
      <c r="I121" s="358"/>
      <c r="J121" s="358"/>
      <c r="K121" s="359"/>
    </row>
    <row r="122" s="1" customFormat="1" ht="45" customHeight="1">
      <c r="B122" s="360"/>
      <c r="C122" s="310" t="s">
        <v>2173</v>
      </c>
      <c r="D122" s="310"/>
      <c r="E122" s="310"/>
      <c r="F122" s="310"/>
      <c r="G122" s="310"/>
      <c r="H122" s="310"/>
      <c r="I122" s="310"/>
      <c r="J122" s="310"/>
      <c r="K122" s="361"/>
    </row>
    <row r="123" s="1" customFormat="1" ht="17.25" customHeight="1">
      <c r="B123" s="362"/>
      <c r="C123" s="334" t="s">
        <v>2119</v>
      </c>
      <c r="D123" s="334"/>
      <c r="E123" s="334"/>
      <c r="F123" s="334" t="s">
        <v>2120</v>
      </c>
      <c r="G123" s="335"/>
      <c r="H123" s="334" t="s">
        <v>62</v>
      </c>
      <c r="I123" s="334" t="s">
        <v>65</v>
      </c>
      <c r="J123" s="334" t="s">
        <v>2121</v>
      </c>
      <c r="K123" s="363"/>
    </row>
    <row r="124" s="1" customFormat="1" ht="17.25" customHeight="1">
      <c r="B124" s="362"/>
      <c r="C124" s="336" t="s">
        <v>2122</v>
      </c>
      <c r="D124" s="336"/>
      <c r="E124" s="336"/>
      <c r="F124" s="337" t="s">
        <v>2123</v>
      </c>
      <c r="G124" s="338"/>
      <c r="H124" s="336"/>
      <c r="I124" s="336"/>
      <c r="J124" s="336" t="s">
        <v>2124</v>
      </c>
      <c r="K124" s="363"/>
    </row>
    <row r="125" s="1" customFormat="1" ht="5.25" customHeight="1">
      <c r="B125" s="364"/>
      <c r="C125" s="339"/>
      <c r="D125" s="339"/>
      <c r="E125" s="339"/>
      <c r="F125" s="339"/>
      <c r="G125" s="365"/>
      <c r="H125" s="339"/>
      <c r="I125" s="339"/>
      <c r="J125" s="339"/>
      <c r="K125" s="366"/>
    </row>
    <row r="126" s="1" customFormat="1" ht="15" customHeight="1">
      <c r="B126" s="364"/>
      <c r="C126" s="319" t="s">
        <v>2128</v>
      </c>
      <c r="D126" s="341"/>
      <c r="E126" s="341"/>
      <c r="F126" s="342" t="s">
        <v>2125</v>
      </c>
      <c r="G126" s="319"/>
      <c r="H126" s="319" t="s">
        <v>2165</v>
      </c>
      <c r="I126" s="319" t="s">
        <v>2127</v>
      </c>
      <c r="J126" s="319">
        <v>120</v>
      </c>
      <c r="K126" s="367"/>
    </row>
    <row r="127" s="1" customFormat="1" ht="15" customHeight="1">
      <c r="B127" s="364"/>
      <c r="C127" s="319" t="s">
        <v>2174</v>
      </c>
      <c r="D127" s="319"/>
      <c r="E127" s="319"/>
      <c r="F127" s="342" t="s">
        <v>2125</v>
      </c>
      <c r="G127" s="319"/>
      <c r="H127" s="319" t="s">
        <v>2175</v>
      </c>
      <c r="I127" s="319" t="s">
        <v>2127</v>
      </c>
      <c r="J127" s="319" t="s">
        <v>2176</v>
      </c>
      <c r="K127" s="367"/>
    </row>
    <row r="128" s="1" customFormat="1" ht="15" customHeight="1">
      <c r="B128" s="364"/>
      <c r="C128" s="319" t="s">
        <v>2073</v>
      </c>
      <c r="D128" s="319"/>
      <c r="E128" s="319"/>
      <c r="F128" s="342" t="s">
        <v>2125</v>
      </c>
      <c r="G128" s="319"/>
      <c r="H128" s="319" t="s">
        <v>2177</v>
      </c>
      <c r="I128" s="319" t="s">
        <v>2127</v>
      </c>
      <c r="J128" s="319" t="s">
        <v>2176</v>
      </c>
      <c r="K128" s="367"/>
    </row>
    <row r="129" s="1" customFormat="1" ht="15" customHeight="1">
      <c r="B129" s="364"/>
      <c r="C129" s="319" t="s">
        <v>2136</v>
      </c>
      <c r="D129" s="319"/>
      <c r="E129" s="319"/>
      <c r="F129" s="342" t="s">
        <v>2131</v>
      </c>
      <c r="G129" s="319"/>
      <c r="H129" s="319" t="s">
        <v>2137</v>
      </c>
      <c r="I129" s="319" t="s">
        <v>2127</v>
      </c>
      <c r="J129" s="319">
        <v>15</v>
      </c>
      <c r="K129" s="367"/>
    </row>
    <row r="130" s="1" customFormat="1" ht="15" customHeight="1">
      <c r="B130" s="364"/>
      <c r="C130" s="345" t="s">
        <v>2138</v>
      </c>
      <c r="D130" s="345"/>
      <c r="E130" s="345"/>
      <c r="F130" s="346" t="s">
        <v>2131</v>
      </c>
      <c r="G130" s="345"/>
      <c r="H130" s="345" t="s">
        <v>2139</v>
      </c>
      <c r="I130" s="345" t="s">
        <v>2127</v>
      </c>
      <c r="J130" s="345">
        <v>15</v>
      </c>
      <c r="K130" s="367"/>
    </row>
    <row r="131" s="1" customFormat="1" ht="15" customHeight="1">
      <c r="B131" s="364"/>
      <c r="C131" s="345" t="s">
        <v>2140</v>
      </c>
      <c r="D131" s="345"/>
      <c r="E131" s="345"/>
      <c r="F131" s="346" t="s">
        <v>2131</v>
      </c>
      <c r="G131" s="345"/>
      <c r="H131" s="345" t="s">
        <v>2141</v>
      </c>
      <c r="I131" s="345" t="s">
        <v>2127</v>
      </c>
      <c r="J131" s="345">
        <v>20</v>
      </c>
      <c r="K131" s="367"/>
    </row>
    <row r="132" s="1" customFormat="1" ht="15" customHeight="1">
      <c r="B132" s="364"/>
      <c r="C132" s="345" t="s">
        <v>2142</v>
      </c>
      <c r="D132" s="345"/>
      <c r="E132" s="345"/>
      <c r="F132" s="346" t="s">
        <v>2131</v>
      </c>
      <c r="G132" s="345"/>
      <c r="H132" s="345" t="s">
        <v>2143</v>
      </c>
      <c r="I132" s="345" t="s">
        <v>2127</v>
      </c>
      <c r="J132" s="345">
        <v>20</v>
      </c>
      <c r="K132" s="367"/>
    </row>
    <row r="133" s="1" customFormat="1" ht="15" customHeight="1">
      <c r="B133" s="364"/>
      <c r="C133" s="319" t="s">
        <v>2130</v>
      </c>
      <c r="D133" s="319"/>
      <c r="E133" s="319"/>
      <c r="F133" s="342" t="s">
        <v>2131</v>
      </c>
      <c r="G133" s="319"/>
      <c r="H133" s="319" t="s">
        <v>2165</v>
      </c>
      <c r="I133" s="319" t="s">
        <v>2127</v>
      </c>
      <c r="J133" s="319">
        <v>50</v>
      </c>
      <c r="K133" s="367"/>
    </row>
    <row r="134" s="1" customFormat="1" ht="15" customHeight="1">
      <c r="B134" s="364"/>
      <c r="C134" s="319" t="s">
        <v>2144</v>
      </c>
      <c r="D134" s="319"/>
      <c r="E134" s="319"/>
      <c r="F134" s="342" t="s">
        <v>2131</v>
      </c>
      <c r="G134" s="319"/>
      <c r="H134" s="319" t="s">
        <v>2165</v>
      </c>
      <c r="I134" s="319" t="s">
        <v>2127</v>
      </c>
      <c r="J134" s="319">
        <v>50</v>
      </c>
      <c r="K134" s="367"/>
    </row>
    <row r="135" s="1" customFormat="1" ht="15" customHeight="1">
      <c r="B135" s="364"/>
      <c r="C135" s="319" t="s">
        <v>2150</v>
      </c>
      <c r="D135" s="319"/>
      <c r="E135" s="319"/>
      <c r="F135" s="342" t="s">
        <v>2131</v>
      </c>
      <c r="G135" s="319"/>
      <c r="H135" s="319" t="s">
        <v>2165</v>
      </c>
      <c r="I135" s="319" t="s">
        <v>2127</v>
      </c>
      <c r="J135" s="319">
        <v>50</v>
      </c>
      <c r="K135" s="367"/>
    </row>
    <row r="136" s="1" customFormat="1" ht="15" customHeight="1">
      <c r="B136" s="364"/>
      <c r="C136" s="319" t="s">
        <v>2152</v>
      </c>
      <c r="D136" s="319"/>
      <c r="E136" s="319"/>
      <c r="F136" s="342" t="s">
        <v>2131</v>
      </c>
      <c r="G136" s="319"/>
      <c r="H136" s="319" t="s">
        <v>2165</v>
      </c>
      <c r="I136" s="319" t="s">
        <v>2127</v>
      </c>
      <c r="J136" s="319">
        <v>50</v>
      </c>
      <c r="K136" s="367"/>
    </row>
    <row r="137" s="1" customFormat="1" ht="15" customHeight="1">
      <c r="B137" s="364"/>
      <c r="C137" s="319" t="s">
        <v>2153</v>
      </c>
      <c r="D137" s="319"/>
      <c r="E137" s="319"/>
      <c r="F137" s="342" t="s">
        <v>2131</v>
      </c>
      <c r="G137" s="319"/>
      <c r="H137" s="319" t="s">
        <v>2178</v>
      </c>
      <c r="I137" s="319" t="s">
        <v>2127</v>
      </c>
      <c r="J137" s="319">
        <v>255</v>
      </c>
      <c r="K137" s="367"/>
    </row>
    <row r="138" s="1" customFormat="1" ht="15" customHeight="1">
      <c r="B138" s="364"/>
      <c r="C138" s="319" t="s">
        <v>2155</v>
      </c>
      <c r="D138" s="319"/>
      <c r="E138" s="319"/>
      <c r="F138" s="342" t="s">
        <v>2125</v>
      </c>
      <c r="G138" s="319"/>
      <c r="H138" s="319" t="s">
        <v>2179</v>
      </c>
      <c r="I138" s="319" t="s">
        <v>2157</v>
      </c>
      <c r="J138" s="319"/>
      <c r="K138" s="367"/>
    </row>
    <row r="139" s="1" customFormat="1" ht="15" customHeight="1">
      <c r="B139" s="364"/>
      <c r="C139" s="319" t="s">
        <v>2158</v>
      </c>
      <c r="D139" s="319"/>
      <c r="E139" s="319"/>
      <c r="F139" s="342" t="s">
        <v>2125</v>
      </c>
      <c r="G139" s="319"/>
      <c r="H139" s="319" t="s">
        <v>2180</v>
      </c>
      <c r="I139" s="319" t="s">
        <v>2160</v>
      </c>
      <c r="J139" s="319"/>
      <c r="K139" s="367"/>
    </row>
    <row r="140" s="1" customFormat="1" ht="15" customHeight="1">
      <c r="B140" s="364"/>
      <c r="C140" s="319" t="s">
        <v>2161</v>
      </c>
      <c r="D140" s="319"/>
      <c r="E140" s="319"/>
      <c r="F140" s="342" t="s">
        <v>2125</v>
      </c>
      <c r="G140" s="319"/>
      <c r="H140" s="319" t="s">
        <v>2161</v>
      </c>
      <c r="I140" s="319" t="s">
        <v>2160</v>
      </c>
      <c r="J140" s="319"/>
      <c r="K140" s="367"/>
    </row>
    <row r="141" s="1" customFormat="1" ht="15" customHeight="1">
      <c r="B141" s="364"/>
      <c r="C141" s="319" t="s">
        <v>46</v>
      </c>
      <c r="D141" s="319"/>
      <c r="E141" s="319"/>
      <c r="F141" s="342" t="s">
        <v>2125</v>
      </c>
      <c r="G141" s="319"/>
      <c r="H141" s="319" t="s">
        <v>2181</v>
      </c>
      <c r="I141" s="319" t="s">
        <v>2160</v>
      </c>
      <c r="J141" s="319"/>
      <c r="K141" s="367"/>
    </row>
    <row r="142" s="1" customFormat="1" ht="15" customHeight="1">
      <c r="B142" s="364"/>
      <c r="C142" s="319" t="s">
        <v>2182</v>
      </c>
      <c r="D142" s="319"/>
      <c r="E142" s="319"/>
      <c r="F142" s="342" t="s">
        <v>2125</v>
      </c>
      <c r="G142" s="319"/>
      <c r="H142" s="319" t="s">
        <v>2183</v>
      </c>
      <c r="I142" s="319" t="s">
        <v>2160</v>
      </c>
      <c r="J142" s="319"/>
      <c r="K142" s="367"/>
    </row>
    <row r="143" s="1" customFormat="1" ht="15" customHeight="1">
      <c r="B143" s="368"/>
      <c r="C143" s="369"/>
      <c r="D143" s="369"/>
      <c r="E143" s="369"/>
      <c r="F143" s="369"/>
      <c r="G143" s="369"/>
      <c r="H143" s="369"/>
      <c r="I143" s="369"/>
      <c r="J143" s="369"/>
      <c r="K143" s="370"/>
    </row>
    <row r="144" s="1" customFormat="1" ht="18.75" customHeight="1">
      <c r="B144" s="355"/>
      <c r="C144" s="355"/>
      <c r="D144" s="355"/>
      <c r="E144" s="355"/>
      <c r="F144" s="356"/>
      <c r="G144" s="355"/>
      <c r="H144" s="355"/>
      <c r="I144" s="355"/>
      <c r="J144" s="355"/>
      <c r="K144" s="355"/>
    </row>
    <row r="145" s="1" customFormat="1" ht="18.75" customHeight="1">
      <c r="B145" s="327"/>
      <c r="C145" s="327"/>
      <c r="D145" s="327"/>
      <c r="E145" s="327"/>
      <c r="F145" s="327"/>
      <c r="G145" s="327"/>
      <c r="H145" s="327"/>
      <c r="I145" s="327"/>
      <c r="J145" s="327"/>
      <c r="K145" s="327"/>
    </row>
    <row r="146" s="1" customFormat="1" ht="7.5" customHeight="1">
      <c r="B146" s="328"/>
      <c r="C146" s="329"/>
      <c r="D146" s="329"/>
      <c r="E146" s="329"/>
      <c r="F146" s="329"/>
      <c r="G146" s="329"/>
      <c r="H146" s="329"/>
      <c r="I146" s="329"/>
      <c r="J146" s="329"/>
      <c r="K146" s="330"/>
    </row>
    <row r="147" s="1" customFormat="1" ht="45" customHeight="1">
      <c r="B147" s="331"/>
      <c r="C147" s="332" t="s">
        <v>2184</v>
      </c>
      <c r="D147" s="332"/>
      <c r="E147" s="332"/>
      <c r="F147" s="332"/>
      <c r="G147" s="332"/>
      <c r="H147" s="332"/>
      <c r="I147" s="332"/>
      <c r="J147" s="332"/>
      <c r="K147" s="333"/>
    </row>
    <row r="148" s="1" customFormat="1" ht="17.25" customHeight="1">
      <c r="B148" s="331"/>
      <c r="C148" s="334" t="s">
        <v>2119</v>
      </c>
      <c r="D148" s="334"/>
      <c r="E148" s="334"/>
      <c r="F148" s="334" t="s">
        <v>2120</v>
      </c>
      <c r="G148" s="335"/>
      <c r="H148" s="334" t="s">
        <v>62</v>
      </c>
      <c r="I148" s="334" t="s">
        <v>65</v>
      </c>
      <c r="J148" s="334" t="s">
        <v>2121</v>
      </c>
      <c r="K148" s="333"/>
    </row>
    <row r="149" s="1" customFormat="1" ht="17.25" customHeight="1">
      <c r="B149" s="331"/>
      <c r="C149" s="336" t="s">
        <v>2122</v>
      </c>
      <c r="D149" s="336"/>
      <c r="E149" s="336"/>
      <c r="F149" s="337" t="s">
        <v>2123</v>
      </c>
      <c r="G149" s="338"/>
      <c r="H149" s="336"/>
      <c r="I149" s="336"/>
      <c r="J149" s="336" t="s">
        <v>2124</v>
      </c>
      <c r="K149" s="333"/>
    </row>
    <row r="150" s="1" customFormat="1" ht="5.25" customHeight="1">
      <c r="B150" s="344"/>
      <c r="C150" s="339"/>
      <c r="D150" s="339"/>
      <c r="E150" s="339"/>
      <c r="F150" s="339"/>
      <c r="G150" s="340"/>
      <c r="H150" s="339"/>
      <c r="I150" s="339"/>
      <c r="J150" s="339"/>
      <c r="K150" s="367"/>
    </row>
    <row r="151" s="1" customFormat="1" ht="15" customHeight="1">
      <c r="B151" s="344"/>
      <c r="C151" s="371" t="s">
        <v>2128</v>
      </c>
      <c r="D151" s="319"/>
      <c r="E151" s="319"/>
      <c r="F151" s="372" t="s">
        <v>2125</v>
      </c>
      <c r="G151" s="319"/>
      <c r="H151" s="371" t="s">
        <v>2165</v>
      </c>
      <c r="I151" s="371" t="s">
        <v>2127</v>
      </c>
      <c r="J151" s="371">
        <v>120</v>
      </c>
      <c r="K151" s="367"/>
    </row>
    <row r="152" s="1" customFormat="1" ht="15" customHeight="1">
      <c r="B152" s="344"/>
      <c r="C152" s="371" t="s">
        <v>2174</v>
      </c>
      <c r="D152" s="319"/>
      <c r="E152" s="319"/>
      <c r="F152" s="372" t="s">
        <v>2125</v>
      </c>
      <c r="G152" s="319"/>
      <c r="H152" s="371" t="s">
        <v>2185</v>
      </c>
      <c r="I152" s="371" t="s">
        <v>2127</v>
      </c>
      <c r="J152" s="371" t="s">
        <v>2176</v>
      </c>
      <c r="K152" s="367"/>
    </row>
    <row r="153" s="1" customFormat="1" ht="15" customHeight="1">
      <c r="B153" s="344"/>
      <c r="C153" s="371" t="s">
        <v>2073</v>
      </c>
      <c r="D153" s="319"/>
      <c r="E153" s="319"/>
      <c r="F153" s="372" t="s">
        <v>2125</v>
      </c>
      <c r="G153" s="319"/>
      <c r="H153" s="371" t="s">
        <v>2186</v>
      </c>
      <c r="I153" s="371" t="s">
        <v>2127</v>
      </c>
      <c r="J153" s="371" t="s">
        <v>2176</v>
      </c>
      <c r="K153" s="367"/>
    </row>
    <row r="154" s="1" customFormat="1" ht="15" customHeight="1">
      <c r="B154" s="344"/>
      <c r="C154" s="371" t="s">
        <v>2130</v>
      </c>
      <c r="D154" s="319"/>
      <c r="E154" s="319"/>
      <c r="F154" s="372" t="s">
        <v>2131</v>
      </c>
      <c r="G154" s="319"/>
      <c r="H154" s="371" t="s">
        <v>2165</v>
      </c>
      <c r="I154" s="371" t="s">
        <v>2127</v>
      </c>
      <c r="J154" s="371">
        <v>50</v>
      </c>
      <c r="K154" s="367"/>
    </row>
    <row r="155" s="1" customFormat="1" ht="15" customHeight="1">
      <c r="B155" s="344"/>
      <c r="C155" s="371" t="s">
        <v>2133</v>
      </c>
      <c r="D155" s="319"/>
      <c r="E155" s="319"/>
      <c r="F155" s="372" t="s">
        <v>2125</v>
      </c>
      <c r="G155" s="319"/>
      <c r="H155" s="371" t="s">
        <v>2165</v>
      </c>
      <c r="I155" s="371" t="s">
        <v>2135</v>
      </c>
      <c r="J155" s="371"/>
      <c r="K155" s="367"/>
    </row>
    <row r="156" s="1" customFormat="1" ht="15" customHeight="1">
      <c r="B156" s="344"/>
      <c r="C156" s="371" t="s">
        <v>2144</v>
      </c>
      <c r="D156" s="319"/>
      <c r="E156" s="319"/>
      <c r="F156" s="372" t="s">
        <v>2131</v>
      </c>
      <c r="G156" s="319"/>
      <c r="H156" s="371" t="s">
        <v>2165</v>
      </c>
      <c r="I156" s="371" t="s">
        <v>2127</v>
      </c>
      <c r="J156" s="371">
        <v>50</v>
      </c>
      <c r="K156" s="367"/>
    </row>
    <row r="157" s="1" customFormat="1" ht="15" customHeight="1">
      <c r="B157" s="344"/>
      <c r="C157" s="371" t="s">
        <v>2152</v>
      </c>
      <c r="D157" s="319"/>
      <c r="E157" s="319"/>
      <c r="F157" s="372" t="s">
        <v>2131</v>
      </c>
      <c r="G157" s="319"/>
      <c r="H157" s="371" t="s">
        <v>2165</v>
      </c>
      <c r="I157" s="371" t="s">
        <v>2127</v>
      </c>
      <c r="J157" s="371">
        <v>50</v>
      </c>
      <c r="K157" s="367"/>
    </row>
    <row r="158" s="1" customFormat="1" ht="15" customHeight="1">
      <c r="B158" s="344"/>
      <c r="C158" s="371" t="s">
        <v>2150</v>
      </c>
      <c r="D158" s="319"/>
      <c r="E158" s="319"/>
      <c r="F158" s="372" t="s">
        <v>2131</v>
      </c>
      <c r="G158" s="319"/>
      <c r="H158" s="371" t="s">
        <v>2165</v>
      </c>
      <c r="I158" s="371" t="s">
        <v>2127</v>
      </c>
      <c r="J158" s="371">
        <v>50</v>
      </c>
      <c r="K158" s="367"/>
    </row>
    <row r="159" s="1" customFormat="1" ht="15" customHeight="1">
      <c r="B159" s="344"/>
      <c r="C159" s="371" t="s">
        <v>110</v>
      </c>
      <c r="D159" s="319"/>
      <c r="E159" s="319"/>
      <c r="F159" s="372" t="s">
        <v>2125</v>
      </c>
      <c r="G159" s="319"/>
      <c r="H159" s="371" t="s">
        <v>2187</v>
      </c>
      <c r="I159" s="371" t="s">
        <v>2127</v>
      </c>
      <c r="J159" s="371" t="s">
        <v>2188</v>
      </c>
      <c r="K159" s="367"/>
    </row>
    <row r="160" s="1" customFormat="1" ht="15" customHeight="1">
      <c r="B160" s="344"/>
      <c r="C160" s="371" t="s">
        <v>2189</v>
      </c>
      <c r="D160" s="319"/>
      <c r="E160" s="319"/>
      <c r="F160" s="372" t="s">
        <v>2125</v>
      </c>
      <c r="G160" s="319"/>
      <c r="H160" s="371" t="s">
        <v>2190</v>
      </c>
      <c r="I160" s="371" t="s">
        <v>2160</v>
      </c>
      <c r="J160" s="371"/>
      <c r="K160" s="367"/>
    </row>
    <row r="161" s="1" customFormat="1" ht="15" customHeight="1">
      <c r="B161" s="373"/>
      <c r="C161" s="353"/>
      <c r="D161" s="353"/>
      <c r="E161" s="353"/>
      <c r="F161" s="353"/>
      <c r="G161" s="353"/>
      <c r="H161" s="353"/>
      <c r="I161" s="353"/>
      <c r="J161" s="353"/>
      <c r="K161" s="374"/>
    </row>
    <row r="162" s="1" customFormat="1" ht="18.75" customHeight="1">
      <c r="B162" s="355"/>
      <c r="C162" s="365"/>
      <c r="D162" s="365"/>
      <c r="E162" s="365"/>
      <c r="F162" s="375"/>
      <c r="G162" s="365"/>
      <c r="H162" s="365"/>
      <c r="I162" s="365"/>
      <c r="J162" s="365"/>
      <c r="K162" s="355"/>
    </row>
    <row r="163" s="1" customFormat="1" ht="18.75" customHeight="1">
      <c r="B163" s="327"/>
      <c r="C163" s="327"/>
      <c r="D163" s="327"/>
      <c r="E163" s="327"/>
      <c r="F163" s="327"/>
      <c r="G163" s="327"/>
      <c r="H163" s="327"/>
      <c r="I163" s="327"/>
      <c r="J163" s="327"/>
      <c r="K163" s="327"/>
    </row>
    <row r="164" s="1" customFormat="1" ht="7.5" customHeight="1">
      <c r="B164" s="306"/>
      <c r="C164" s="307"/>
      <c r="D164" s="307"/>
      <c r="E164" s="307"/>
      <c r="F164" s="307"/>
      <c r="G164" s="307"/>
      <c r="H164" s="307"/>
      <c r="I164" s="307"/>
      <c r="J164" s="307"/>
      <c r="K164" s="308"/>
    </row>
    <row r="165" s="1" customFormat="1" ht="45" customHeight="1">
      <c r="B165" s="309"/>
      <c r="C165" s="310" t="s">
        <v>2191</v>
      </c>
      <c r="D165" s="310"/>
      <c r="E165" s="310"/>
      <c r="F165" s="310"/>
      <c r="G165" s="310"/>
      <c r="H165" s="310"/>
      <c r="I165" s="310"/>
      <c r="J165" s="310"/>
      <c r="K165" s="311"/>
    </row>
    <row r="166" s="1" customFormat="1" ht="17.25" customHeight="1">
      <c r="B166" s="309"/>
      <c r="C166" s="334" t="s">
        <v>2119</v>
      </c>
      <c r="D166" s="334"/>
      <c r="E166" s="334"/>
      <c r="F166" s="334" t="s">
        <v>2120</v>
      </c>
      <c r="G166" s="376"/>
      <c r="H166" s="377" t="s">
        <v>62</v>
      </c>
      <c r="I166" s="377" t="s">
        <v>65</v>
      </c>
      <c r="J166" s="334" t="s">
        <v>2121</v>
      </c>
      <c r="K166" s="311"/>
    </row>
    <row r="167" s="1" customFormat="1" ht="17.25" customHeight="1">
      <c r="B167" s="312"/>
      <c r="C167" s="336" t="s">
        <v>2122</v>
      </c>
      <c r="D167" s="336"/>
      <c r="E167" s="336"/>
      <c r="F167" s="337" t="s">
        <v>2123</v>
      </c>
      <c r="G167" s="378"/>
      <c r="H167" s="379"/>
      <c r="I167" s="379"/>
      <c r="J167" s="336" t="s">
        <v>2124</v>
      </c>
      <c r="K167" s="314"/>
    </row>
    <row r="168" s="1" customFormat="1" ht="5.25" customHeight="1">
      <c r="B168" s="344"/>
      <c r="C168" s="339"/>
      <c r="D168" s="339"/>
      <c r="E168" s="339"/>
      <c r="F168" s="339"/>
      <c r="G168" s="340"/>
      <c r="H168" s="339"/>
      <c r="I168" s="339"/>
      <c r="J168" s="339"/>
      <c r="K168" s="367"/>
    </row>
    <row r="169" s="1" customFormat="1" ht="15" customHeight="1">
      <c r="B169" s="344"/>
      <c r="C169" s="319" t="s">
        <v>2128</v>
      </c>
      <c r="D169" s="319"/>
      <c r="E169" s="319"/>
      <c r="F169" s="342" t="s">
        <v>2125</v>
      </c>
      <c r="G169" s="319"/>
      <c r="H169" s="319" t="s">
        <v>2165</v>
      </c>
      <c r="I169" s="319" t="s">
        <v>2127</v>
      </c>
      <c r="J169" s="319">
        <v>120</v>
      </c>
      <c r="K169" s="367"/>
    </row>
    <row r="170" s="1" customFormat="1" ht="15" customHeight="1">
      <c r="B170" s="344"/>
      <c r="C170" s="319" t="s">
        <v>2174</v>
      </c>
      <c r="D170" s="319"/>
      <c r="E170" s="319"/>
      <c r="F170" s="342" t="s">
        <v>2125</v>
      </c>
      <c r="G170" s="319"/>
      <c r="H170" s="319" t="s">
        <v>2175</v>
      </c>
      <c r="I170" s="319" t="s">
        <v>2127</v>
      </c>
      <c r="J170" s="319" t="s">
        <v>2176</v>
      </c>
      <c r="K170" s="367"/>
    </row>
    <row r="171" s="1" customFormat="1" ht="15" customHeight="1">
      <c r="B171" s="344"/>
      <c r="C171" s="319" t="s">
        <v>2073</v>
      </c>
      <c r="D171" s="319"/>
      <c r="E171" s="319"/>
      <c r="F171" s="342" t="s">
        <v>2125</v>
      </c>
      <c r="G171" s="319"/>
      <c r="H171" s="319" t="s">
        <v>2192</v>
      </c>
      <c r="I171" s="319" t="s">
        <v>2127</v>
      </c>
      <c r="J171" s="319" t="s">
        <v>2176</v>
      </c>
      <c r="K171" s="367"/>
    </row>
    <row r="172" s="1" customFormat="1" ht="15" customHeight="1">
      <c r="B172" s="344"/>
      <c r="C172" s="319" t="s">
        <v>2130</v>
      </c>
      <c r="D172" s="319"/>
      <c r="E172" s="319"/>
      <c r="F172" s="342" t="s">
        <v>2131</v>
      </c>
      <c r="G172" s="319"/>
      <c r="H172" s="319" t="s">
        <v>2192</v>
      </c>
      <c r="I172" s="319" t="s">
        <v>2127</v>
      </c>
      <c r="J172" s="319">
        <v>50</v>
      </c>
      <c r="K172" s="367"/>
    </row>
    <row r="173" s="1" customFormat="1" ht="15" customHeight="1">
      <c r="B173" s="344"/>
      <c r="C173" s="319" t="s">
        <v>2133</v>
      </c>
      <c r="D173" s="319"/>
      <c r="E173" s="319"/>
      <c r="F173" s="342" t="s">
        <v>2125</v>
      </c>
      <c r="G173" s="319"/>
      <c r="H173" s="319" t="s">
        <v>2192</v>
      </c>
      <c r="I173" s="319" t="s">
        <v>2135</v>
      </c>
      <c r="J173" s="319"/>
      <c r="K173" s="367"/>
    </row>
    <row r="174" s="1" customFormat="1" ht="15" customHeight="1">
      <c r="B174" s="344"/>
      <c r="C174" s="319" t="s">
        <v>2144</v>
      </c>
      <c r="D174" s="319"/>
      <c r="E174" s="319"/>
      <c r="F174" s="342" t="s">
        <v>2131</v>
      </c>
      <c r="G174" s="319"/>
      <c r="H174" s="319" t="s">
        <v>2192</v>
      </c>
      <c r="I174" s="319" t="s">
        <v>2127</v>
      </c>
      <c r="J174" s="319">
        <v>50</v>
      </c>
      <c r="K174" s="367"/>
    </row>
    <row r="175" s="1" customFormat="1" ht="15" customHeight="1">
      <c r="B175" s="344"/>
      <c r="C175" s="319" t="s">
        <v>2152</v>
      </c>
      <c r="D175" s="319"/>
      <c r="E175" s="319"/>
      <c r="F175" s="342" t="s">
        <v>2131</v>
      </c>
      <c r="G175" s="319"/>
      <c r="H175" s="319" t="s">
        <v>2192</v>
      </c>
      <c r="I175" s="319" t="s">
        <v>2127</v>
      </c>
      <c r="J175" s="319">
        <v>50</v>
      </c>
      <c r="K175" s="367"/>
    </row>
    <row r="176" s="1" customFormat="1" ht="15" customHeight="1">
      <c r="B176" s="344"/>
      <c r="C176" s="319" t="s">
        <v>2150</v>
      </c>
      <c r="D176" s="319"/>
      <c r="E176" s="319"/>
      <c r="F176" s="342" t="s">
        <v>2131</v>
      </c>
      <c r="G176" s="319"/>
      <c r="H176" s="319" t="s">
        <v>2192</v>
      </c>
      <c r="I176" s="319" t="s">
        <v>2127</v>
      </c>
      <c r="J176" s="319">
        <v>50</v>
      </c>
      <c r="K176" s="367"/>
    </row>
    <row r="177" s="1" customFormat="1" ht="15" customHeight="1">
      <c r="B177" s="344"/>
      <c r="C177" s="319" t="s">
        <v>118</v>
      </c>
      <c r="D177" s="319"/>
      <c r="E177" s="319"/>
      <c r="F177" s="342" t="s">
        <v>2125</v>
      </c>
      <c r="G177" s="319"/>
      <c r="H177" s="319" t="s">
        <v>2193</v>
      </c>
      <c r="I177" s="319" t="s">
        <v>2194</v>
      </c>
      <c r="J177" s="319"/>
      <c r="K177" s="367"/>
    </row>
    <row r="178" s="1" customFormat="1" ht="15" customHeight="1">
      <c r="B178" s="344"/>
      <c r="C178" s="319" t="s">
        <v>65</v>
      </c>
      <c r="D178" s="319"/>
      <c r="E178" s="319"/>
      <c r="F178" s="342" t="s">
        <v>2125</v>
      </c>
      <c r="G178" s="319"/>
      <c r="H178" s="319" t="s">
        <v>2195</v>
      </c>
      <c r="I178" s="319" t="s">
        <v>2196</v>
      </c>
      <c r="J178" s="319">
        <v>1</v>
      </c>
      <c r="K178" s="367"/>
    </row>
    <row r="179" s="1" customFormat="1" ht="15" customHeight="1">
      <c r="B179" s="344"/>
      <c r="C179" s="319" t="s">
        <v>61</v>
      </c>
      <c r="D179" s="319"/>
      <c r="E179" s="319"/>
      <c r="F179" s="342" t="s">
        <v>2125</v>
      </c>
      <c r="G179" s="319"/>
      <c r="H179" s="319" t="s">
        <v>2197</v>
      </c>
      <c r="I179" s="319" t="s">
        <v>2127</v>
      </c>
      <c r="J179" s="319">
        <v>20</v>
      </c>
      <c r="K179" s="367"/>
    </row>
    <row r="180" s="1" customFormat="1" ht="15" customHeight="1">
      <c r="B180" s="344"/>
      <c r="C180" s="319" t="s">
        <v>62</v>
      </c>
      <c r="D180" s="319"/>
      <c r="E180" s="319"/>
      <c r="F180" s="342" t="s">
        <v>2125</v>
      </c>
      <c r="G180" s="319"/>
      <c r="H180" s="319" t="s">
        <v>2198</v>
      </c>
      <c r="I180" s="319" t="s">
        <v>2127</v>
      </c>
      <c r="J180" s="319">
        <v>255</v>
      </c>
      <c r="K180" s="367"/>
    </row>
    <row r="181" s="1" customFormat="1" ht="15" customHeight="1">
      <c r="B181" s="344"/>
      <c r="C181" s="319" t="s">
        <v>119</v>
      </c>
      <c r="D181" s="319"/>
      <c r="E181" s="319"/>
      <c r="F181" s="342" t="s">
        <v>2125</v>
      </c>
      <c r="G181" s="319"/>
      <c r="H181" s="319" t="s">
        <v>2089</v>
      </c>
      <c r="I181" s="319" t="s">
        <v>2127</v>
      </c>
      <c r="J181" s="319">
        <v>10</v>
      </c>
      <c r="K181" s="367"/>
    </row>
    <row r="182" s="1" customFormat="1" ht="15" customHeight="1">
      <c r="B182" s="344"/>
      <c r="C182" s="319" t="s">
        <v>120</v>
      </c>
      <c r="D182" s="319"/>
      <c r="E182" s="319"/>
      <c r="F182" s="342" t="s">
        <v>2125</v>
      </c>
      <c r="G182" s="319"/>
      <c r="H182" s="319" t="s">
        <v>2199</v>
      </c>
      <c r="I182" s="319" t="s">
        <v>2160</v>
      </c>
      <c r="J182" s="319"/>
      <c r="K182" s="367"/>
    </row>
    <row r="183" s="1" customFormat="1" ht="15" customHeight="1">
      <c r="B183" s="344"/>
      <c r="C183" s="319" t="s">
        <v>2200</v>
      </c>
      <c r="D183" s="319"/>
      <c r="E183" s="319"/>
      <c r="F183" s="342" t="s">
        <v>2125</v>
      </c>
      <c r="G183" s="319"/>
      <c r="H183" s="319" t="s">
        <v>2201</v>
      </c>
      <c r="I183" s="319" t="s">
        <v>2160</v>
      </c>
      <c r="J183" s="319"/>
      <c r="K183" s="367"/>
    </row>
    <row r="184" s="1" customFormat="1" ht="15" customHeight="1">
      <c r="B184" s="344"/>
      <c r="C184" s="319" t="s">
        <v>2189</v>
      </c>
      <c r="D184" s="319"/>
      <c r="E184" s="319"/>
      <c r="F184" s="342" t="s">
        <v>2125</v>
      </c>
      <c r="G184" s="319"/>
      <c r="H184" s="319" t="s">
        <v>2202</v>
      </c>
      <c r="I184" s="319" t="s">
        <v>2160</v>
      </c>
      <c r="J184" s="319"/>
      <c r="K184" s="367"/>
    </row>
    <row r="185" s="1" customFormat="1" ht="15" customHeight="1">
      <c r="B185" s="344"/>
      <c r="C185" s="319" t="s">
        <v>122</v>
      </c>
      <c r="D185" s="319"/>
      <c r="E185" s="319"/>
      <c r="F185" s="342" t="s">
        <v>2131</v>
      </c>
      <c r="G185" s="319"/>
      <c r="H185" s="319" t="s">
        <v>2203</v>
      </c>
      <c r="I185" s="319" t="s">
        <v>2127</v>
      </c>
      <c r="J185" s="319">
        <v>50</v>
      </c>
      <c r="K185" s="367"/>
    </row>
    <row r="186" s="1" customFormat="1" ht="15" customHeight="1">
      <c r="B186" s="344"/>
      <c r="C186" s="319" t="s">
        <v>2204</v>
      </c>
      <c r="D186" s="319"/>
      <c r="E186" s="319"/>
      <c r="F186" s="342" t="s">
        <v>2131</v>
      </c>
      <c r="G186" s="319"/>
      <c r="H186" s="319" t="s">
        <v>2205</v>
      </c>
      <c r="I186" s="319" t="s">
        <v>2206</v>
      </c>
      <c r="J186" s="319"/>
      <c r="K186" s="367"/>
    </row>
    <row r="187" s="1" customFormat="1" ht="15" customHeight="1">
      <c r="B187" s="344"/>
      <c r="C187" s="319" t="s">
        <v>2207</v>
      </c>
      <c r="D187" s="319"/>
      <c r="E187" s="319"/>
      <c r="F187" s="342" t="s">
        <v>2131</v>
      </c>
      <c r="G187" s="319"/>
      <c r="H187" s="319" t="s">
        <v>2208</v>
      </c>
      <c r="I187" s="319" t="s">
        <v>2206</v>
      </c>
      <c r="J187" s="319"/>
      <c r="K187" s="367"/>
    </row>
    <row r="188" s="1" customFormat="1" ht="15" customHeight="1">
      <c r="B188" s="344"/>
      <c r="C188" s="319" t="s">
        <v>2209</v>
      </c>
      <c r="D188" s="319"/>
      <c r="E188" s="319"/>
      <c r="F188" s="342" t="s">
        <v>2131</v>
      </c>
      <c r="G188" s="319"/>
      <c r="H188" s="319" t="s">
        <v>2210</v>
      </c>
      <c r="I188" s="319" t="s">
        <v>2206</v>
      </c>
      <c r="J188" s="319"/>
      <c r="K188" s="367"/>
    </row>
    <row r="189" s="1" customFormat="1" ht="15" customHeight="1">
      <c r="B189" s="344"/>
      <c r="C189" s="380" t="s">
        <v>2211</v>
      </c>
      <c r="D189" s="319"/>
      <c r="E189" s="319"/>
      <c r="F189" s="342" t="s">
        <v>2131</v>
      </c>
      <c r="G189" s="319"/>
      <c r="H189" s="319" t="s">
        <v>2212</v>
      </c>
      <c r="I189" s="319" t="s">
        <v>2213</v>
      </c>
      <c r="J189" s="381" t="s">
        <v>2214</v>
      </c>
      <c r="K189" s="367"/>
    </row>
    <row r="190" s="18" customFormat="1" ht="15" customHeight="1">
      <c r="B190" s="382"/>
      <c r="C190" s="383" t="s">
        <v>2215</v>
      </c>
      <c r="D190" s="384"/>
      <c r="E190" s="384"/>
      <c r="F190" s="385" t="s">
        <v>2131</v>
      </c>
      <c r="G190" s="384"/>
      <c r="H190" s="384" t="s">
        <v>2216</v>
      </c>
      <c r="I190" s="384" t="s">
        <v>2213</v>
      </c>
      <c r="J190" s="386" t="s">
        <v>2214</v>
      </c>
      <c r="K190" s="387"/>
    </row>
    <row r="191" s="1" customFormat="1" ht="15" customHeight="1">
      <c r="B191" s="344"/>
      <c r="C191" s="380" t="s">
        <v>50</v>
      </c>
      <c r="D191" s="319"/>
      <c r="E191" s="319"/>
      <c r="F191" s="342" t="s">
        <v>2125</v>
      </c>
      <c r="G191" s="319"/>
      <c r="H191" s="316" t="s">
        <v>2217</v>
      </c>
      <c r="I191" s="319" t="s">
        <v>2218</v>
      </c>
      <c r="J191" s="319"/>
      <c r="K191" s="367"/>
    </row>
    <row r="192" s="1" customFormat="1" ht="15" customHeight="1">
      <c r="B192" s="344"/>
      <c r="C192" s="380" t="s">
        <v>2219</v>
      </c>
      <c r="D192" s="319"/>
      <c r="E192" s="319"/>
      <c r="F192" s="342" t="s">
        <v>2125</v>
      </c>
      <c r="G192" s="319"/>
      <c r="H192" s="319" t="s">
        <v>2220</v>
      </c>
      <c r="I192" s="319" t="s">
        <v>2160</v>
      </c>
      <c r="J192" s="319"/>
      <c r="K192" s="367"/>
    </row>
    <row r="193" s="1" customFormat="1" ht="15" customHeight="1">
      <c r="B193" s="344"/>
      <c r="C193" s="380" t="s">
        <v>2221</v>
      </c>
      <c r="D193" s="319"/>
      <c r="E193" s="319"/>
      <c r="F193" s="342" t="s">
        <v>2125</v>
      </c>
      <c r="G193" s="319"/>
      <c r="H193" s="319" t="s">
        <v>2222</v>
      </c>
      <c r="I193" s="319" t="s">
        <v>2160</v>
      </c>
      <c r="J193" s="319"/>
      <c r="K193" s="367"/>
    </row>
    <row r="194" s="1" customFormat="1" ht="15" customHeight="1">
      <c r="B194" s="344"/>
      <c r="C194" s="380" t="s">
        <v>2223</v>
      </c>
      <c r="D194" s="319"/>
      <c r="E194" s="319"/>
      <c r="F194" s="342" t="s">
        <v>2131</v>
      </c>
      <c r="G194" s="319"/>
      <c r="H194" s="319" t="s">
        <v>2224</v>
      </c>
      <c r="I194" s="319" t="s">
        <v>2160</v>
      </c>
      <c r="J194" s="319"/>
      <c r="K194" s="367"/>
    </row>
    <row r="195" s="1" customFormat="1" ht="15" customHeight="1">
      <c r="B195" s="373"/>
      <c r="C195" s="388"/>
      <c r="D195" s="353"/>
      <c r="E195" s="353"/>
      <c r="F195" s="353"/>
      <c r="G195" s="353"/>
      <c r="H195" s="353"/>
      <c r="I195" s="353"/>
      <c r="J195" s="353"/>
      <c r="K195" s="374"/>
    </row>
    <row r="196" s="1" customFormat="1" ht="18.75" customHeight="1">
      <c r="B196" s="355"/>
      <c r="C196" s="365"/>
      <c r="D196" s="365"/>
      <c r="E196" s="365"/>
      <c r="F196" s="375"/>
      <c r="G196" s="365"/>
      <c r="H196" s="365"/>
      <c r="I196" s="365"/>
      <c r="J196" s="365"/>
      <c r="K196" s="355"/>
    </row>
    <row r="197" s="1" customFormat="1" ht="18.75" customHeight="1">
      <c r="B197" s="355"/>
      <c r="C197" s="365"/>
      <c r="D197" s="365"/>
      <c r="E197" s="365"/>
      <c r="F197" s="375"/>
      <c r="G197" s="365"/>
      <c r="H197" s="365"/>
      <c r="I197" s="365"/>
      <c r="J197" s="365"/>
      <c r="K197" s="355"/>
    </row>
    <row r="198" s="1" customFormat="1" ht="18.75" customHeight="1">
      <c r="B198" s="327"/>
      <c r="C198" s="327"/>
      <c r="D198" s="327"/>
      <c r="E198" s="327"/>
      <c r="F198" s="327"/>
      <c r="G198" s="327"/>
      <c r="H198" s="327"/>
      <c r="I198" s="327"/>
      <c r="J198" s="327"/>
      <c r="K198" s="327"/>
    </row>
    <row r="199" s="1" customFormat="1" ht="13.5">
      <c r="B199" s="306"/>
      <c r="C199" s="307"/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1">
      <c r="B200" s="309"/>
      <c r="C200" s="310" t="s">
        <v>2225</v>
      </c>
      <c r="D200" s="310"/>
      <c r="E200" s="310"/>
      <c r="F200" s="310"/>
      <c r="G200" s="310"/>
      <c r="H200" s="310"/>
      <c r="I200" s="310"/>
      <c r="J200" s="310"/>
      <c r="K200" s="311"/>
    </row>
    <row r="201" s="1" customFormat="1" ht="25.5" customHeight="1">
      <c r="B201" s="309"/>
      <c r="C201" s="389" t="s">
        <v>2226</v>
      </c>
      <c r="D201" s="389"/>
      <c r="E201" s="389"/>
      <c r="F201" s="389" t="s">
        <v>2227</v>
      </c>
      <c r="G201" s="390"/>
      <c r="H201" s="389" t="s">
        <v>2228</v>
      </c>
      <c r="I201" s="389"/>
      <c r="J201" s="389"/>
      <c r="K201" s="311"/>
    </row>
    <row r="202" s="1" customFormat="1" ht="5.25" customHeight="1">
      <c r="B202" s="344"/>
      <c r="C202" s="339"/>
      <c r="D202" s="339"/>
      <c r="E202" s="339"/>
      <c r="F202" s="339"/>
      <c r="G202" s="365"/>
      <c r="H202" s="339"/>
      <c r="I202" s="339"/>
      <c r="J202" s="339"/>
      <c r="K202" s="367"/>
    </row>
    <row r="203" s="1" customFormat="1" ht="15" customHeight="1">
      <c r="B203" s="344"/>
      <c r="C203" s="319" t="s">
        <v>2218</v>
      </c>
      <c r="D203" s="319"/>
      <c r="E203" s="319"/>
      <c r="F203" s="342" t="s">
        <v>51</v>
      </c>
      <c r="G203" s="319"/>
      <c r="H203" s="319" t="s">
        <v>2229</v>
      </c>
      <c r="I203" s="319"/>
      <c r="J203" s="319"/>
      <c r="K203" s="367"/>
    </row>
    <row r="204" s="1" customFormat="1" ht="15" customHeight="1">
      <c r="B204" s="344"/>
      <c r="C204" s="319"/>
      <c r="D204" s="319"/>
      <c r="E204" s="319"/>
      <c r="F204" s="342" t="s">
        <v>52</v>
      </c>
      <c r="G204" s="319"/>
      <c r="H204" s="319" t="s">
        <v>2230</v>
      </c>
      <c r="I204" s="319"/>
      <c r="J204" s="319"/>
      <c r="K204" s="367"/>
    </row>
    <row r="205" s="1" customFormat="1" ht="15" customHeight="1">
      <c r="B205" s="344"/>
      <c r="C205" s="319"/>
      <c r="D205" s="319"/>
      <c r="E205" s="319"/>
      <c r="F205" s="342" t="s">
        <v>55</v>
      </c>
      <c r="G205" s="319"/>
      <c r="H205" s="319" t="s">
        <v>2231</v>
      </c>
      <c r="I205" s="319"/>
      <c r="J205" s="319"/>
      <c r="K205" s="367"/>
    </row>
    <row r="206" s="1" customFormat="1" ht="15" customHeight="1">
      <c r="B206" s="344"/>
      <c r="C206" s="319"/>
      <c r="D206" s="319"/>
      <c r="E206" s="319"/>
      <c r="F206" s="342" t="s">
        <v>53</v>
      </c>
      <c r="G206" s="319"/>
      <c r="H206" s="319" t="s">
        <v>2232</v>
      </c>
      <c r="I206" s="319"/>
      <c r="J206" s="319"/>
      <c r="K206" s="367"/>
    </row>
    <row r="207" s="1" customFormat="1" ht="15" customHeight="1">
      <c r="B207" s="344"/>
      <c r="C207" s="319"/>
      <c r="D207" s="319"/>
      <c r="E207" s="319"/>
      <c r="F207" s="342" t="s">
        <v>54</v>
      </c>
      <c r="G207" s="319"/>
      <c r="H207" s="319" t="s">
        <v>2233</v>
      </c>
      <c r="I207" s="319"/>
      <c r="J207" s="319"/>
      <c r="K207" s="367"/>
    </row>
    <row r="208" s="1" customFormat="1" ht="15" customHeight="1">
      <c r="B208" s="344"/>
      <c r="C208" s="319"/>
      <c r="D208" s="319"/>
      <c r="E208" s="319"/>
      <c r="F208" s="342"/>
      <c r="G208" s="319"/>
      <c r="H208" s="319"/>
      <c r="I208" s="319"/>
      <c r="J208" s="319"/>
      <c r="K208" s="367"/>
    </row>
    <row r="209" s="1" customFormat="1" ht="15" customHeight="1">
      <c r="B209" s="344"/>
      <c r="C209" s="319" t="s">
        <v>2172</v>
      </c>
      <c r="D209" s="319"/>
      <c r="E209" s="319"/>
      <c r="F209" s="342" t="s">
        <v>87</v>
      </c>
      <c r="G209" s="319"/>
      <c r="H209" s="319" t="s">
        <v>2234</v>
      </c>
      <c r="I209" s="319"/>
      <c r="J209" s="319"/>
      <c r="K209" s="367"/>
    </row>
    <row r="210" s="1" customFormat="1" ht="15" customHeight="1">
      <c r="B210" s="344"/>
      <c r="C210" s="319"/>
      <c r="D210" s="319"/>
      <c r="E210" s="319"/>
      <c r="F210" s="342" t="s">
        <v>2067</v>
      </c>
      <c r="G210" s="319"/>
      <c r="H210" s="319" t="s">
        <v>2068</v>
      </c>
      <c r="I210" s="319"/>
      <c r="J210" s="319"/>
      <c r="K210" s="367"/>
    </row>
    <row r="211" s="1" customFormat="1" ht="15" customHeight="1">
      <c r="B211" s="344"/>
      <c r="C211" s="319"/>
      <c r="D211" s="319"/>
      <c r="E211" s="319"/>
      <c r="F211" s="342" t="s">
        <v>2065</v>
      </c>
      <c r="G211" s="319"/>
      <c r="H211" s="319" t="s">
        <v>2235</v>
      </c>
      <c r="I211" s="319"/>
      <c r="J211" s="319"/>
      <c r="K211" s="367"/>
    </row>
    <row r="212" s="1" customFormat="1" ht="15" customHeight="1">
      <c r="B212" s="391"/>
      <c r="C212" s="319"/>
      <c r="D212" s="319"/>
      <c r="E212" s="319"/>
      <c r="F212" s="342" t="s">
        <v>2069</v>
      </c>
      <c r="G212" s="380"/>
      <c r="H212" s="371" t="s">
        <v>2070</v>
      </c>
      <c r="I212" s="371"/>
      <c r="J212" s="371"/>
      <c r="K212" s="392"/>
    </row>
    <row r="213" s="1" customFormat="1" ht="15" customHeight="1">
      <c r="B213" s="391"/>
      <c r="C213" s="319"/>
      <c r="D213" s="319"/>
      <c r="E213" s="319"/>
      <c r="F213" s="342" t="s">
        <v>2071</v>
      </c>
      <c r="G213" s="380"/>
      <c r="H213" s="371" t="s">
        <v>2015</v>
      </c>
      <c r="I213" s="371"/>
      <c r="J213" s="371"/>
      <c r="K213" s="392"/>
    </row>
    <row r="214" s="1" customFormat="1" ht="15" customHeight="1">
      <c r="B214" s="391"/>
      <c r="C214" s="319"/>
      <c r="D214" s="319"/>
      <c r="E214" s="319"/>
      <c r="F214" s="342"/>
      <c r="G214" s="380"/>
      <c r="H214" s="371"/>
      <c r="I214" s="371"/>
      <c r="J214" s="371"/>
      <c r="K214" s="392"/>
    </row>
    <row r="215" s="1" customFormat="1" ht="15" customHeight="1">
      <c r="B215" s="391"/>
      <c r="C215" s="319" t="s">
        <v>2196</v>
      </c>
      <c r="D215" s="319"/>
      <c r="E215" s="319"/>
      <c r="F215" s="342">
        <v>1</v>
      </c>
      <c r="G215" s="380"/>
      <c r="H215" s="371" t="s">
        <v>2236</v>
      </c>
      <c r="I215" s="371"/>
      <c r="J215" s="371"/>
      <c r="K215" s="392"/>
    </row>
    <row r="216" s="1" customFormat="1" ht="15" customHeight="1">
      <c r="B216" s="391"/>
      <c r="C216" s="319"/>
      <c r="D216" s="319"/>
      <c r="E216" s="319"/>
      <c r="F216" s="342">
        <v>2</v>
      </c>
      <c r="G216" s="380"/>
      <c r="H216" s="371" t="s">
        <v>2237</v>
      </c>
      <c r="I216" s="371"/>
      <c r="J216" s="371"/>
      <c r="K216" s="392"/>
    </row>
    <row r="217" s="1" customFormat="1" ht="15" customHeight="1">
      <c r="B217" s="391"/>
      <c r="C217" s="319"/>
      <c r="D217" s="319"/>
      <c r="E217" s="319"/>
      <c r="F217" s="342">
        <v>3</v>
      </c>
      <c r="G217" s="380"/>
      <c r="H217" s="371" t="s">
        <v>2238</v>
      </c>
      <c r="I217" s="371"/>
      <c r="J217" s="371"/>
      <c r="K217" s="392"/>
    </row>
    <row r="218" s="1" customFormat="1" ht="15" customHeight="1">
      <c r="B218" s="391"/>
      <c r="C218" s="319"/>
      <c r="D218" s="319"/>
      <c r="E218" s="319"/>
      <c r="F218" s="342">
        <v>4</v>
      </c>
      <c r="G218" s="380"/>
      <c r="H218" s="371" t="s">
        <v>2239</v>
      </c>
      <c r="I218" s="371"/>
      <c r="J218" s="371"/>
      <c r="K218" s="392"/>
    </row>
    <row r="219" s="1" customFormat="1" ht="12.75" customHeight="1">
      <c r="B219" s="393"/>
      <c r="C219" s="394"/>
      <c r="D219" s="394"/>
      <c r="E219" s="394"/>
      <c r="F219" s="394"/>
      <c r="G219" s="394"/>
      <c r="H219" s="394"/>
      <c r="I219" s="394"/>
      <c r="J219" s="394"/>
      <c r="K219" s="39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 Horčičková</dc:creator>
  <cp:lastModifiedBy>Eva Horčičková</cp:lastModifiedBy>
  <dcterms:created xsi:type="dcterms:W3CDTF">2024-10-23T09:57:08Z</dcterms:created>
  <dcterms:modified xsi:type="dcterms:W3CDTF">2024-10-23T09:57:15Z</dcterms:modified>
</cp:coreProperties>
</file>