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.shortcut-targets-by-id\1wrmTfB916aRGGeOLxNfvZguwtz81G83P\TRUHLA\50-2312 ZŠ SEVER\DPS\3) Profese\Rozpočet 03_2024\Odevzdání 18.03.2024\"/>
    </mc:Choice>
  </mc:AlternateContent>
  <bookViews>
    <workbookView xWindow="28680" yWindow="-120" windowWidth="29040" windowHeight="15840" activeTab="1"/>
  </bookViews>
  <sheets>
    <sheet name="Pokyny pro vyplnění" sheetId="11" r:id="rId1"/>
    <sheet name="Stavba" sheetId="1" r:id="rId2"/>
    <sheet name="VzorPolozky" sheetId="10" state="hidden" r:id="rId3"/>
    <sheet name="SO.01 D.1.5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'SO.01 D.1.5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'SO.01 D.1.5 Pol'!$A$1:$Y$89</definedName>
    <definedName name="_xlnm.Print_Area" localSheetId="1">Stavba!$A$1:$J$56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52511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55" i="1" l="1"/>
  <c r="I19" i="1" s="1"/>
  <c r="I54" i="1"/>
  <c r="I16" i="1" s="1"/>
  <c r="G42" i="1"/>
  <c r="F42" i="1"/>
  <c r="G41" i="1"/>
  <c r="F41" i="1"/>
  <c r="G39" i="1"/>
  <c r="F39" i="1"/>
  <c r="G88" i="12"/>
  <c r="G9" i="12"/>
  <c r="M9" i="12" s="1"/>
  <c r="I9" i="12"/>
  <c r="I8" i="12" s="1"/>
  <c r="K9" i="12"/>
  <c r="K8" i="12" s="1"/>
  <c r="O9" i="12"/>
  <c r="Q9" i="12"/>
  <c r="Q8" i="12" s="1"/>
  <c r="V9" i="12"/>
  <c r="V8" i="12" s="1"/>
  <c r="G12" i="12"/>
  <c r="I12" i="12"/>
  <c r="K12" i="12"/>
  <c r="M12" i="12"/>
  <c r="O12" i="12"/>
  <c r="Q12" i="12"/>
  <c r="V12" i="12"/>
  <c r="G15" i="12"/>
  <c r="I15" i="12"/>
  <c r="K15" i="12"/>
  <c r="M15" i="12"/>
  <c r="O15" i="12"/>
  <c r="Q15" i="12"/>
  <c r="V15" i="12"/>
  <c r="G18" i="12"/>
  <c r="G8" i="12" s="1"/>
  <c r="I18" i="12"/>
  <c r="K18" i="12"/>
  <c r="O18" i="12"/>
  <c r="O8" i="12" s="1"/>
  <c r="Q18" i="12"/>
  <c r="V18" i="12"/>
  <c r="G21" i="12"/>
  <c r="M21" i="12" s="1"/>
  <c r="I21" i="12"/>
  <c r="K21" i="12"/>
  <c r="O21" i="12"/>
  <c r="Q21" i="12"/>
  <c r="V21" i="12"/>
  <c r="G24" i="12"/>
  <c r="I24" i="12"/>
  <c r="K24" i="12"/>
  <c r="M24" i="12"/>
  <c r="O24" i="12"/>
  <c r="Q24" i="12"/>
  <c r="V24" i="12"/>
  <c r="G27" i="12"/>
  <c r="I27" i="12"/>
  <c r="K27" i="12"/>
  <c r="M27" i="12"/>
  <c r="O27" i="12"/>
  <c r="Q27" i="12"/>
  <c r="V27" i="12"/>
  <c r="G30" i="12"/>
  <c r="M30" i="12" s="1"/>
  <c r="I30" i="12"/>
  <c r="K30" i="12"/>
  <c r="O30" i="12"/>
  <c r="Q30" i="12"/>
  <c r="V30" i="12"/>
  <c r="G33" i="12"/>
  <c r="I33" i="12"/>
  <c r="K33" i="12"/>
  <c r="M33" i="12"/>
  <c r="O33" i="12"/>
  <c r="Q33" i="12"/>
  <c r="V33" i="12"/>
  <c r="G36" i="12"/>
  <c r="M36" i="12" s="1"/>
  <c r="I36" i="12"/>
  <c r="K36" i="12"/>
  <c r="O36" i="12"/>
  <c r="Q36" i="12"/>
  <c r="V36" i="12"/>
  <c r="G39" i="12"/>
  <c r="I39" i="12"/>
  <c r="K39" i="12"/>
  <c r="M39" i="12"/>
  <c r="O39" i="12"/>
  <c r="Q39" i="12"/>
  <c r="V39" i="12"/>
  <c r="G42" i="12"/>
  <c r="M42" i="12" s="1"/>
  <c r="I42" i="12"/>
  <c r="K42" i="12"/>
  <c r="O42" i="12"/>
  <c r="Q42" i="12"/>
  <c r="V42" i="12"/>
  <c r="G46" i="12"/>
  <c r="I46" i="12"/>
  <c r="K46" i="12"/>
  <c r="M46" i="12"/>
  <c r="O46" i="12"/>
  <c r="Q46" i="12"/>
  <c r="V46" i="12"/>
  <c r="G49" i="12"/>
  <c r="M49" i="12" s="1"/>
  <c r="I49" i="12"/>
  <c r="K49" i="12"/>
  <c r="O49" i="12"/>
  <c r="Q49" i="12"/>
  <c r="V49" i="12"/>
  <c r="G52" i="12"/>
  <c r="I52" i="12"/>
  <c r="K52" i="12"/>
  <c r="M52" i="12"/>
  <c r="O52" i="12"/>
  <c r="Q52" i="12"/>
  <c r="V52" i="12"/>
  <c r="G55" i="12"/>
  <c r="M55" i="12" s="1"/>
  <c r="I55" i="12"/>
  <c r="K55" i="12"/>
  <c r="O55" i="12"/>
  <c r="Q55" i="12"/>
  <c r="V55" i="12"/>
  <c r="G58" i="12"/>
  <c r="I58" i="12"/>
  <c r="K58" i="12"/>
  <c r="M58" i="12"/>
  <c r="O58" i="12"/>
  <c r="Q58" i="12"/>
  <c r="V58" i="12"/>
  <c r="G62" i="12"/>
  <c r="M62" i="12" s="1"/>
  <c r="I62" i="12"/>
  <c r="K62" i="12"/>
  <c r="O62" i="12"/>
  <c r="Q62" i="12"/>
  <c r="V62" i="12"/>
  <c r="G66" i="12"/>
  <c r="I66" i="12"/>
  <c r="K66" i="12"/>
  <c r="M66" i="12"/>
  <c r="O66" i="12"/>
  <c r="Q66" i="12"/>
  <c r="V66" i="12"/>
  <c r="G70" i="12"/>
  <c r="M70" i="12" s="1"/>
  <c r="I70" i="12"/>
  <c r="K70" i="12"/>
  <c r="O70" i="12"/>
  <c r="Q70" i="12"/>
  <c r="V70" i="12"/>
  <c r="G73" i="12"/>
  <c r="I73" i="12"/>
  <c r="K73" i="12"/>
  <c r="M73" i="12"/>
  <c r="O73" i="12"/>
  <c r="Q73" i="12"/>
  <c r="V73" i="12"/>
  <c r="G76" i="12"/>
  <c r="M76" i="12" s="1"/>
  <c r="I76" i="12"/>
  <c r="K76" i="12"/>
  <c r="O76" i="12"/>
  <c r="Q76" i="12"/>
  <c r="V76" i="12"/>
  <c r="G79" i="12"/>
  <c r="I79" i="12"/>
  <c r="K79" i="12"/>
  <c r="M79" i="12"/>
  <c r="O79" i="12"/>
  <c r="Q79" i="12"/>
  <c r="V79" i="12"/>
  <c r="G84" i="12"/>
  <c r="O84" i="12"/>
  <c r="G85" i="12"/>
  <c r="I85" i="12"/>
  <c r="I84" i="12" s="1"/>
  <c r="K85" i="12"/>
  <c r="K84" i="12" s="1"/>
  <c r="M85" i="12"/>
  <c r="O85" i="12"/>
  <c r="Q85" i="12"/>
  <c r="Q84" i="12" s="1"/>
  <c r="V85" i="12"/>
  <c r="V84" i="12" s="1"/>
  <c r="G86" i="12"/>
  <c r="M86" i="12" s="1"/>
  <c r="I86" i="12"/>
  <c r="K86" i="12"/>
  <c r="O86" i="12"/>
  <c r="Q86" i="12"/>
  <c r="V86" i="12"/>
  <c r="AE88" i="12"/>
  <c r="AF88" i="12"/>
  <c r="I20" i="1"/>
  <c r="I18" i="1"/>
  <c r="I17" i="1"/>
  <c r="I56" i="1"/>
  <c r="J55" i="1" s="1"/>
  <c r="AZ46" i="1"/>
  <c r="F43" i="1"/>
  <c r="G43" i="1"/>
  <c r="G25" i="1" s="1"/>
  <c r="A25" i="1" s="1"/>
  <c r="H42" i="1"/>
  <c r="I42" i="1" s="1"/>
  <c r="H41" i="1"/>
  <c r="I41" i="1" s="1"/>
  <c r="H40" i="1"/>
  <c r="H39" i="1"/>
  <c r="I39" i="1" s="1"/>
  <c r="I43" i="1" s="1"/>
  <c r="J54" i="1" l="1"/>
  <c r="J56" i="1" s="1"/>
  <c r="G26" i="1"/>
  <c r="A26" i="1"/>
  <c r="G28" i="1"/>
  <c r="G23" i="1"/>
  <c r="M84" i="12"/>
  <c r="M18" i="12"/>
  <c r="M8" i="12" s="1"/>
  <c r="J41" i="1"/>
  <c r="J39" i="1"/>
  <c r="J43" i="1" s="1"/>
  <c r="J42" i="1"/>
  <c r="H43" i="1"/>
  <c r="I21" i="1"/>
  <c r="J28" i="1"/>
  <c r="J26" i="1"/>
  <c r="G38" i="1"/>
  <c r="F38" i="1"/>
  <c r="J23" i="1"/>
  <c r="J24" i="1"/>
  <c r="J25" i="1"/>
  <c r="J27" i="1"/>
  <c r="E24" i="1"/>
  <c r="E26" i="1"/>
  <c r="A23" i="1" l="1"/>
  <c r="A24" i="1" l="1"/>
  <c r="G24" i="1"/>
  <c r="A27" i="1" s="1"/>
  <c r="A29" i="1" l="1"/>
  <c r="G29" i="1"/>
  <c r="G27" i="1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 xml:space="preserve"> </author>
  </authors>
  <commentList>
    <comment ref="S6" authorId="0" shape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<sst xmlns="http://schemas.openxmlformats.org/spreadsheetml/2006/main" count="447" uniqueCount="179">
  <si>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</si>
  <si>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</si>
  <si>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</si>
  <si>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</si>
  <si>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</si>
  <si>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</si>
  <si>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</si>
  <si>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</si>
  <si>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</si>
  <si>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</si>
  <si>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</si>
  <si>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</si>
  <si>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</si>
  <si>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</si>
  <si>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</si>
  <si>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</si>
  <si>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</si>
  <si>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</si>
  <si>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</si>
  <si>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</si>
  <si>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</si>
  <si>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</si>
  <si>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</si>
  <si>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</si>
  <si>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</si>
  <si>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</si>
  <si>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</si>
  <si>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</si>
  <si>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</si>
  <si>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</si>
  <si>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</si>
  <si>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</si>
  <si>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</si>
  <si>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</si>
  <si>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</si>
  <si>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</si>
  <si>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</si>
  <si>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</si>
  <si>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</si>
  <si>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</si>
  <si>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</si>
  <si>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</si>
  <si>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</si>
  <si>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D.1.5</t>
  </si>
  <si>
    <t>Interiér</t>
  </si>
  <si>
    <t>SO.01</t>
  </si>
  <si>
    <t>ZŠ Sever - pavilon šaten</t>
  </si>
  <si>
    <t>Objekt:</t>
  </si>
  <si>
    <t>Rozpočet:</t>
  </si>
  <si>
    <t>23-1905_INT</t>
  </si>
  <si>
    <t>ZŠ SEVER – OPRAVY V PAVILONU ŠATEN_INTERIÉR</t>
  </si>
  <si>
    <t>Stavba</t>
  </si>
  <si>
    <t>Stavební objekt</t>
  </si>
  <si>
    <t>Celkem za stavbu</t>
  </si>
  <si>
    <t>CZK</t>
  </si>
  <si>
    <t>#POPS</t>
  </si>
  <si>
    <t>Popis stavby: 23-1905_INT - ZŠ SEVER – OPRAVY V PAVILONU ŠATEN_INTERIÉR</t>
  </si>
  <si>
    <t>Všechny položky musí obsahovat dodávku i montáž, včetně drobného spojovacího a kotvícího materiálu (např. kotvy, závěsy, chráničky,...). Zhotovitel musí do ceny zahrnout veškeré náklady, aby cena byla konečná a zahrnovala celou dodávku a montáž akce. Dodávka akce se předpokládá včetně kompletní montáže, veškerého souvisejícího doplňkového, podružného a montážního materiálu tak, aby celé zařízení bylo funkční a splňovalo všechny předpisy, normy, zákony ale i technologické postupy zvolených výrobců, které se na ně vztahují. Do všech činností musí zhotovitel zohlednit stavební přípomoc (např. drážky prostupy, respektive není-li uvedeno jinak). Projektová dokumentace textová a grafická je nadřazena výkazu výměr, respektive rozpočtu nákladů. Zhotovitel je do ceny povinen zahrnout veškeré náklady spojené s případnou etapizací, realizací stavby za provozu a ve ztížených podmínkách. Zhotovitel musí v ceně zohlednit provizorní opatření vedoucí k zajištění stavby před vnějšími vlivy, zejména pak déšť, sníh, vítr. Zhotovitel bere na vědomí, že stavba musí probíhat po částech, tak aby nedošlo k poškození stavby klimatickými vlivy. Zhotovitel musí zohlednit náklady na přesun hmot a odvoz sutě a odpadů, včetně uložení. Zhotovitel musí v ceně zohlednit náklady na pomocné lešení, konstrukce a stroje, které bude potřebovat pro realizaci díla. Jsou-li v zadávací dokumentaci, nebo jejich přílohách uvedeny konkrétní obchodní názvy, jedná se pouze o vymezení požadovaného standardu a zadavatel umožňuje i jiné, technicky a kvalitativně srovnatelné řešení. Položky označené .x jsou individuální kalkulací (např. 766624043R00.x).</t>
  </si>
  <si>
    <t>#POPO</t>
  </si>
  <si>
    <t>Popis objektu: SO.01 - ZŠ Sever - pavilon šaten</t>
  </si>
  <si>
    <t>#POPR</t>
  </si>
  <si>
    <t>Popis rozpočtu: D.1.5 - Interiér</t>
  </si>
  <si>
    <t>Rekapitulace dílů</t>
  </si>
  <si>
    <t>Typ dílu</t>
  </si>
  <si>
    <t>INT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</si>
  <si>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</si>
  <si>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</si>
  <si>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</si>
  <si>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</si>
  <si>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</si>
  <si>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</si>
  <si>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</si>
  <si>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</si>
  <si>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</si>
  <si>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</si>
  <si>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</si>
  <si>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</si>
  <si>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</si>
  <si>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</si>
  <si>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</si>
  <si>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</si>
  <si>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</si>
  <si>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</si>
  <si>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</si>
  <si>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</si>
  <si>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</si>
  <si>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</si>
  <si>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</si>
  <si>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</si>
  <si>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</si>
  <si>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</si>
  <si>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</si>
  <si>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</si>
  <si>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</si>
  <si>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</si>
  <si>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</si>
  <si>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I1.x</t>
  </si>
  <si>
    <t>I1 D+M Značení toalet, hlíníková tabule, 80x80 mm, řezaná grafika na Al tabuli, lepeno, vč. PÚ a příslušenství, dle PD</t>
  </si>
  <si>
    <t>kus</t>
  </si>
  <si>
    <t>Vlastní</t>
  </si>
  <si>
    <t>Indiv</t>
  </si>
  <si>
    <t>Práce</t>
  </si>
  <si>
    <t>Běžná</t>
  </si>
  <si>
    <t>POL1_</t>
  </si>
  <si>
    <t xml:space="preserve">viz TZ_AB, situační výkresy, výkresová a textová část dokumentace : </t>
  </si>
  <si>
    <t>VV</t>
  </si>
  <si>
    <t>9</t>
  </si>
  <si>
    <t>I2.x</t>
  </si>
  <si>
    <t>I2 D+M WC souprava, nerez, nástěnná, povrch matný, 90x115x380 mm, vč. kotvení, PÚ a příslušenství, dle PD</t>
  </si>
  <si>
    <t>29</t>
  </si>
  <si>
    <t>I3.x</t>
  </si>
  <si>
    <t>I3 D+M Držák toaletního papíru, nerez, brus, lepeno, 135x20x85 mm, vč. lepení, PÚ a příslušenství, dle PD</t>
  </si>
  <si>
    <t>I4.x</t>
  </si>
  <si>
    <t>I4 D+M Dávkovač mýdla, nerez, povrch matný, 120x100x290 mm, nádržka 1 l, s průhledem, uzamykatelný, vč. kotvení, PÚ a příslušenství, dle PD</t>
  </si>
  <si>
    <t>16</t>
  </si>
  <si>
    <t>I5.x</t>
  </si>
  <si>
    <t>I5 D+M Bezdotykový osoušeč rukou, tvrzený plast, povrch stříbrný probarvený plast, 300x220x685 mm, modré LED osvětlení, hlučnost 75 dB, vč. kotvení, PÚ a příslušenství, dle PD</t>
  </si>
  <si>
    <t>8</t>
  </si>
  <si>
    <t>I6.x</t>
  </si>
  <si>
    <t>I6 D+M Odpadkový koš na tříděný odpad, 825x315x995 mm, Pz plech tl. 1 mm, povrch prášková barva, vyjímatelné vložky o objemu 40 l, samostatně stojící, vč. PÚ a příslušenství, dle PD</t>
  </si>
  <si>
    <t>6</t>
  </si>
  <si>
    <t>I7.x</t>
  </si>
  <si>
    <t>I7 D+M Zásobník hygienických sáčků, nerez, povrch matný, 95x30x145 mm, vč. kotvení, PÚ a příslušenství, dle PD</t>
  </si>
  <si>
    <t>23</t>
  </si>
  <si>
    <t>I8.x</t>
  </si>
  <si>
    <t>I8 D+M Koš na hygienické potřeby, nerez, povrch matný, 200x165x295 mm, objem 4,5 l, vnitřní vyjímatelná plastová nádoba, vč. kotvení, PÚ a příslušenství, dle PD</t>
  </si>
  <si>
    <t>I9.x</t>
  </si>
  <si>
    <t>I9 D+M Nástěnný háček, 55x60x55 mm, mosaz, povrch chrom, vč. kotvení, PÚ a příslušenství, dle PD</t>
  </si>
  <si>
    <t>3</t>
  </si>
  <si>
    <t>I10.x</t>
  </si>
  <si>
    <t>I10 D+M Šatní lavička, 2000x400x430 mm, konstrukce z lakovaných ocelových profilů, sedák z bukových lakovaných latí, volně stojící, vč. PÚ a příslušenství, dle PD</t>
  </si>
  <si>
    <t>14</t>
  </si>
  <si>
    <t>I11.x</t>
  </si>
  <si>
    <t>I11a,b D+M Věšák, kovový, povrchová úprava bílý lak, 15x65x130 mm, rozteč vrutů 180 mm, vč. kotvení, PÚ a příslušenství, dle PD</t>
  </si>
  <si>
    <t>178</t>
  </si>
  <si>
    <t>I14.x</t>
  </si>
  <si>
    <t>I14 D+M Obložení otopných těles - lavička, 2800x470x508 mm, kontrukce z ocelových stříkaných profilů, lakované smrkové desky, vč. kotvení, PÚ a příslušenství, dle PD</t>
  </si>
  <si>
    <t>latě tl. 18 mm, šířka 82 mm</t>
  </si>
  <si>
    <t>POP</t>
  </si>
  <si>
    <t>35</t>
  </si>
  <si>
    <t>I15a.x</t>
  </si>
  <si>
    <t>I15 D+M Samolepící nástěnka, tl. 10 mm, lehčený síťovaný polyetylén, lepeno na zeď, 2200x1300 mm, tvar obdélníku se zaoblenými rohy, vč. PÚ a příslušenství, dle PD</t>
  </si>
  <si>
    <t>4</t>
  </si>
  <si>
    <t>I15b.x</t>
  </si>
  <si>
    <t>I15 D+M Samolepící nástěnka, tl. 10 mm, lehčený síťovaný polyetylén, lepeno na zeď, 1400x850 mm, tvar obdélníku se zaoblenými rohy, vč. PÚ a příslušenství, dle PD</t>
  </si>
  <si>
    <t>2</t>
  </si>
  <si>
    <t>I15c.x</t>
  </si>
  <si>
    <t>I15 D+M Samolepící nástěnka, tl. 10 mm, lehčený síťovaný polyetylén, lepeno na zeď, 750x1050 mm, tvar obdélníku se zaoblenými rohy, vč. PÚ a příslušenství, dle PD</t>
  </si>
  <si>
    <t>I16.x</t>
  </si>
  <si>
    <t>I16 D+M Skleněná informační tabule, čiré bezrámové sklo, samolepící folie, bodové kotvení, 1750x1500 mm, vč. kotvení, PÚ a příslušenství, dle PD</t>
  </si>
  <si>
    <t>1</t>
  </si>
  <si>
    <t>I17a.x</t>
  </si>
  <si>
    <t>I17a D+M Šatní skříňky - box po 5x2 skříních, 1620x450x1800 mm, laminovaná dřevotříska, záda sololit, lamino buk, hrany zelené, vč. kotvení, PÚ a příslušenství, dle PD</t>
  </si>
  <si>
    <t>vč. gumového odkapávače na boty</t>
  </si>
  <si>
    <t>18</t>
  </si>
  <si>
    <t>I17b.x</t>
  </si>
  <si>
    <t>I17b D+M Šatní skříňky - box po 3x2 skříních, 980x450x1800 mm, laminovaná dřevotříska, záda sololit, lamino buk, hrany zelené, vč. kotvení, PÚ a příslušenství, dle PD</t>
  </si>
  <si>
    <t>13</t>
  </si>
  <si>
    <t>I17c.x</t>
  </si>
  <si>
    <t>I17c D+M Šatní skříňky - box po 2x2 skříních, 660x450x1800 mm, laminovaná dřevotříska, záda sololit, lamino buk, hrany zelené, vč. kotvení, PÚ a příslušenství, dle PD</t>
  </si>
  <si>
    <t>I18.x</t>
  </si>
  <si>
    <t>I18 D+M Věšákový panel, lakovaná smrková deska, kotveno do nosné kce šatních kójí, 2100 mm, š. 18 mm, výška 82 mm, vč. kotvení, PÚ a příslušenství, dle PD</t>
  </si>
  <si>
    <t>I19.x</t>
  </si>
  <si>
    <t>I19 D+M Zásobník papírových ručníků, nerez, 285x110x265 mm, uzamykatelný, s průhledem, vč. kotvení, PÚ a příslušenství, dle PD</t>
  </si>
  <si>
    <t>I20.x</t>
  </si>
  <si>
    <t>I20 D+M Drátěný koš na papírové ručníky, 320x240x350 mm, kov potažený bílým PVC, objem 22 l, volně stojící, vč. PÚ a příslušenství, dle PD</t>
  </si>
  <si>
    <t>I17a_n.x</t>
  </si>
  <si>
    <t>D+M Šatní skříňky - box po 5x2 skříních, 1620x450x1800 mm, laminovaná dřevotříska, záda sololit, lamino buk, hrany zelené, vč. kotvení, PÚ a příslušenství, dle PD</t>
  </si>
  <si>
    <t>Předpokládá se výměna 5x2 ks boxů skříněk z důvodu porušení</t>
  </si>
  <si>
    <t>předpoklad poškození : 5</t>
  </si>
  <si>
    <t>VN001.x</t>
  </si>
  <si>
    <t>Náklady na provedení vzorků</t>
  </si>
  <si>
    <t>soubor</t>
  </si>
  <si>
    <t>VRN</t>
  </si>
  <si>
    <t>POL99_8</t>
  </si>
  <si>
    <t>VN002.x</t>
  </si>
  <si>
    <t>Dílenská a výrobní dokumentace</t>
  </si>
  <si>
    <t>SUM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</si>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</sst>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indexed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5" fillId="0" borderId="31" xfId="0" applyNumberFormat="1" applyFont="1" applyBorder="1" applyAlignment="1">
      <alignment vertical="center"/>
    </xf>
    <xf numFmtId="4" fontId="5" fillId="0" borderId="32" xfId="0" applyNumberFormat="1" applyFont="1" applyBorder="1" applyAlignment="1">
      <alignment vertical="center" wrapText="1"/>
    </xf>
    <xf numFmtId="4" fontId="5" fillId="0" borderId="33" xfId="0" applyNumberFormat="1" applyFont="1" applyBorder="1" applyAlignment="1">
      <alignment vertical="center" wrapText="1" shrinkToFit="1"/>
    </xf>
    <xf numFmtId="4" fontId="5" fillId="0" borderId="33" xfId="0" applyNumberFormat="1" applyFont="1" applyBorder="1" applyAlignment="1">
      <alignment vertical="center" shrinkToFit="1"/>
    </xf>
    <xf numFmtId="3" fontId="5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5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4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6" fillId="5" borderId="28" xfId="0" applyFont="1" applyFill="1" applyBorder="1" applyAlignment="1">
      <alignment horizontal="center" vertical="center" wrapText="1"/>
    </xf>
    <xf numFmtId="0" fontId="16" fillId="5" borderId="29" xfId="0" applyFont="1" applyFill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49" fontId="3" fillId="0" borderId="31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 wrapText="1"/>
    </xf>
    <xf numFmtId="49" fontId="3" fillId="0" borderId="32" xfId="0" applyNumberFormat="1" applyFont="1" applyBorder="1" applyAlignment="1">
      <alignment vertical="center" wrapText="1"/>
    </xf>
    <xf numFmtId="0" fontId="3" fillId="3" borderId="34" xfId="0" applyFont="1" applyFill="1" applyBorder="1" applyAlignment="1">
      <alignment vertical="center"/>
    </xf>
    <xf numFmtId="0" fontId="3" fillId="3" borderId="34" xfId="0" applyFont="1" applyFill="1" applyBorder="1" applyAlignment="1">
      <alignment vertical="center" wrapText="1"/>
    </xf>
    <xf numFmtId="0" fontId="3" fillId="3" borderId="35" xfId="0" applyFont="1" applyFill="1" applyBorder="1" applyAlignment="1">
      <alignment vertical="center" wrapText="1"/>
    </xf>
    <xf numFmtId="164" fontId="3" fillId="0" borderId="33" xfId="0" applyNumberFormat="1" applyFont="1" applyBorder="1" applyAlignment="1">
      <alignment vertical="center"/>
    </xf>
    <xf numFmtId="164" fontId="3" fillId="3" borderId="37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3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vertical="center"/>
    </xf>
    <xf numFmtId="4" fontId="3" fillId="3" borderId="37" xfId="0" applyNumberFormat="1" applyFont="1" applyFill="1" applyBorder="1" applyAlignment="1">
      <alignment horizontal="center" vertical="center"/>
    </xf>
    <xf numFmtId="4" fontId="3" fillId="3" borderId="37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165" fontId="17" fillId="0" borderId="0" xfId="0" applyNumberFormat="1" applyFont="1" applyBorder="1" applyAlignment="1">
      <alignment vertical="top" shrinkToFit="1"/>
    </xf>
    <xf numFmtId="4" fontId="17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7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38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7" fillId="0" borderId="39" xfId="0" applyFont="1" applyBorder="1" applyAlignment="1">
      <alignment vertical="top"/>
    </xf>
    <xf numFmtId="49" fontId="17" fillId="0" borderId="40" xfId="0" applyNumberFormat="1" applyFont="1" applyBorder="1" applyAlignment="1">
      <alignment vertical="top"/>
    </xf>
    <xf numFmtId="0" fontId="17" fillId="0" borderId="40" xfId="0" applyFont="1" applyBorder="1" applyAlignment="1">
      <alignment horizontal="center" vertical="top" shrinkToFit="1"/>
    </xf>
    <xf numFmtId="165" fontId="17" fillId="0" borderId="40" xfId="0" applyNumberFormat="1" applyFont="1" applyBorder="1" applyAlignment="1">
      <alignment vertical="top" shrinkToFit="1"/>
    </xf>
    <xf numFmtId="4" fontId="17" fillId="4" borderId="40" xfId="0" applyNumberFormat="1" applyFont="1" applyFill="1" applyBorder="1" applyAlignment="1" applyProtection="1">
      <alignment vertical="top" shrinkToFit="1"/>
      <protection locked="0"/>
    </xf>
    <xf numFmtId="4" fontId="17" fillId="0" borderId="40" xfId="0" applyNumberFormat="1" applyFont="1" applyBorder="1" applyAlignment="1">
      <alignment vertical="top" shrinkToFit="1"/>
    </xf>
    <xf numFmtId="4" fontId="17" fillId="0" borderId="41" xfId="0" applyNumberFormat="1" applyFont="1" applyBorder="1" applyAlignment="1">
      <alignment vertical="top" shrinkToFit="1"/>
    </xf>
    <xf numFmtId="0" fontId="19" fillId="0" borderId="18" xfId="0" applyNumberFormat="1" applyFont="1" applyBorder="1" applyAlignment="1">
      <alignment vertical="top" wrapText="1"/>
    </xf>
    <xf numFmtId="0" fontId="19" fillId="0" borderId="0" xfId="0" applyNumberFormat="1" applyFont="1" applyBorder="1" applyAlignment="1">
      <alignment vertical="top" wrapText="1"/>
    </xf>
    <xf numFmtId="0" fontId="17" fillId="0" borderId="42" xfId="0" applyFont="1" applyBorder="1" applyAlignment="1">
      <alignment vertical="top"/>
    </xf>
    <xf numFmtId="49" fontId="17" fillId="0" borderId="43" xfId="0" applyNumberFormat="1" applyFont="1" applyBorder="1" applyAlignment="1">
      <alignment vertical="top"/>
    </xf>
    <xf numFmtId="0" fontId="17" fillId="0" borderId="43" xfId="0" applyFont="1" applyBorder="1" applyAlignment="1">
      <alignment horizontal="center" vertical="top" shrinkToFit="1"/>
    </xf>
    <xf numFmtId="165" fontId="17" fillId="0" borderId="43" xfId="0" applyNumberFormat="1" applyFont="1" applyBorder="1" applyAlignment="1">
      <alignment vertical="top" shrinkToFit="1"/>
    </xf>
    <xf numFmtId="4" fontId="17" fillId="4" borderId="43" xfId="0" applyNumberFormat="1" applyFont="1" applyFill="1" applyBorder="1" applyAlignment="1" applyProtection="1">
      <alignment vertical="top" shrinkToFit="1"/>
      <protection locked="0"/>
    </xf>
    <xf numFmtId="4" fontId="17" fillId="0" borderId="43" xfId="0" applyNumberFormat="1" applyFont="1" applyBorder="1" applyAlignment="1">
      <alignment vertical="top" shrinkToFit="1"/>
    </xf>
    <xf numFmtId="4" fontId="17" fillId="0" borderId="44" xfId="0" applyNumberFormat="1" applyFont="1" applyBorder="1" applyAlignment="1">
      <alignment vertical="top" shrinkToFit="1"/>
    </xf>
    <xf numFmtId="49" fontId="5" fillId="3" borderId="18" xfId="0" applyNumberFormat="1" applyFont="1" applyFill="1" applyBorder="1" applyAlignment="1">
      <alignment horizontal="left" vertical="top" wrapText="1"/>
    </xf>
    <xf numFmtId="49" fontId="17" fillId="0" borderId="40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horizontal="left" vertical="top" wrapText="1"/>
    </xf>
    <xf numFmtId="49" fontId="17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38</v>
      </c>
    </row>
    <row r="2" spans="1:7" ht="57.75" customHeight="1" x14ac:dyDescent="0.2">
      <c r="A2" s="76" t="s">
        <v>39</v>
      </c>
      <c r="B2" s="76"/>
      <c r="C2" s="76"/>
      <c r="D2" s="76"/>
      <c r="E2" s="76"/>
      <c r="F2" s="76"/>
      <c r="G2" s="76"/>
    </row>
  </sheetData>
  <sheetProtection algorithmName="SHA-512" hashValue="GRKajjqN9fN4roPsNSyDiLnIAqAhUyLCiIOES4aNNbr6tlt+w0M+oZuaGtDiB3FZK3+99HLIByygYUakgE5hQg==" saltValue="CEnNS336d2nkeSLqvjCSCw==" spinCount="100000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5112">
    <tabColor rgb="FF66FF66"/>
  </sheetPr>
  <dimension ref="A1:AZ59"/>
  <sheetViews>
    <sheetView showGridLines="0" tabSelected="1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  <col min="52" max="52" width="94.5703125" customWidth="1"/>
  </cols>
  <sheetData>
    <row r="1" spans="1:15" ht="33.75" customHeight="1" x14ac:dyDescent="0.2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22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2773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34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 x14ac:dyDescent="0.2">
      <c r="A16" s="198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SUMIF(F54:F55,A16,I54:I55)+SUMIF(F54:F55,"PSU",I54:I55)</f>
        <v>0</v>
      </c>
      <c r="J16" s="85"/>
    </row>
    <row r="17" spans="1:10" ht="23.25" customHeight="1" x14ac:dyDescent="0.2">
      <c r="A17" s="198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SUMIF(F54:F55,A17,I54:I55)</f>
        <v>0</v>
      </c>
      <c r="J17" s="85"/>
    </row>
    <row r="18" spans="1:10" ht="23.25" customHeight="1" x14ac:dyDescent="0.2">
      <c r="A18" s="198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SUMIF(F54:F55,A18,I54:I55)</f>
        <v>0</v>
      </c>
      <c r="J18" s="85"/>
    </row>
    <row r="19" spans="1:10" ht="23.25" customHeight="1" x14ac:dyDescent="0.2">
      <c r="A19" s="198" t="s">
        <v>65</v>
      </c>
      <c r="B19" s="38" t="s">
        <v>27</v>
      </c>
      <c r="C19" s="62"/>
      <c r="D19" s="63"/>
      <c r="E19" s="83"/>
      <c r="F19" s="84"/>
      <c r="G19" s="83"/>
      <c r="H19" s="84"/>
      <c r="I19" s="83">
        <f>SUMIF(F54:F55,A19,I54:I55)</f>
        <v>0</v>
      </c>
      <c r="J19" s="85"/>
    </row>
    <row r="20" spans="1:10" ht="23.25" customHeight="1" x14ac:dyDescent="0.2">
      <c r="A20" s="198" t="s">
        <v>66</v>
      </c>
      <c r="B20" s="38" t="s">
        <v>28</v>
      </c>
      <c r="C20" s="62"/>
      <c r="D20" s="63"/>
      <c r="E20" s="83"/>
      <c r="F20" s="84"/>
      <c r="G20" s="83"/>
      <c r="H20" s="84"/>
      <c r="I20" s="83">
        <f>SUMIF(F54:F55,A20,I54:I55)</f>
        <v>0</v>
      </c>
      <c r="J20" s="85"/>
    </row>
    <row r="21" spans="1:10" ht="23.25" customHeight="1" x14ac:dyDescent="0.2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12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13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4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23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35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54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52" ht="47.25" customHeight="1" x14ac:dyDescent="0.2">
      <c r="A33" s="2"/>
      <c r="B33" s="2"/>
      <c r="J33" s="9"/>
    </row>
    <row r="34" spans="1:52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52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52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52" ht="27" hidden="1" customHeight="1" x14ac:dyDescent="0.2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52" ht="25.5" hidden="1" customHeight="1" x14ac:dyDescent="0.2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4" t="s">
        <v>1</v>
      </c>
      <c r="J38" s="145" t="s">
        <v>0</v>
      </c>
    </row>
    <row r="39" spans="1:52" ht="25.5" hidden="1" customHeight="1" x14ac:dyDescent="0.2">
      <c r="A39" s="136">
        <v>1</v>
      </c>
      <c r="B39" s="146" t="s">
        <v>51</v>
      </c>
      <c r="C39" s="147"/>
      <c r="D39" s="147"/>
      <c r="E39" s="147"/>
      <c r="F39" s="148">
        <f>'SO.01 D.1.5 Pol'!AE88</f>
        <v>0</v>
      </c>
      <c r="G39" s="149">
        <f>'SO.01 D.1.5 Pol'!AF88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52" ht="25.5" hidden="1" customHeight="1" x14ac:dyDescent="0.2">
      <c r="A40" s="136">
        <v>2</v>
      </c>
      <c r="B40" s="152"/>
      <c r="C40" s="153" t="s">
        <v>52</v>
      </c>
      <c r="D40" s="153"/>
      <c r="E40" s="153"/>
      <c r="F40" s="154"/>
      <c r="G40" s="155"/>
      <c r="H40" s="155">
        <f>(F40*SazbaDPH1/100)+(G40*SazbaDPH2/100)</f>
        <v>0</v>
      </c>
      <c r="I40" s="155"/>
      <c r="J40" s="156"/>
    </row>
    <row r="41" spans="1:52" ht="25.5" hidden="1" customHeight="1" x14ac:dyDescent="0.2">
      <c r="A41" s="136">
        <v>2</v>
      </c>
      <c r="B41" s="152" t="s">
        <v>45</v>
      </c>
      <c r="C41" s="153" t="s">
        <v>46</v>
      </c>
      <c r="D41" s="153"/>
      <c r="E41" s="153"/>
      <c r="F41" s="154">
        <f>'SO.01 D.1.5 Pol'!AE88</f>
        <v>0</v>
      </c>
      <c r="G41" s="155">
        <f>'SO.01 D.1.5 Pol'!AF88</f>
        <v>0</v>
      </c>
      <c r="H41" s="155">
        <f>(F41*SazbaDPH1/100)+(G41*SazbaDPH2/100)</f>
        <v>0</v>
      </c>
      <c r="I41" s="155">
        <f>F41+G41+H41</f>
        <v>0</v>
      </c>
      <c r="J41" s="156" t="str">
        <f>IF(CenaCelkemVypocet=0,"",I41/CenaCelkemVypocet*100)</f>
        <v/>
      </c>
    </row>
    <row r="42" spans="1:52" ht="25.5" hidden="1" customHeight="1" x14ac:dyDescent="0.2">
      <c r="A42" s="136">
        <v>3</v>
      </c>
      <c r="B42" s="157" t="s">
        <v>43</v>
      </c>
      <c r="C42" s="147" t="s">
        <v>44</v>
      </c>
      <c r="D42" s="147"/>
      <c r="E42" s="147"/>
      <c r="F42" s="158">
        <f>'SO.01 D.1.5 Pol'!AE88</f>
        <v>0</v>
      </c>
      <c r="G42" s="150">
        <f>'SO.01 D.1.5 Pol'!AF88</f>
        <v>0</v>
      </c>
      <c r="H42" s="150">
        <f>(F42*SazbaDPH1/100)+(G42*SazbaDPH2/100)</f>
        <v>0</v>
      </c>
      <c r="I42" s="150">
        <f>F42+G42+H42</f>
        <v>0</v>
      </c>
      <c r="J42" s="151" t="str">
        <f>IF(CenaCelkemVypocet=0,"",I42/CenaCelkemVypocet*100)</f>
        <v/>
      </c>
    </row>
    <row r="43" spans="1:52" ht="25.5" hidden="1" customHeight="1" x14ac:dyDescent="0.2">
      <c r="A43" s="136"/>
      <c r="B43" s="159" t="s">
        <v>53</v>
      </c>
      <c r="C43" s="160"/>
      <c r="D43" s="160"/>
      <c r="E43" s="161"/>
      <c r="F43" s="162">
        <f>SUMIF(A39:A42,"=1",F39:F42)</f>
        <v>0</v>
      </c>
      <c r="G43" s="163">
        <f>SUMIF(A39:A42,"=1",G39:G42)</f>
        <v>0</v>
      </c>
      <c r="H43" s="163">
        <f>SUMIF(A39:A42,"=1",H39:H42)</f>
        <v>0</v>
      </c>
      <c r="I43" s="163">
        <f>SUMIF(A39:A42,"=1",I39:I42)</f>
        <v>0</v>
      </c>
      <c r="J43" s="164">
        <f>SUMIF(A39:A42,"=1",J39:J42)</f>
        <v>0</v>
      </c>
    </row>
    <row r="45" spans="1:52" x14ac:dyDescent="0.2">
      <c r="A45" t="s">
        <v>55</v>
      </c>
      <c r="B45" t="s">
        <v>56</v>
      </c>
    </row>
    <row r="46" spans="1:52" ht="204" x14ac:dyDescent="0.2">
      <c r="B46" s="176" t="s">
        <v>57</v>
      </c>
      <c r="C46" s="176"/>
      <c r="D46" s="176"/>
      <c r="E46" s="176"/>
      <c r="F46" s="176"/>
      <c r="G46" s="176"/>
      <c r="H46" s="176"/>
      <c r="I46" s="176"/>
      <c r="J46" s="176"/>
      <c r="AZ46" s="175" t="str">
        <f>B46</f>
        <v>Všechny položky musí obsahovat dodávku i montáž, včetně drobného spojovacího a kotvícího materiálu (např. kotvy, závěsy, chráničky,...). Zhotovitel musí do ceny zahrnout veškeré náklady, aby cena byla konečná a zahrnovala celou dodávku a montáž akce. Dodávka akce se předpokládá včetně kompletní montáže, veškerého souvisejícího doplňkového, podružného a montážního materiálu tak, aby celé zařízení bylo funkční a splňovalo všechny předpisy, normy, zákony ale i technologické postupy zvolených výrobců, které se na ně vztahují. Do všech činností musí zhotovitel zohlednit stavební přípomoc (např. drážky prostupy, respektive není-li uvedeno jinak). Projektová dokumentace textová a grafická je nadřazena výkazu výměr, respektive rozpočtu nákladů. Zhotovitel je do ceny povinen zahrnout veškeré náklady spojené s případnou etapizací, realizací stavby za provozu a ve ztížených podmínkách. Zhotovitel musí v ceně zohlednit provizorní opatření vedoucí k zajištění stavby před vnějšími vlivy, zejména pak déšť, sníh, vítr. Zhotovitel bere na vědomí, že stavba musí probíhat po částech, tak aby nedošlo k poškození stavby klimatickými vlivy. Zhotovitel musí zohlednit náklady na přesun hmot a odvoz sutě a odpadů, včetně uložení. Zhotovitel musí v ceně zohlednit náklady na pomocné lešení, konstrukce a stroje, které bude potřebovat pro realizaci díla. Jsou-li v zadávací dokumentaci, nebo jejich přílohách uvedeny konkrétní obchodní názvy, jedná se pouze o vymezení požadovaného standardu a zadavatel umožňuje i jiné, technicky a kvalitativně srovnatelné řešení. Položky označené .x jsou individuální kalkulací (např. 766624043R00.x).</v>
      </c>
    </row>
    <row r="47" spans="1:52" x14ac:dyDescent="0.2">
      <c r="A47" t="s">
        <v>58</v>
      </c>
      <c r="B47" t="s">
        <v>59</v>
      </c>
    </row>
    <row r="48" spans="1:52" x14ac:dyDescent="0.2">
      <c r="A48" t="s">
        <v>60</v>
      </c>
      <c r="B48" t="s">
        <v>61</v>
      </c>
    </row>
    <row r="51" spans="1:10" ht="15.75" x14ac:dyDescent="0.25">
      <c r="B51" s="177" t="s">
        <v>62</v>
      </c>
    </row>
    <row r="53" spans="1:10" ht="25.5" customHeight="1" x14ac:dyDescent="0.2">
      <c r="A53" s="179"/>
      <c r="B53" s="182" t="s">
        <v>17</v>
      </c>
      <c r="C53" s="182" t="s">
        <v>5</v>
      </c>
      <c r="D53" s="183"/>
      <c r="E53" s="183"/>
      <c r="F53" s="184" t="s">
        <v>63</v>
      </c>
      <c r="G53" s="184"/>
      <c r="H53" s="184"/>
      <c r="I53" s="184" t="s">
        <v>29</v>
      </c>
      <c r="J53" s="184" t="s">
        <v>0</v>
      </c>
    </row>
    <row r="54" spans="1:10" ht="36.75" customHeight="1" x14ac:dyDescent="0.2">
      <c r="A54" s="180"/>
      <c r="B54" s="185" t="s">
        <v>64</v>
      </c>
      <c r="C54" s="186" t="s">
        <v>44</v>
      </c>
      <c r="D54" s="187"/>
      <c r="E54" s="187"/>
      <c r="F54" s="194" t="s">
        <v>24</v>
      </c>
      <c r="G54" s="195"/>
      <c r="H54" s="195"/>
      <c r="I54" s="195">
        <f>'SO.01 D.1.5 Pol'!G8</f>
        <v>0</v>
      </c>
      <c r="J54" s="191" t="str">
        <f>IF(I56=0,"",I54/I56*100)</f>
        <v/>
      </c>
    </row>
    <row r="55" spans="1:10" ht="36.75" customHeight="1" x14ac:dyDescent="0.2">
      <c r="A55" s="180"/>
      <c r="B55" s="185" t="s">
        <v>65</v>
      </c>
      <c r="C55" s="186" t="s">
        <v>27</v>
      </c>
      <c r="D55" s="187"/>
      <c r="E55" s="187"/>
      <c r="F55" s="194" t="s">
        <v>65</v>
      </c>
      <c r="G55" s="195"/>
      <c r="H55" s="195"/>
      <c r="I55" s="195">
        <f>'SO.01 D.1.5 Pol'!G84</f>
        <v>0</v>
      </c>
      <c r="J55" s="191" t="str">
        <f>IF(I56=0,"",I55/I56*100)</f>
        <v/>
      </c>
    </row>
    <row r="56" spans="1:10" ht="25.5" customHeight="1" x14ac:dyDescent="0.2">
      <c r="A56" s="181"/>
      <c r="B56" s="188" t="s">
        <v>1</v>
      </c>
      <c r="C56" s="189"/>
      <c r="D56" s="190"/>
      <c r="E56" s="190"/>
      <c r="F56" s="196"/>
      <c r="G56" s="197"/>
      <c r="H56" s="197"/>
      <c r="I56" s="197">
        <f>SUM(I54:I55)</f>
        <v>0</v>
      </c>
      <c r="J56" s="192">
        <f>SUM(J54:J55)</f>
        <v>0</v>
      </c>
    </row>
    <row r="57" spans="1:10" x14ac:dyDescent="0.2">
      <c r="F57" s="135"/>
      <c r="G57" s="135"/>
      <c r="H57" s="135"/>
      <c r="I57" s="135"/>
      <c r="J57" s="193"/>
    </row>
    <row r="58" spans="1:10" x14ac:dyDescent="0.2">
      <c r="F58" s="135"/>
      <c r="G58" s="135"/>
      <c r="H58" s="135"/>
      <c r="I58" s="135"/>
      <c r="J58" s="193"/>
    </row>
    <row r="59" spans="1:10" x14ac:dyDescent="0.2">
      <c r="F59" s="135"/>
      <c r="G59" s="135"/>
      <c r="H59" s="135"/>
      <c r="I59" s="135"/>
      <c r="J59" s="193"/>
    </row>
  </sheetData>
  <sheetProtection algorithmName="SHA-512" hashValue="CBvZ2vfvlfam38VaGW5dHwx1/2QBWF329Ty3lSvu74pcn+H9RZ5X2+b8KF07mxcGC48nj+8KjCqTqS26z1W7mQ==" saltValue="xDuDkOBT+7KKmTzlwrf75w==" spinCount="100000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49">
    <mergeCell ref="B46:J46"/>
    <mergeCell ref="C54:E54"/>
    <mergeCell ref="C55:E55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8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9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sheetProtection algorithmName="SHA-512" hashValue="XLKSrvoFyNm1kc5m96+X0uX9D3/YewW3pev8NK7nDC83D5Fd5ynYSIyNO2DMRgt1CYhPVMRvEp8arpYzm2kPwQ==" saltValue="TJTU00affcp6wkWCeT97PQ==" spinCount="100000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63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67</v>
      </c>
      <c r="B1" s="199"/>
      <c r="C1" s="199"/>
      <c r="D1" s="199"/>
      <c r="E1" s="199"/>
      <c r="F1" s="199"/>
      <c r="G1" s="199"/>
      <c r="AG1" t="s">
        <v>68</v>
      </c>
    </row>
    <row r="2" spans="1:60" ht="24.95" customHeight="1" x14ac:dyDescent="0.2">
      <c r="A2" s="200" t="s">
        <v>7</v>
      </c>
      <c r="B2" s="49" t="s">
        <v>49</v>
      </c>
      <c r="C2" s="203" t="s">
        <v>50</v>
      </c>
      <c r="D2" s="201"/>
      <c r="E2" s="201"/>
      <c r="F2" s="201"/>
      <c r="G2" s="202"/>
      <c r="AG2" t="s">
        <v>69</v>
      </c>
    </row>
    <row r="3" spans="1:60" ht="24.95" customHeight="1" x14ac:dyDescent="0.2">
      <c r="A3" s="200" t="s">
        <v>8</v>
      </c>
      <c r="B3" s="49" t="s">
        <v>45</v>
      </c>
      <c r="C3" s="203" t="s">
        <v>46</v>
      </c>
      <c r="D3" s="201"/>
      <c r="E3" s="201"/>
      <c r="F3" s="201"/>
      <c r="G3" s="202"/>
      <c r="AC3" s="178" t="s">
        <v>69</v>
      </c>
      <c r="AG3" t="s">
        <v>70</v>
      </c>
    </row>
    <row r="4" spans="1:60" ht="24.95" customHeight="1" x14ac:dyDescent="0.2">
      <c r="A4" s="204" t="s">
        <v>9</v>
      </c>
      <c r="B4" s="205" t="s">
        <v>43</v>
      </c>
      <c r="C4" s="206" t="s">
        <v>44</v>
      </c>
      <c r="D4" s="207"/>
      <c r="E4" s="207"/>
      <c r="F4" s="207"/>
      <c r="G4" s="208"/>
      <c r="AG4" t="s">
        <v>71</v>
      </c>
    </row>
    <row r="5" spans="1:60" x14ac:dyDescent="0.2">
      <c r="D5" s="10"/>
    </row>
    <row r="6" spans="1:60" ht="38.25" x14ac:dyDescent="0.2">
      <c r="A6" s="210" t="s">
        <v>72</v>
      </c>
      <c r="B6" s="212" t="s">
        <v>73</v>
      </c>
      <c r="C6" s="212" t="s">
        <v>74</v>
      </c>
      <c r="D6" s="211" t="s">
        <v>75</v>
      </c>
      <c r="E6" s="210" t="s">
        <v>76</v>
      </c>
      <c r="F6" s="209" t="s">
        <v>77</v>
      </c>
      <c r="G6" s="210" t="s">
        <v>29</v>
      </c>
      <c r="H6" s="213" t="s">
        <v>30</v>
      </c>
      <c r="I6" s="213" t="s">
        <v>78</v>
      </c>
      <c r="J6" s="213" t="s">
        <v>31</v>
      </c>
      <c r="K6" s="213" t="s">
        <v>79</v>
      </c>
      <c r="L6" s="213" t="s">
        <v>80</v>
      </c>
      <c r="M6" s="213" t="s">
        <v>81</v>
      </c>
      <c r="N6" s="213" t="s">
        <v>82</v>
      </c>
      <c r="O6" s="213" t="s">
        <v>83</v>
      </c>
      <c r="P6" s="213" t="s">
        <v>84</v>
      </c>
      <c r="Q6" s="213" t="s">
        <v>85</v>
      </c>
      <c r="R6" s="213" t="s">
        <v>86</v>
      </c>
      <c r="S6" s="213" t="s">
        <v>87</v>
      </c>
      <c r="T6" s="213" t="s">
        <v>88</v>
      </c>
      <c r="U6" s="213" t="s">
        <v>89</v>
      </c>
      <c r="V6" s="213" t="s">
        <v>90</v>
      </c>
      <c r="W6" s="213" t="s">
        <v>91</v>
      </c>
      <c r="X6" s="213" t="s">
        <v>92</v>
      </c>
      <c r="Y6" s="213" t="s">
        <v>93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28" t="s">
        <v>94</v>
      </c>
      <c r="B8" s="229" t="s">
        <v>64</v>
      </c>
      <c r="C8" s="251" t="s">
        <v>44</v>
      </c>
      <c r="D8" s="230"/>
      <c r="E8" s="231"/>
      <c r="F8" s="232"/>
      <c r="G8" s="232">
        <f>SUMIF(AG9:AG83,"&lt;&gt;NOR",G9:G83)</f>
        <v>0</v>
      </c>
      <c r="H8" s="232"/>
      <c r="I8" s="232">
        <f>SUM(I9:I83)</f>
        <v>0</v>
      </c>
      <c r="J8" s="232"/>
      <c r="K8" s="232">
        <f>SUM(K9:K83)</f>
        <v>0</v>
      </c>
      <c r="L8" s="232"/>
      <c r="M8" s="232">
        <f>SUM(M9:M83)</f>
        <v>0</v>
      </c>
      <c r="N8" s="231"/>
      <c r="O8" s="231">
        <f>SUM(O9:O83)</f>
        <v>0</v>
      </c>
      <c r="P8" s="231"/>
      <c r="Q8" s="231">
        <f>SUM(Q9:Q83)</f>
        <v>0</v>
      </c>
      <c r="R8" s="232"/>
      <c r="S8" s="232"/>
      <c r="T8" s="233"/>
      <c r="U8" s="227"/>
      <c r="V8" s="227">
        <f>SUM(V9:V83)</f>
        <v>0</v>
      </c>
      <c r="W8" s="227"/>
      <c r="X8" s="227"/>
      <c r="Y8" s="227"/>
      <c r="AG8" t="s">
        <v>95</v>
      </c>
    </row>
    <row r="9" spans="1:60" ht="22.5" outlineLevel="1" x14ac:dyDescent="0.2">
      <c r="A9" s="235">
        <v>1</v>
      </c>
      <c r="B9" s="236" t="s">
        <v>96</v>
      </c>
      <c r="C9" s="252" t="s">
        <v>97</v>
      </c>
      <c r="D9" s="237" t="s">
        <v>98</v>
      </c>
      <c r="E9" s="238">
        <v>9</v>
      </c>
      <c r="F9" s="239"/>
      <c r="G9" s="240">
        <f>ROUND(E9*F9,2)</f>
        <v>0</v>
      </c>
      <c r="H9" s="239"/>
      <c r="I9" s="240">
        <f>ROUND(E9*H9,2)</f>
        <v>0</v>
      </c>
      <c r="J9" s="239"/>
      <c r="K9" s="240">
        <f>ROUND(E9*J9,2)</f>
        <v>0</v>
      </c>
      <c r="L9" s="240">
        <v>21</v>
      </c>
      <c r="M9" s="240">
        <f>G9*(1+L9/100)</f>
        <v>0</v>
      </c>
      <c r="N9" s="238">
        <v>0</v>
      </c>
      <c r="O9" s="238">
        <f>ROUND(E9*N9,2)</f>
        <v>0</v>
      </c>
      <c r="P9" s="238">
        <v>0</v>
      </c>
      <c r="Q9" s="238">
        <f>ROUND(E9*P9,2)</f>
        <v>0</v>
      </c>
      <c r="R9" s="240"/>
      <c r="S9" s="240" t="s">
        <v>99</v>
      </c>
      <c r="T9" s="241" t="s">
        <v>100</v>
      </c>
      <c r="U9" s="224">
        <v>0</v>
      </c>
      <c r="V9" s="224">
        <f>ROUND(E9*U9,2)</f>
        <v>0</v>
      </c>
      <c r="W9" s="224"/>
      <c r="X9" s="224" t="s">
        <v>101</v>
      </c>
      <c r="Y9" s="224" t="s">
        <v>102</v>
      </c>
      <c r="Z9" s="214"/>
      <c r="AA9" s="214"/>
      <c r="AB9" s="214"/>
      <c r="AC9" s="214"/>
      <c r="AD9" s="214"/>
      <c r="AE9" s="214"/>
      <c r="AF9" s="214"/>
      <c r="AG9" s="214" t="s">
        <v>103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21"/>
      <c r="B10" s="222"/>
      <c r="C10" s="253" t="s">
        <v>104</v>
      </c>
      <c r="D10" s="225"/>
      <c r="E10" s="226"/>
      <c r="F10" s="224"/>
      <c r="G10" s="224"/>
      <c r="H10" s="224"/>
      <c r="I10" s="224"/>
      <c r="J10" s="224"/>
      <c r="K10" s="224"/>
      <c r="L10" s="224"/>
      <c r="M10" s="224"/>
      <c r="N10" s="223"/>
      <c r="O10" s="223"/>
      <c r="P10" s="223"/>
      <c r="Q10" s="223"/>
      <c r="R10" s="224"/>
      <c r="S10" s="224"/>
      <c r="T10" s="224"/>
      <c r="U10" s="224"/>
      <c r="V10" s="224"/>
      <c r="W10" s="224"/>
      <c r="X10" s="224"/>
      <c r="Y10" s="224"/>
      <c r="Z10" s="214"/>
      <c r="AA10" s="214"/>
      <c r="AB10" s="214"/>
      <c r="AC10" s="214"/>
      <c r="AD10" s="214"/>
      <c r="AE10" s="214"/>
      <c r="AF10" s="214"/>
      <c r="AG10" s="214" t="s">
        <v>105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3" x14ac:dyDescent="0.2">
      <c r="A11" s="221"/>
      <c r="B11" s="222"/>
      <c r="C11" s="253" t="s">
        <v>106</v>
      </c>
      <c r="D11" s="225"/>
      <c r="E11" s="226">
        <v>9</v>
      </c>
      <c r="F11" s="224"/>
      <c r="G11" s="224"/>
      <c r="H11" s="224"/>
      <c r="I11" s="224"/>
      <c r="J11" s="224"/>
      <c r="K11" s="224"/>
      <c r="L11" s="224"/>
      <c r="M11" s="224"/>
      <c r="N11" s="223"/>
      <c r="O11" s="223"/>
      <c r="P11" s="223"/>
      <c r="Q11" s="223"/>
      <c r="R11" s="224"/>
      <c r="S11" s="224"/>
      <c r="T11" s="224"/>
      <c r="U11" s="224"/>
      <c r="V11" s="224"/>
      <c r="W11" s="224"/>
      <c r="X11" s="224"/>
      <c r="Y11" s="224"/>
      <c r="Z11" s="214"/>
      <c r="AA11" s="214"/>
      <c r="AB11" s="214"/>
      <c r="AC11" s="214"/>
      <c r="AD11" s="214"/>
      <c r="AE11" s="214"/>
      <c r="AF11" s="214"/>
      <c r="AG11" s="214" t="s">
        <v>105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ht="22.5" outlineLevel="1" x14ac:dyDescent="0.2">
      <c r="A12" s="235">
        <v>2</v>
      </c>
      <c r="B12" s="236" t="s">
        <v>107</v>
      </c>
      <c r="C12" s="252" t="s">
        <v>108</v>
      </c>
      <c r="D12" s="237" t="s">
        <v>98</v>
      </c>
      <c r="E12" s="238">
        <v>29</v>
      </c>
      <c r="F12" s="239"/>
      <c r="G12" s="240">
        <f>ROUND(E12*F12,2)</f>
        <v>0</v>
      </c>
      <c r="H12" s="239"/>
      <c r="I12" s="240">
        <f>ROUND(E12*H12,2)</f>
        <v>0</v>
      </c>
      <c r="J12" s="239"/>
      <c r="K12" s="240">
        <f>ROUND(E12*J12,2)</f>
        <v>0</v>
      </c>
      <c r="L12" s="240">
        <v>21</v>
      </c>
      <c r="M12" s="240">
        <f>G12*(1+L12/100)</f>
        <v>0</v>
      </c>
      <c r="N12" s="238">
        <v>0</v>
      </c>
      <c r="O12" s="238">
        <f>ROUND(E12*N12,2)</f>
        <v>0</v>
      </c>
      <c r="P12" s="238">
        <v>0</v>
      </c>
      <c r="Q12" s="238">
        <f>ROUND(E12*P12,2)</f>
        <v>0</v>
      </c>
      <c r="R12" s="240"/>
      <c r="S12" s="240" t="s">
        <v>99</v>
      </c>
      <c r="T12" s="241" t="s">
        <v>100</v>
      </c>
      <c r="U12" s="224">
        <v>0</v>
      </c>
      <c r="V12" s="224">
        <f>ROUND(E12*U12,2)</f>
        <v>0</v>
      </c>
      <c r="W12" s="224"/>
      <c r="X12" s="224" t="s">
        <v>101</v>
      </c>
      <c r="Y12" s="224" t="s">
        <v>102</v>
      </c>
      <c r="Z12" s="214"/>
      <c r="AA12" s="214"/>
      <c r="AB12" s="214"/>
      <c r="AC12" s="214"/>
      <c r="AD12" s="214"/>
      <c r="AE12" s="214"/>
      <c r="AF12" s="214"/>
      <c r="AG12" s="214" t="s">
        <v>103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2" x14ac:dyDescent="0.2">
      <c r="A13" s="221"/>
      <c r="B13" s="222"/>
      <c r="C13" s="253" t="s">
        <v>104</v>
      </c>
      <c r="D13" s="225"/>
      <c r="E13" s="226"/>
      <c r="F13" s="224"/>
      <c r="G13" s="224"/>
      <c r="H13" s="224"/>
      <c r="I13" s="224"/>
      <c r="J13" s="224"/>
      <c r="K13" s="224"/>
      <c r="L13" s="224"/>
      <c r="M13" s="224"/>
      <c r="N13" s="223"/>
      <c r="O13" s="223"/>
      <c r="P13" s="223"/>
      <c r="Q13" s="223"/>
      <c r="R13" s="224"/>
      <c r="S13" s="224"/>
      <c r="T13" s="224"/>
      <c r="U13" s="224"/>
      <c r="V13" s="224"/>
      <c r="W13" s="224"/>
      <c r="X13" s="224"/>
      <c r="Y13" s="224"/>
      <c r="Z13" s="214"/>
      <c r="AA13" s="214"/>
      <c r="AB13" s="214"/>
      <c r="AC13" s="214"/>
      <c r="AD13" s="214"/>
      <c r="AE13" s="214"/>
      <c r="AF13" s="214"/>
      <c r="AG13" s="214" t="s">
        <v>105</v>
      </c>
      <c r="AH13" s="214">
        <v>0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3" x14ac:dyDescent="0.2">
      <c r="A14" s="221"/>
      <c r="B14" s="222"/>
      <c r="C14" s="253" t="s">
        <v>109</v>
      </c>
      <c r="D14" s="225"/>
      <c r="E14" s="226">
        <v>29</v>
      </c>
      <c r="F14" s="224"/>
      <c r="G14" s="224"/>
      <c r="H14" s="224"/>
      <c r="I14" s="224"/>
      <c r="J14" s="224"/>
      <c r="K14" s="224"/>
      <c r="L14" s="224"/>
      <c r="M14" s="224"/>
      <c r="N14" s="223"/>
      <c r="O14" s="223"/>
      <c r="P14" s="223"/>
      <c r="Q14" s="223"/>
      <c r="R14" s="224"/>
      <c r="S14" s="224"/>
      <c r="T14" s="224"/>
      <c r="U14" s="224"/>
      <c r="V14" s="224"/>
      <c r="W14" s="224"/>
      <c r="X14" s="224"/>
      <c r="Y14" s="224"/>
      <c r="Z14" s="214"/>
      <c r="AA14" s="214"/>
      <c r="AB14" s="214"/>
      <c r="AC14" s="214"/>
      <c r="AD14" s="214"/>
      <c r="AE14" s="214"/>
      <c r="AF14" s="214"/>
      <c r="AG14" s="214" t="s">
        <v>105</v>
      </c>
      <c r="AH14" s="214">
        <v>0</v>
      </c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ht="22.5" outlineLevel="1" x14ac:dyDescent="0.2">
      <c r="A15" s="235">
        <v>3</v>
      </c>
      <c r="B15" s="236" t="s">
        <v>110</v>
      </c>
      <c r="C15" s="252" t="s">
        <v>111</v>
      </c>
      <c r="D15" s="237" t="s">
        <v>98</v>
      </c>
      <c r="E15" s="238">
        <v>29</v>
      </c>
      <c r="F15" s="239"/>
      <c r="G15" s="240">
        <f>ROUND(E15*F15,2)</f>
        <v>0</v>
      </c>
      <c r="H15" s="239"/>
      <c r="I15" s="240">
        <f>ROUND(E15*H15,2)</f>
        <v>0</v>
      </c>
      <c r="J15" s="239"/>
      <c r="K15" s="240">
        <f>ROUND(E15*J15,2)</f>
        <v>0</v>
      </c>
      <c r="L15" s="240">
        <v>21</v>
      </c>
      <c r="M15" s="240">
        <f>G15*(1+L15/100)</f>
        <v>0</v>
      </c>
      <c r="N15" s="238">
        <v>0</v>
      </c>
      <c r="O15" s="238">
        <f>ROUND(E15*N15,2)</f>
        <v>0</v>
      </c>
      <c r="P15" s="238">
        <v>0</v>
      </c>
      <c r="Q15" s="238">
        <f>ROUND(E15*P15,2)</f>
        <v>0</v>
      </c>
      <c r="R15" s="240"/>
      <c r="S15" s="240" t="s">
        <v>99</v>
      </c>
      <c r="T15" s="241" t="s">
        <v>100</v>
      </c>
      <c r="U15" s="224">
        <v>0</v>
      </c>
      <c r="V15" s="224">
        <f>ROUND(E15*U15,2)</f>
        <v>0</v>
      </c>
      <c r="W15" s="224"/>
      <c r="X15" s="224" t="s">
        <v>101</v>
      </c>
      <c r="Y15" s="224" t="s">
        <v>102</v>
      </c>
      <c r="Z15" s="214"/>
      <c r="AA15" s="214"/>
      <c r="AB15" s="214"/>
      <c r="AC15" s="214"/>
      <c r="AD15" s="214"/>
      <c r="AE15" s="214"/>
      <c r="AF15" s="214"/>
      <c r="AG15" s="214" t="s">
        <v>103</v>
      </c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2" x14ac:dyDescent="0.2">
      <c r="A16" s="221"/>
      <c r="B16" s="222"/>
      <c r="C16" s="253" t="s">
        <v>104</v>
      </c>
      <c r="D16" s="225"/>
      <c r="E16" s="226"/>
      <c r="F16" s="224"/>
      <c r="G16" s="224"/>
      <c r="H16" s="224"/>
      <c r="I16" s="224"/>
      <c r="J16" s="224"/>
      <c r="K16" s="224"/>
      <c r="L16" s="224"/>
      <c r="M16" s="224"/>
      <c r="N16" s="223"/>
      <c r="O16" s="223"/>
      <c r="P16" s="223"/>
      <c r="Q16" s="223"/>
      <c r="R16" s="224"/>
      <c r="S16" s="224"/>
      <c r="T16" s="224"/>
      <c r="U16" s="224"/>
      <c r="V16" s="224"/>
      <c r="W16" s="224"/>
      <c r="X16" s="224"/>
      <c r="Y16" s="224"/>
      <c r="Z16" s="214"/>
      <c r="AA16" s="214"/>
      <c r="AB16" s="214"/>
      <c r="AC16" s="214"/>
      <c r="AD16" s="214"/>
      <c r="AE16" s="214"/>
      <c r="AF16" s="214"/>
      <c r="AG16" s="214" t="s">
        <v>105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3" x14ac:dyDescent="0.2">
      <c r="A17" s="221"/>
      <c r="B17" s="222"/>
      <c r="C17" s="253" t="s">
        <v>109</v>
      </c>
      <c r="D17" s="225"/>
      <c r="E17" s="226">
        <v>29</v>
      </c>
      <c r="F17" s="224"/>
      <c r="G17" s="224"/>
      <c r="H17" s="224"/>
      <c r="I17" s="224"/>
      <c r="J17" s="224"/>
      <c r="K17" s="224"/>
      <c r="L17" s="224"/>
      <c r="M17" s="224"/>
      <c r="N17" s="223"/>
      <c r="O17" s="223"/>
      <c r="P17" s="223"/>
      <c r="Q17" s="223"/>
      <c r="R17" s="224"/>
      <c r="S17" s="224"/>
      <c r="T17" s="224"/>
      <c r="U17" s="224"/>
      <c r="V17" s="224"/>
      <c r="W17" s="224"/>
      <c r="X17" s="224"/>
      <c r="Y17" s="224"/>
      <c r="Z17" s="214"/>
      <c r="AA17" s="214"/>
      <c r="AB17" s="214"/>
      <c r="AC17" s="214"/>
      <c r="AD17" s="214"/>
      <c r="AE17" s="214"/>
      <c r="AF17" s="214"/>
      <c r="AG17" s="214" t="s">
        <v>105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ht="22.5" outlineLevel="1" x14ac:dyDescent="0.2">
      <c r="A18" s="235">
        <v>4</v>
      </c>
      <c r="B18" s="236" t="s">
        <v>112</v>
      </c>
      <c r="C18" s="252" t="s">
        <v>113</v>
      </c>
      <c r="D18" s="237" t="s">
        <v>98</v>
      </c>
      <c r="E18" s="238">
        <v>16</v>
      </c>
      <c r="F18" s="239"/>
      <c r="G18" s="240">
        <f>ROUND(E18*F18,2)</f>
        <v>0</v>
      </c>
      <c r="H18" s="239"/>
      <c r="I18" s="240">
        <f>ROUND(E18*H18,2)</f>
        <v>0</v>
      </c>
      <c r="J18" s="239"/>
      <c r="K18" s="240">
        <f>ROUND(E18*J18,2)</f>
        <v>0</v>
      </c>
      <c r="L18" s="240">
        <v>21</v>
      </c>
      <c r="M18" s="240">
        <f>G18*(1+L18/100)</f>
        <v>0</v>
      </c>
      <c r="N18" s="238">
        <v>0</v>
      </c>
      <c r="O18" s="238">
        <f>ROUND(E18*N18,2)</f>
        <v>0</v>
      </c>
      <c r="P18" s="238">
        <v>0</v>
      </c>
      <c r="Q18" s="238">
        <f>ROUND(E18*P18,2)</f>
        <v>0</v>
      </c>
      <c r="R18" s="240"/>
      <c r="S18" s="240" t="s">
        <v>99</v>
      </c>
      <c r="T18" s="241" t="s">
        <v>100</v>
      </c>
      <c r="U18" s="224">
        <v>0</v>
      </c>
      <c r="V18" s="224">
        <f>ROUND(E18*U18,2)</f>
        <v>0</v>
      </c>
      <c r="W18" s="224"/>
      <c r="X18" s="224" t="s">
        <v>101</v>
      </c>
      <c r="Y18" s="224" t="s">
        <v>102</v>
      </c>
      <c r="Z18" s="214"/>
      <c r="AA18" s="214"/>
      <c r="AB18" s="214"/>
      <c r="AC18" s="214"/>
      <c r="AD18" s="214"/>
      <c r="AE18" s="214"/>
      <c r="AF18" s="214"/>
      <c r="AG18" s="214" t="s">
        <v>103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2" x14ac:dyDescent="0.2">
      <c r="A19" s="221"/>
      <c r="B19" s="222"/>
      <c r="C19" s="253" t="s">
        <v>104</v>
      </c>
      <c r="D19" s="225"/>
      <c r="E19" s="226"/>
      <c r="F19" s="224"/>
      <c r="G19" s="224"/>
      <c r="H19" s="224"/>
      <c r="I19" s="224"/>
      <c r="J19" s="224"/>
      <c r="K19" s="224"/>
      <c r="L19" s="224"/>
      <c r="M19" s="224"/>
      <c r="N19" s="223"/>
      <c r="O19" s="223"/>
      <c r="P19" s="223"/>
      <c r="Q19" s="223"/>
      <c r="R19" s="224"/>
      <c r="S19" s="224"/>
      <c r="T19" s="224"/>
      <c r="U19" s="224"/>
      <c r="V19" s="224"/>
      <c r="W19" s="224"/>
      <c r="X19" s="224"/>
      <c r="Y19" s="224"/>
      <c r="Z19" s="214"/>
      <c r="AA19" s="214"/>
      <c r="AB19" s="214"/>
      <c r="AC19" s="214"/>
      <c r="AD19" s="214"/>
      <c r="AE19" s="214"/>
      <c r="AF19" s="214"/>
      <c r="AG19" s="214" t="s">
        <v>105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3" x14ac:dyDescent="0.2">
      <c r="A20" s="221"/>
      <c r="B20" s="222"/>
      <c r="C20" s="253" t="s">
        <v>114</v>
      </c>
      <c r="D20" s="225"/>
      <c r="E20" s="226">
        <v>16</v>
      </c>
      <c r="F20" s="224"/>
      <c r="G20" s="224"/>
      <c r="H20" s="224"/>
      <c r="I20" s="224"/>
      <c r="J20" s="224"/>
      <c r="K20" s="224"/>
      <c r="L20" s="224"/>
      <c r="M20" s="224"/>
      <c r="N20" s="223"/>
      <c r="O20" s="223"/>
      <c r="P20" s="223"/>
      <c r="Q20" s="223"/>
      <c r="R20" s="224"/>
      <c r="S20" s="224"/>
      <c r="T20" s="224"/>
      <c r="U20" s="224"/>
      <c r="V20" s="224"/>
      <c r="W20" s="224"/>
      <c r="X20" s="224"/>
      <c r="Y20" s="224"/>
      <c r="Z20" s="214"/>
      <c r="AA20" s="214"/>
      <c r="AB20" s="214"/>
      <c r="AC20" s="214"/>
      <c r="AD20" s="214"/>
      <c r="AE20" s="214"/>
      <c r="AF20" s="214"/>
      <c r="AG20" s="214" t="s">
        <v>105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ht="33.75" outlineLevel="1" x14ac:dyDescent="0.2">
      <c r="A21" s="235">
        <v>5</v>
      </c>
      <c r="B21" s="236" t="s">
        <v>115</v>
      </c>
      <c r="C21" s="252" t="s">
        <v>116</v>
      </c>
      <c r="D21" s="237" t="s">
        <v>98</v>
      </c>
      <c r="E21" s="238">
        <v>8</v>
      </c>
      <c r="F21" s="239"/>
      <c r="G21" s="240">
        <f>ROUND(E21*F21,2)</f>
        <v>0</v>
      </c>
      <c r="H21" s="239"/>
      <c r="I21" s="240">
        <f>ROUND(E21*H21,2)</f>
        <v>0</v>
      </c>
      <c r="J21" s="239"/>
      <c r="K21" s="240">
        <f>ROUND(E21*J21,2)</f>
        <v>0</v>
      </c>
      <c r="L21" s="240">
        <v>21</v>
      </c>
      <c r="M21" s="240">
        <f>G21*(1+L21/100)</f>
        <v>0</v>
      </c>
      <c r="N21" s="238">
        <v>0</v>
      </c>
      <c r="O21" s="238">
        <f>ROUND(E21*N21,2)</f>
        <v>0</v>
      </c>
      <c r="P21" s="238">
        <v>0</v>
      </c>
      <c r="Q21" s="238">
        <f>ROUND(E21*P21,2)</f>
        <v>0</v>
      </c>
      <c r="R21" s="240"/>
      <c r="S21" s="240" t="s">
        <v>99</v>
      </c>
      <c r="T21" s="241" t="s">
        <v>100</v>
      </c>
      <c r="U21" s="224">
        <v>0</v>
      </c>
      <c r="V21" s="224">
        <f>ROUND(E21*U21,2)</f>
        <v>0</v>
      </c>
      <c r="W21" s="224"/>
      <c r="X21" s="224" t="s">
        <v>101</v>
      </c>
      <c r="Y21" s="224" t="s">
        <v>102</v>
      </c>
      <c r="Z21" s="214"/>
      <c r="AA21" s="214"/>
      <c r="AB21" s="214"/>
      <c r="AC21" s="214"/>
      <c r="AD21" s="214"/>
      <c r="AE21" s="214"/>
      <c r="AF21" s="214"/>
      <c r="AG21" s="214" t="s">
        <v>103</v>
      </c>
      <c r="AH21" s="214"/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2" x14ac:dyDescent="0.2">
      <c r="A22" s="221"/>
      <c r="B22" s="222"/>
      <c r="C22" s="253" t="s">
        <v>104</v>
      </c>
      <c r="D22" s="225"/>
      <c r="E22" s="226"/>
      <c r="F22" s="224"/>
      <c r="G22" s="224"/>
      <c r="H22" s="224"/>
      <c r="I22" s="224"/>
      <c r="J22" s="224"/>
      <c r="K22" s="224"/>
      <c r="L22" s="224"/>
      <c r="M22" s="224"/>
      <c r="N22" s="223"/>
      <c r="O22" s="223"/>
      <c r="P22" s="223"/>
      <c r="Q22" s="223"/>
      <c r="R22" s="224"/>
      <c r="S22" s="224"/>
      <c r="T22" s="224"/>
      <c r="U22" s="224"/>
      <c r="V22" s="224"/>
      <c r="W22" s="224"/>
      <c r="X22" s="224"/>
      <c r="Y22" s="224"/>
      <c r="Z22" s="214"/>
      <c r="AA22" s="214"/>
      <c r="AB22" s="214"/>
      <c r="AC22" s="214"/>
      <c r="AD22" s="214"/>
      <c r="AE22" s="214"/>
      <c r="AF22" s="214"/>
      <c r="AG22" s="214" t="s">
        <v>105</v>
      </c>
      <c r="AH22" s="214">
        <v>0</v>
      </c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3" x14ac:dyDescent="0.2">
      <c r="A23" s="221"/>
      <c r="B23" s="222"/>
      <c r="C23" s="253" t="s">
        <v>117</v>
      </c>
      <c r="D23" s="225"/>
      <c r="E23" s="226">
        <v>8</v>
      </c>
      <c r="F23" s="224"/>
      <c r="G23" s="224"/>
      <c r="H23" s="224"/>
      <c r="I23" s="224"/>
      <c r="J23" s="224"/>
      <c r="K23" s="224"/>
      <c r="L23" s="224"/>
      <c r="M23" s="224"/>
      <c r="N23" s="223"/>
      <c r="O23" s="223"/>
      <c r="P23" s="223"/>
      <c r="Q23" s="223"/>
      <c r="R23" s="224"/>
      <c r="S23" s="224"/>
      <c r="T23" s="224"/>
      <c r="U23" s="224"/>
      <c r="V23" s="224"/>
      <c r="W23" s="224"/>
      <c r="X23" s="224"/>
      <c r="Y23" s="224"/>
      <c r="Z23" s="214"/>
      <c r="AA23" s="214"/>
      <c r="AB23" s="214"/>
      <c r="AC23" s="214"/>
      <c r="AD23" s="214"/>
      <c r="AE23" s="214"/>
      <c r="AF23" s="214"/>
      <c r="AG23" s="214" t="s">
        <v>105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ht="33.75" outlineLevel="1" x14ac:dyDescent="0.2">
      <c r="A24" s="235">
        <v>6</v>
      </c>
      <c r="B24" s="236" t="s">
        <v>118</v>
      </c>
      <c r="C24" s="252" t="s">
        <v>119</v>
      </c>
      <c r="D24" s="237" t="s">
        <v>98</v>
      </c>
      <c r="E24" s="238">
        <v>6</v>
      </c>
      <c r="F24" s="239"/>
      <c r="G24" s="240">
        <f>ROUND(E24*F24,2)</f>
        <v>0</v>
      </c>
      <c r="H24" s="239"/>
      <c r="I24" s="240">
        <f>ROUND(E24*H24,2)</f>
        <v>0</v>
      </c>
      <c r="J24" s="239"/>
      <c r="K24" s="240">
        <f>ROUND(E24*J24,2)</f>
        <v>0</v>
      </c>
      <c r="L24" s="240">
        <v>21</v>
      </c>
      <c r="M24" s="240">
        <f>G24*(1+L24/100)</f>
        <v>0</v>
      </c>
      <c r="N24" s="238">
        <v>0</v>
      </c>
      <c r="O24" s="238">
        <f>ROUND(E24*N24,2)</f>
        <v>0</v>
      </c>
      <c r="P24" s="238">
        <v>0</v>
      </c>
      <c r="Q24" s="238">
        <f>ROUND(E24*P24,2)</f>
        <v>0</v>
      </c>
      <c r="R24" s="240"/>
      <c r="S24" s="240" t="s">
        <v>99</v>
      </c>
      <c r="T24" s="241" t="s">
        <v>100</v>
      </c>
      <c r="U24" s="224">
        <v>0</v>
      </c>
      <c r="V24" s="224">
        <f>ROUND(E24*U24,2)</f>
        <v>0</v>
      </c>
      <c r="W24" s="224"/>
      <c r="X24" s="224" t="s">
        <v>101</v>
      </c>
      <c r="Y24" s="224" t="s">
        <v>102</v>
      </c>
      <c r="Z24" s="214"/>
      <c r="AA24" s="214"/>
      <c r="AB24" s="214"/>
      <c r="AC24" s="214"/>
      <c r="AD24" s="214"/>
      <c r="AE24" s="214"/>
      <c r="AF24" s="214"/>
      <c r="AG24" s="214" t="s">
        <v>103</v>
      </c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2" x14ac:dyDescent="0.2">
      <c r="A25" s="221"/>
      <c r="B25" s="222"/>
      <c r="C25" s="253" t="s">
        <v>104</v>
      </c>
      <c r="D25" s="225"/>
      <c r="E25" s="226"/>
      <c r="F25" s="224"/>
      <c r="G25" s="224"/>
      <c r="H25" s="224"/>
      <c r="I25" s="224"/>
      <c r="J25" s="224"/>
      <c r="K25" s="224"/>
      <c r="L25" s="224"/>
      <c r="M25" s="224"/>
      <c r="N25" s="223"/>
      <c r="O25" s="223"/>
      <c r="P25" s="223"/>
      <c r="Q25" s="223"/>
      <c r="R25" s="224"/>
      <c r="S25" s="224"/>
      <c r="T25" s="224"/>
      <c r="U25" s="224"/>
      <c r="V25" s="224"/>
      <c r="W25" s="224"/>
      <c r="X25" s="224"/>
      <c r="Y25" s="224"/>
      <c r="Z25" s="214"/>
      <c r="AA25" s="214"/>
      <c r="AB25" s="214"/>
      <c r="AC25" s="214"/>
      <c r="AD25" s="214"/>
      <c r="AE25" s="214"/>
      <c r="AF25" s="214"/>
      <c r="AG25" s="214" t="s">
        <v>105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3" x14ac:dyDescent="0.2">
      <c r="A26" s="221"/>
      <c r="B26" s="222"/>
      <c r="C26" s="253" t="s">
        <v>120</v>
      </c>
      <c r="D26" s="225"/>
      <c r="E26" s="226">
        <v>6</v>
      </c>
      <c r="F26" s="224"/>
      <c r="G26" s="224"/>
      <c r="H26" s="224"/>
      <c r="I26" s="224"/>
      <c r="J26" s="224"/>
      <c r="K26" s="224"/>
      <c r="L26" s="224"/>
      <c r="M26" s="224"/>
      <c r="N26" s="223"/>
      <c r="O26" s="223"/>
      <c r="P26" s="223"/>
      <c r="Q26" s="223"/>
      <c r="R26" s="224"/>
      <c r="S26" s="224"/>
      <c r="T26" s="224"/>
      <c r="U26" s="224"/>
      <c r="V26" s="224"/>
      <c r="W26" s="224"/>
      <c r="X26" s="224"/>
      <c r="Y26" s="224"/>
      <c r="Z26" s="214"/>
      <c r="AA26" s="214"/>
      <c r="AB26" s="214"/>
      <c r="AC26" s="214"/>
      <c r="AD26" s="214"/>
      <c r="AE26" s="214"/>
      <c r="AF26" s="214"/>
      <c r="AG26" s="214" t="s">
        <v>105</v>
      </c>
      <c r="AH26" s="214">
        <v>0</v>
      </c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ht="22.5" outlineLevel="1" x14ac:dyDescent="0.2">
      <c r="A27" s="235">
        <v>7</v>
      </c>
      <c r="B27" s="236" t="s">
        <v>121</v>
      </c>
      <c r="C27" s="252" t="s">
        <v>122</v>
      </c>
      <c r="D27" s="237" t="s">
        <v>98</v>
      </c>
      <c r="E27" s="238">
        <v>23</v>
      </c>
      <c r="F27" s="239"/>
      <c r="G27" s="240">
        <f>ROUND(E27*F27,2)</f>
        <v>0</v>
      </c>
      <c r="H27" s="239"/>
      <c r="I27" s="240">
        <f>ROUND(E27*H27,2)</f>
        <v>0</v>
      </c>
      <c r="J27" s="239"/>
      <c r="K27" s="240">
        <f>ROUND(E27*J27,2)</f>
        <v>0</v>
      </c>
      <c r="L27" s="240">
        <v>21</v>
      </c>
      <c r="M27" s="240">
        <f>G27*(1+L27/100)</f>
        <v>0</v>
      </c>
      <c r="N27" s="238">
        <v>0</v>
      </c>
      <c r="O27" s="238">
        <f>ROUND(E27*N27,2)</f>
        <v>0</v>
      </c>
      <c r="P27" s="238">
        <v>0</v>
      </c>
      <c r="Q27" s="238">
        <f>ROUND(E27*P27,2)</f>
        <v>0</v>
      </c>
      <c r="R27" s="240"/>
      <c r="S27" s="240" t="s">
        <v>99</v>
      </c>
      <c r="T27" s="241" t="s">
        <v>100</v>
      </c>
      <c r="U27" s="224">
        <v>0</v>
      </c>
      <c r="V27" s="224">
        <f>ROUND(E27*U27,2)</f>
        <v>0</v>
      </c>
      <c r="W27" s="224"/>
      <c r="X27" s="224" t="s">
        <v>101</v>
      </c>
      <c r="Y27" s="224" t="s">
        <v>102</v>
      </c>
      <c r="Z27" s="214"/>
      <c r="AA27" s="214"/>
      <c r="AB27" s="214"/>
      <c r="AC27" s="214"/>
      <c r="AD27" s="214"/>
      <c r="AE27" s="214"/>
      <c r="AF27" s="214"/>
      <c r="AG27" s="214" t="s">
        <v>103</v>
      </c>
      <c r="AH27" s="214"/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2" x14ac:dyDescent="0.2">
      <c r="A28" s="221"/>
      <c r="B28" s="222"/>
      <c r="C28" s="253" t="s">
        <v>104</v>
      </c>
      <c r="D28" s="225"/>
      <c r="E28" s="226"/>
      <c r="F28" s="224"/>
      <c r="G28" s="224"/>
      <c r="H28" s="224"/>
      <c r="I28" s="224"/>
      <c r="J28" s="224"/>
      <c r="K28" s="224"/>
      <c r="L28" s="224"/>
      <c r="M28" s="224"/>
      <c r="N28" s="223"/>
      <c r="O28" s="223"/>
      <c r="P28" s="223"/>
      <c r="Q28" s="223"/>
      <c r="R28" s="224"/>
      <c r="S28" s="224"/>
      <c r="T28" s="224"/>
      <c r="U28" s="224"/>
      <c r="V28" s="224"/>
      <c r="W28" s="224"/>
      <c r="X28" s="224"/>
      <c r="Y28" s="224"/>
      <c r="Z28" s="214"/>
      <c r="AA28" s="214"/>
      <c r="AB28" s="214"/>
      <c r="AC28" s="214"/>
      <c r="AD28" s="214"/>
      <c r="AE28" s="214"/>
      <c r="AF28" s="214"/>
      <c r="AG28" s="214" t="s">
        <v>105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 x14ac:dyDescent="0.2">
      <c r="A29" s="221"/>
      <c r="B29" s="222"/>
      <c r="C29" s="253" t="s">
        <v>123</v>
      </c>
      <c r="D29" s="225"/>
      <c r="E29" s="226">
        <v>23</v>
      </c>
      <c r="F29" s="224"/>
      <c r="G29" s="224"/>
      <c r="H29" s="224"/>
      <c r="I29" s="224"/>
      <c r="J29" s="224"/>
      <c r="K29" s="224"/>
      <c r="L29" s="224"/>
      <c r="M29" s="224"/>
      <c r="N29" s="223"/>
      <c r="O29" s="223"/>
      <c r="P29" s="223"/>
      <c r="Q29" s="223"/>
      <c r="R29" s="224"/>
      <c r="S29" s="224"/>
      <c r="T29" s="224"/>
      <c r="U29" s="224"/>
      <c r="V29" s="224"/>
      <c r="W29" s="224"/>
      <c r="X29" s="224"/>
      <c r="Y29" s="224"/>
      <c r="Z29" s="214"/>
      <c r="AA29" s="214"/>
      <c r="AB29" s="214"/>
      <c r="AC29" s="214"/>
      <c r="AD29" s="214"/>
      <c r="AE29" s="214"/>
      <c r="AF29" s="214"/>
      <c r="AG29" s="214" t="s">
        <v>105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ht="22.5" outlineLevel="1" x14ac:dyDescent="0.2">
      <c r="A30" s="235">
        <v>8</v>
      </c>
      <c r="B30" s="236" t="s">
        <v>124</v>
      </c>
      <c r="C30" s="252" t="s">
        <v>125</v>
      </c>
      <c r="D30" s="237" t="s">
        <v>98</v>
      </c>
      <c r="E30" s="238">
        <v>23</v>
      </c>
      <c r="F30" s="239"/>
      <c r="G30" s="240">
        <f>ROUND(E30*F30,2)</f>
        <v>0</v>
      </c>
      <c r="H30" s="239"/>
      <c r="I30" s="240">
        <f>ROUND(E30*H30,2)</f>
        <v>0</v>
      </c>
      <c r="J30" s="239"/>
      <c r="K30" s="240">
        <f>ROUND(E30*J30,2)</f>
        <v>0</v>
      </c>
      <c r="L30" s="240">
        <v>21</v>
      </c>
      <c r="M30" s="240">
        <f>G30*(1+L30/100)</f>
        <v>0</v>
      </c>
      <c r="N30" s="238">
        <v>0</v>
      </c>
      <c r="O30" s="238">
        <f>ROUND(E30*N30,2)</f>
        <v>0</v>
      </c>
      <c r="P30" s="238">
        <v>0</v>
      </c>
      <c r="Q30" s="238">
        <f>ROUND(E30*P30,2)</f>
        <v>0</v>
      </c>
      <c r="R30" s="240"/>
      <c r="S30" s="240" t="s">
        <v>99</v>
      </c>
      <c r="T30" s="241" t="s">
        <v>100</v>
      </c>
      <c r="U30" s="224">
        <v>0</v>
      </c>
      <c r="V30" s="224">
        <f>ROUND(E30*U30,2)</f>
        <v>0</v>
      </c>
      <c r="W30" s="224"/>
      <c r="X30" s="224" t="s">
        <v>101</v>
      </c>
      <c r="Y30" s="224" t="s">
        <v>102</v>
      </c>
      <c r="Z30" s="214"/>
      <c r="AA30" s="214"/>
      <c r="AB30" s="214"/>
      <c r="AC30" s="214"/>
      <c r="AD30" s="214"/>
      <c r="AE30" s="214"/>
      <c r="AF30" s="214"/>
      <c r="AG30" s="214" t="s">
        <v>103</v>
      </c>
      <c r="AH30" s="214"/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 outlineLevel="2" x14ac:dyDescent="0.2">
      <c r="A31" s="221"/>
      <c r="B31" s="222"/>
      <c r="C31" s="253" t="s">
        <v>104</v>
      </c>
      <c r="D31" s="225"/>
      <c r="E31" s="226"/>
      <c r="F31" s="224"/>
      <c r="G31" s="224"/>
      <c r="H31" s="224"/>
      <c r="I31" s="224"/>
      <c r="J31" s="224"/>
      <c r="K31" s="224"/>
      <c r="L31" s="224"/>
      <c r="M31" s="224"/>
      <c r="N31" s="223"/>
      <c r="O31" s="223"/>
      <c r="P31" s="223"/>
      <c r="Q31" s="223"/>
      <c r="R31" s="224"/>
      <c r="S31" s="224"/>
      <c r="T31" s="224"/>
      <c r="U31" s="224"/>
      <c r="V31" s="224"/>
      <c r="W31" s="224"/>
      <c r="X31" s="224"/>
      <c r="Y31" s="224"/>
      <c r="Z31" s="214"/>
      <c r="AA31" s="214"/>
      <c r="AB31" s="214"/>
      <c r="AC31" s="214"/>
      <c r="AD31" s="214"/>
      <c r="AE31" s="214"/>
      <c r="AF31" s="214"/>
      <c r="AG31" s="214" t="s">
        <v>105</v>
      </c>
      <c r="AH31" s="214">
        <v>0</v>
      </c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3" x14ac:dyDescent="0.2">
      <c r="A32" s="221"/>
      <c r="B32" s="222"/>
      <c r="C32" s="253" t="s">
        <v>123</v>
      </c>
      <c r="D32" s="225"/>
      <c r="E32" s="226">
        <v>23</v>
      </c>
      <c r="F32" s="224"/>
      <c r="G32" s="224"/>
      <c r="H32" s="224"/>
      <c r="I32" s="224"/>
      <c r="J32" s="224"/>
      <c r="K32" s="224"/>
      <c r="L32" s="224"/>
      <c r="M32" s="224"/>
      <c r="N32" s="223"/>
      <c r="O32" s="223"/>
      <c r="P32" s="223"/>
      <c r="Q32" s="223"/>
      <c r="R32" s="224"/>
      <c r="S32" s="224"/>
      <c r="T32" s="224"/>
      <c r="U32" s="224"/>
      <c r="V32" s="224"/>
      <c r="W32" s="224"/>
      <c r="X32" s="224"/>
      <c r="Y32" s="224"/>
      <c r="Z32" s="214"/>
      <c r="AA32" s="214"/>
      <c r="AB32" s="214"/>
      <c r="AC32" s="214"/>
      <c r="AD32" s="214"/>
      <c r="AE32" s="214"/>
      <c r="AF32" s="214"/>
      <c r="AG32" s="214" t="s">
        <v>105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ht="22.5" outlineLevel="1" x14ac:dyDescent="0.2">
      <c r="A33" s="235">
        <v>9</v>
      </c>
      <c r="B33" s="236" t="s">
        <v>126</v>
      </c>
      <c r="C33" s="252" t="s">
        <v>127</v>
      </c>
      <c r="D33" s="237" t="s">
        <v>98</v>
      </c>
      <c r="E33" s="238">
        <v>3</v>
      </c>
      <c r="F33" s="239"/>
      <c r="G33" s="240">
        <f>ROUND(E33*F33,2)</f>
        <v>0</v>
      </c>
      <c r="H33" s="239"/>
      <c r="I33" s="240">
        <f>ROUND(E33*H33,2)</f>
        <v>0</v>
      </c>
      <c r="J33" s="239"/>
      <c r="K33" s="240">
        <f>ROUND(E33*J33,2)</f>
        <v>0</v>
      </c>
      <c r="L33" s="240">
        <v>21</v>
      </c>
      <c r="M33" s="240">
        <f>G33*(1+L33/100)</f>
        <v>0</v>
      </c>
      <c r="N33" s="238">
        <v>0</v>
      </c>
      <c r="O33" s="238">
        <f>ROUND(E33*N33,2)</f>
        <v>0</v>
      </c>
      <c r="P33" s="238">
        <v>0</v>
      </c>
      <c r="Q33" s="238">
        <f>ROUND(E33*P33,2)</f>
        <v>0</v>
      </c>
      <c r="R33" s="240"/>
      <c r="S33" s="240" t="s">
        <v>99</v>
      </c>
      <c r="T33" s="241" t="s">
        <v>100</v>
      </c>
      <c r="U33" s="224">
        <v>0</v>
      </c>
      <c r="V33" s="224">
        <f>ROUND(E33*U33,2)</f>
        <v>0</v>
      </c>
      <c r="W33" s="224"/>
      <c r="X33" s="224" t="s">
        <v>101</v>
      </c>
      <c r="Y33" s="224" t="s">
        <v>102</v>
      </c>
      <c r="Z33" s="214"/>
      <c r="AA33" s="214"/>
      <c r="AB33" s="214"/>
      <c r="AC33" s="214"/>
      <c r="AD33" s="214"/>
      <c r="AE33" s="214"/>
      <c r="AF33" s="214"/>
      <c r="AG33" s="214" t="s">
        <v>103</v>
      </c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2" x14ac:dyDescent="0.2">
      <c r="A34" s="221"/>
      <c r="B34" s="222"/>
      <c r="C34" s="253" t="s">
        <v>104</v>
      </c>
      <c r="D34" s="225"/>
      <c r="E34" s="226"/>
      <c r="F34" s="224"/>
      <c r="G34" s="224"/>
      <c r="H34" s="224"/>
      <c r="I34" s="224"/>
      <c r="J34" s="224"/>
      <c r="K34" s="224"/>
      <c r="L34" s="224"/>
      <c r="M34" s="224"/>
      <c r="N34" s="223"/>
      <c r="O34" s="223"/>
      <c r="P34" s="223"/>
      <c r="Q34" s="223"/>
      <c r="R34" s="224"/>
      <c r="S34" s="224"/>
      <c r="T34" s="224"/>
      <c r="U34" s="224"/>
      <c r="V34" s="224"/>
      <c r="W34" s="224"/>
      <c r="X34" s="224"/>
      <c r="Y34" s="224"/>
      <c r="Z34" s="214"/>
      <c r="AA34" s="214"/>
      <c r="AB34" s="214"/>
      <c r="AC34" s="214"/>
      <c r="AD34" s="214"/>
      <c r="AE34" s="214"/>
      <c r="AF34" s="214"/>
      <c r="AG34" s="214" t="s">
        <v>105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 x14ac:dyDescent="0.2">
      <c r="A35" s="221"/>
      <c r="B35" s="222"/>
      <c r="C35" s="253" t="s">
        <v>128</v>
      </c>
      <c r="D35" s="225"/>
      <c r="E35" s="226">
        <v>3</v>
      </c>
      <c r="F35" s="224"/>
      <c r="G35" s="224"/>
      <c r="H35" s="224"/>
      <c r="I35" s="224"/>
      <c r="J35" s="224"/>
      <c r="K35" s="224"/>
      <c r="L35" s="224"/>
      <c r="M35" s="224"/>
      <c r="N35" s="223"/>
      <c r="O35" s="223"/>
      <c r="P35" s="223"/>
      <c r="Q35" s="223"/>
      <c r="R35" s="224"/>
      <c r="S35" s="224"/>
      <c r="T35" s="224"/>
      <c r="U35" s="224"/>
      <c r="V35" s="224"/>
      <c r="W35" s="224"/>
      <c r="X35" s="224"/>
      <c r="Y35" s="224"/>
      <c r="Z35" s="214"/>
      <c r="AA35" s="214"/>
      <c r="AB35" s="214"/>
      <c r="AC35" s="214"/>
      <c r="AD35" s="214"/>
      <c r="AE35" s="214"/>
      <c r="AF35" s="214"/>
      <c r="AG35" s="214" t="s">
        <v>105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ht="22.5" outlineLevel="1" x14ac:dyDescent="0.2">
      <c r="A36" s="235">
        <v>10</v>
      </c>
      <c r="B36" s="236" t="s">
        <v>129</v>
      </c>
      <c r="C36" s="252" t="s">
        <v>130</v>
      </c>
      <c r="D36" s="237" t="s">
        <v>98</v>
      </c>
      <c r="E36" s="238">
        <v>14</v>
      </c>
      <c r="F36" s="239"/>
      <c r="G36" s="240">
        <f>ROUND(E36*F36,2)</f>
        <v>0</v>
      </c>
      <c r="H36" s="239"/>
      <c r="I36" s="240">
        <f>ROUND(E36*H36,2)</f>
        <v>0</v>
      </c>
      <c r="J36" s="239"/>
      <c r="K36" s="240">
        <f>ROUND(E36*J36,2)</f>
        <v>0</v>
      </c>
      <c r="L36" s="240">
        <v>21</v>
      </c>
      <c r="M36" s="240">
        <f>G36*(1+L36/100)</f>
        <v>0</v>
      </c>
      <c r="N36" s="238">
        <v>0</v>
      </c>
      <c r="O36" s="238">
        <f>ROUND(E36*N36,2)</f>
        <v>0</v>
      </c>
      <c r="P36" s="238">
        <v>0</v>
      </c>
      <c r="Q36" s="238">
        <f>ROUND(E36*P36,2)</f>
        <v>0</v>
      </c>
      <c r="R36" s="240"/>
      <c r="S36" s="240" t="s">
        <v>99</v>
      </c>
      <c r="T36" s="241" t="s">
        <v>100</v>
      </c>
      <c r="U36" s="224">
        <v>0</v>
      </c>
      <c r="V36" s="224">
        <f>ROUND(E36*U36,2)</f>
        <v>0</v>
      </c>
      <c r="W36" s="224"/>
      <c r="X36" s="224" t="s">
        <v>101</v>
      </c>
      <c r="Y36" s="224" t="s">
        <v>102</v>
      </c>
      <c r="Z36" s="214"/>
      <c r="AA36" s="214"/>
      <c r="AB36" s="214"/>
      <c r="AC36" s="214"/>
      <c r="AD36" s="214"/>
      <c r="AE36" s="214"/>
      <c r="AF36" s="214"/>
      <c r="AG36" s="214" t="s">
        <v>103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2" x14ac:dyDescent="0.2">
      <c r="A37" s="221"/>
      <c r="B37" s="222"/>
      <c r="C37" s="253" t="s">
        <v>104</v>
      </c>
      <c r="D37" s="225"/>
      <c r="E37" s="226"/>
      <c r="F37" s="224"/>
      <c r="G37" s="224"/>
      <c r="H37" s="224"/>
      <c r="I37" s="224"/>
      <c r="J37" s="224"/>
      <c r="K37" s="224"/>
      <c r="L37" s="224"/>
      <c r="M37" s="224"/>
      <c r="N37" s="223"/>
      <c r="O37" s="223"/>
      <c r="P37" s="223"/>
      <c r="Q37" s="223"/>
      <c r="R37" s="224"/>
      <c r="S37" s="224"/>
      <c r="T37" s="224"/>
      <c r="U37" s="224"/>
      <c r="V37" s="224"/>
      <c r="W37" s="224"/>
      <c r="X37" s="224"/>
      <c r="Y37" s="224"/>
      <c r="Z37" s="214"/>
      <c r="AA37" s="214"/>
      <c r="AB37" s="214"/>
      <c r="AC37" s="214"/>
      <c r="AD37" s="214"/>
      <c r="AE37" s="214"/>
      <c r="AF37" s="214"/>
      <c r="AG37" s="214" t="s">
        <v>105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outlineLevel="3" x14ac:dyDescent="0.2">
      <c r="A38" s="221"/>
      <c r="B38" s="222"/>
      <c r="C38" s="253" t="s">
        <v>131</v>
      </c>
      <c r="D38" s="225"/>
      <c r="E38" s="226">
        <v>14</v>
      </c>
      <c r="F38" s="224"/>
      <c r="G38" s="224"/>
      <c r="H38" s="224"/>
      <c r="I38" s="224"/>
      <c r="J38" s="224"/>
      <c r="K38" s="224"/>
      <c r="L38" s="224"/>
      <c r="M38" s="224"/>
      <c r="N38" s="223"/>
      <c r="O38" s="223"/>
      <c r="P38" s="223"/>
      <c r="Q38" s="223"/>
      <c r="R38" s="224"/>
      <c r="S38" s="224"/>
      <c r="T38" s="224"/>
      <c r="U38" s="224"/>
      <c r="V38" s="224"/>
      <c r="W38" s="224"/>
      <c r="X38" s="224"/>
      <c r="Y38" s="224"/>
      <c r="Z38" s="214"/>
      <c r="AA38" s="214"/>
      <c r="AB38" s="214"/>
      <c r="AC38" s="214"/>
      <c r="AD38" s="214"/>
      <c r="AE38" s="214"/>
      <c r="AF38" s="214"/>
      <c r="AG38" s="214" t="s">
        <v>105</v>
      </c>
      <c r="AH38" s="214">
        <v>0</v>
      </c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ht="22.5" outlineLevel="1" x14ac:dyDescent="0.2">
      <c r="A39" s="235">
        <v>11</v>
      </c>
      <c r="B39" s="236" t="s">
        <v>132</v>
      </c>
      <c r="C39" s="252" t="s">
        <v>133</v>
      </c>
      <c r="D39" s="237" t="s">
        <v>98</v>
      </c>
      <c r="E39" s="238">
        <v>178</v>
      </c>
      <c r="F39" s="239"/>
      <c r="G39" s="240">
        <f>ROUND(E39*F39,2)</f>
        <v>0</v>
      </c>
      <c r="H39" s="239"/>
      <c r="I39" s="240">
        <f>ROUND(E39*H39,2)</f>
        <v>0</v>
      </c>
      <c r="J39" s="239"/>
      <c r="K39" s="240">
        <f>ROUND(E39*J39,2)</f>
        <v>0</v>
      </c>
      <c r="L39" s="240">
        <v>21</v>
      </c>
      <c r="M39" s="240">
        <f>G39*(1+L39/100)</f>
        <v>0</v>
      </c>
      <c r="N39" s="238">
        <v>0</v>
      </c>
      <c r="O39" s="238">
        <f>ROUND(E39*N39,2)</f>
        <v>0</v>
      </c>
      <c r="P39" s="238">
        <v>0</v>
      </c>
      <c r="Q39" s="238">
        <f>ROUND(E39*P39,2)</f>
        <v>0</v>
      </c>
      <c r="R39" s="240"/>
      <c r="S39" s="240" t="s">
        <v>99</v>
      </c>
      <c r="T39" s="241" t="s">
        <v>100</v>
      </c>
      <c r="U39" s="224">
        <v>0</v>
      </c>
      <c r="V39" s="224">
        <f>ROUND(E39*U39,2)</f>
        <v>0</v>
      </c>
      <c r="W39" s="224"/>
      <c r="X39" s="224" t="s">
        <v>101</v>
      </c>
      <c r="Y39" s="224" t="s">
        <v>102</v>
      </c>
      <c r="Z39" s="214"/>
      <c r="AA39" s="214"/>
      <c r="AB39" s="214"/>
      <c r="AC39" s="214"/>
      <c r="AD39" s="214"/>
      <c r="AE39" s="214"/>
      <c r="AF39" s="214"/>
      <c r="AG39" s="214" t="s">
        <v>103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outlineLevel="2" x14ac:dyDescent="0.2">
      <c r="A40" s="221"/>
      <c r="B40" s="222"/>
      <c r="C40" s="253" t="s">
        <v>104</v>
      </c>
      <c r="D40" s="225"/>
      <c r="E40" s="226"/>
      <c r="F40" s="224"/>
      <c r="G40" s="224"/>
      <c r="H40" s="224"/>
      <c r="I40" s="224"/>
      <c r="J40" s="224"/>
      <c r="K40" s="224"/>
      <c r="L40" s="224"/>
      <c r="M40" s="224"/>
      <c r="N40" s="223"/>
      <c r="O40" s="223"/>
      <c r="P40" s="223"/>
      <c r="Q40" s="223"/>
      <c r="R40" s="224"/>
      <c r="S40" s="224"/>
      <c r="T40" s="224"/>
      <c r="U40" s="224"/>
      <c r="V40" s="224"/>
      <c r="W40" s="224"/>
      <c r="X40" s="224"/>
      <c r="Y40" s="224"/>
      <c r="Z40" s="214"/>
      <c r="AA40" s="214"/>
      <c r="AB40" s="214"/>
      <c r="AC40" s="214"/>
      <c r="AD40" s="214"/>
      <c r="AE40" s="214"/>
      <c r="AF40" s="214"/>
      <c r="AG40" s="214" t="s">
        <v>105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3" x14ac:dyDescent="0.2">
      <c r="A41" s="221"/>
      <c r="B41" s="222"/>
      <c r="C41" s="253" t="s">
        <v>134</v>
      </c>
      <c r="D41" s="225"/>
      <c r="E41" s="226">
        <v>178</v>
      </c>
      <c r="F41" s="224"/>
      <c r="G41" s="224"/>
      <c r="H41" s="224"/>
      <c r="I41" s="224"/>
      <c r="J41" s="224"/>
      <c r="K41" s="224"/>
      <c r="L41" s="224"/>
      <c r="M41" s="224"/>
      <c r="N41" s="223"/>
      <c r="O41" s="223"/>
      <c r="P41" s="223"/>
      <c r="Q41" s="223"/>
      <c r="R41" s="224"/>
      <c r="S41" s="224"/>
      <c r="T41" s="224"/>
      <c r="U41" s="224"/>
      <c r="V41" s="224"/>
      <c r="W41" s="224"/>
      <c r="X41" s="224"/>
      <c r="Y41" s="224"/>
      <c r="Z41" s="214"/>
      <c r="AA41" s="214"/>
      <c r="AB41" s="214"/>
      <c r="AC41" s="214"/>
      <c r="AD41" s="214"/>
      <c r="AE41" s="214"/>
      <c r="AF41" s="214"/>
      <c r="AG41" s="214" t="s">
        <v>105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ht="22.5" outlineLevel="1" x14ac:dyDescent="0.2">
      <c r="A42" s="235">
        <v>12</v>
      </c>
      <c r="B42" s="236" t="s">
        <v>135</v>
      </c>
      <c r="C42" s="252" t="s">
        <v>136</v>
      </c>
      <c r="D42" s="237" t="s">
        <v>98</v>
      </c>
      <c r="E42" s="238">
        <v>35</v>
      </c>
      <c r="F42" s="239"/>
      <c r="G42" s="240">
        <f>ROUND(E42*F42,2)</f>
        <v>0</v>
      </c>
      <c r="H42" s="239"/>
      <c r="I42" s="240">
        <f>ROUND(E42*H42,2)</f>
        <v>0</v>
      </c>
      <c r="J42" s="239"/>
      <c r="K42" s="240">
        <f>ROUND(E42*J42,2)</f>
        <v>0</v>
      </c>
      <c r="L42" s="240">
        <v>21</v>
      </c>
      <c r="M42" s="240">
        <f>G42*(1+L42/100)</f>
        <v>0</v>
      </c>
      <c r="N42" s="238">
        <v>0</v>
      </c>
      <c r="O42" s="238">
        <f>ROUND(E42*N42,2)</f>
        <v>0</v>
      </c>
      <c r="P42" s="238">
        <v>0</v>
      </c>
      <c r="Q42" s="238">
        <f>ROUND(E42*P42,2)</f>
        <v>0</v>
      </c>
      <c r="R42" s="240"/>
      <c r="S42" s="240" t="s">
        <v>99</v>
      </c>
      <c r="T42" s="241" t="s">
        <v>100</v>
      </c>
      <c r="U42" s="224">
        <v>0</v>
      </c>
      <c r="V42" s="224">
        <f>ROUND(E42*U42,2)</f>
        <v>0</v>
      </c>
      <c r="W42" s="224"/>
      <c r="X42" s="224" t="s">
        <v>101</v>
      </c>
      <c r="Y42" s="224" t="s">
        <v>102</v>
      </c>
      <c r="Z42" s="214"/>
      <c r="AA42" s="214"/>
      <c r="AB42" s="214"/>
      <c r="AC42" s="214"/>
      <c r="AD42" s="214"/>
      <c r="AE42" s="214"/>
      <c r="AF42" s="214"/>
      <c r="AG42" s="214" t="s">
        <v>103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2" x14ac:dyDescent="0.2">
      <c r="A43" s="221"/>
      <c r="B43" s="222"/>
      <c r="C43" s="254" t="s">
        <v>137</v>
      </c>
      <c r="D43" s="242"/>
      <c r="E43" s="242"/>
      <c r="F43" s="242"/>
      <c r="G43" s="242"/>
      <c r="H43" s="224"/>
      <c r="I43" s="224"/>
      <c r="J43" s="224"/>
      <c r="K43" s="224"/>
      <c r="L43" s="224"/>
      <c r="M43" s="224"/>
      <c r="N43" s="223"/>
      <c r="O43" s="223"/>
      <c r="P43" s="223"/>
      <c r="Q43" s="223"/>
      <c r="R43" s="224"/>
      <c r="S43" s="224"/>
      <c r="T43" s="224"/>
      <c r="U43" s="224"/>
      <c r="V43" s="224"/>
      <c r="W43" s="224"/>
      <c r="X43" s="224"/>
      <c r="Y43" s="224"/>
      <c r="Z43" s="214"/>
      <c r="AA43" s="214"/>
      <c r="AB43" s="214"/>
      <c r="AC43" s="214"/>
      <c r="AD43" s="214"/>
      <c r="AE43" s="214"/>
      <c r="AF43" s="214"/>
      <c r="AG43" s="214" t="s">
        <v>138</v>
      </c>
      <c r="AH43" s="214"/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2" x14ac:dyDescent="0.2">
      <c r="A44" s="221"/>
      <c r="B44" s="222"/>
      <c r="C44" s="253" t="s">
        <v>104</v>
      </c>
      <c r="D44" s="225"/>
      <c r="E44" s="226"/>
      <c r="F44" s="224"/>
      <c r="G44" s="224"/>
      <c r="H44" s="224"/>
      <c r="I44" s="224"/>
      <c r="J44" s="224"/>
      <c r="K44" s="224"/>
      <c r="L44" s="224"/>
      <c r="M44" s="224"/>
      <c r="N44" s="223"/>
      <c r="O44" s="223"/>
      <c r="P44" s="223"/>
      <c r="Q44" s="223"/>
      <c r="R44" s="224"/>
      <c r="S44" s="224"/>
      <c r="T44" s="224"/>
      <c r="U44" s="224"/>
      <c r="V44" s="224"/>
      <c r="W44" s="224"/>
      <c r="X44" s="224"/>
      <c r="Y44" s="224"/>
      <c r="Z44" s="214"/>
      <c r="AA44" s="214"/>
      <c r="AB44" s="214"/>
      <c r="AC44" s="214"/>
      <c r="AD44" s="214"/>
      <c r="AE44" s="214"/>
      <c r="AF44" s="214"/>
      <c r="AG44" s="214" t="s">
        <v>105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3" x14ac:dyDescent="0.2">
      <c r="A45" s="221"/>
      <c r="B45" s="222"/>
      <c r="C45" s="253" t="s">
        <v>139</v>
      </c>
      <c r="D45" s="225"/>
      <c r="E45" s="226">
        <v>35</v>
      </c>
      <c r="F45" s="224"/>
      <c r="G45" s="224"/>
      <c r="H45" s="224"/>
      <c r="I45" s="224"/>
      <c r="J45" s="224"/>
      <c r="K45" s="224"/>
      <c r="L45" s="224"/>
      <c r="M45" s="224"/>
      <c r="N45" s="223"/>
      <c r="O45" s="223"/>
      <c r="P45" s="223"/>
      <c r="Q45" s="223"/>
      <c r="R45" s="224"/>
      <c r="S45" s="224"/>
      <c r="T45" s="224"/>
      <c r="U45" s="224"/>
      <c r="V45" s="224"/>
      <c r="W45" s="224"/>
      <c r="X45" s="224"/>
      <c r="Y45" s="224"/>
      <c r="Z45" s="214"/>
      <c r="AA45" s="214"/>
      <c r="AB45" s="214"/>
      <c r="AC45" s="214"/>
      <c r="AD45" s="214"/>
      <c r="AE45" s="214"/>
      <c r="AF45" s="214"/>
      <c r="AG45" s="214" t="s">
        <v>105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ht="22.5" outlineLevel="1" x14ac:dyDescent="0.2">
      <c r="A46" s="235">
        <v>13</v>
      </c>
      <c r="B46" s="236" t="s">
        <v>140</v>
      </c>
      <c r="C46" s="252" t="s">
        <v>141</v>
      </c>
      <c r="D46" s="237" t="s">
        <v>98</v>
      </c>
      <c r="E46" s="238">
        <v>4</v>
      </c>
      <c r="F46" s="239"/>
      <c r="G46" s="240">
        <f>ROUND(E46*F46,2)</f>
        <v>0</v>
      </c>
      <c r="H46" s="239"/>
      <c r="I46" s="240">
        <f>ROUND(E46*H46,2)</f>
        <v>0</v>
      </c>
      <c r="J46" s="239"/>
      <c r="K46" s="240">
        <f>ROUND(E46*J46,2)</f>
        <v>0</v>
      </c>
      <c r="L46" s="240">
        <v>21</v>
      </c>
      <c r="M46" s="240">
        <f>G46*(1+L46/100)</f>
        <v>0</v>
      </c>
      <c r="N46" s="238">
        <v>0</v>
      </c>
      <c r="O46" s="238">
        <f>ROUND(E46*N46,2)</f>
        <v>0</v>
      </c>
      <c r="P46" s="238">
        <v>0</v>
      </c>
      <c r="Q46" s="238">
        <f>ROUND(E46*P46,2)</f>
        <v>0</v>
      </c>
      <c r="R46" s="240"/>
      <c r="S46" s="240" t="s">
        <v>99</v>
      </c>
      <c r="T46" s="241" t="s">
        <v>100</v>
      </c>
      <c r="U46" s="224">
        <v>0</v>
      </c>
      <c r="V46" s="224">
        <f>ROUND(E46*U46,2)</f>
        <v>0</v>
      </c>
      <c r="W46" s="224"/>
      <c r="X46" s="224" t="s">
        <v>101</v>
      </c>
      <c r="Y46" s="224" t="s">
        <v>102</v>
      </c>
      <c r="Z46" s="214"/>
      <c r="AA46" s="214"/>
      <c r="AB46" s="214"/>
      <c r="AC46" s="214"/>
      <c r="AD46" s="214"/>
      <c r="AE46" s="214"/>
      <c r="AF46" s="214"/>
      <c r="AG46" s="214" t="s">
        <v>103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2" x14ac:dyDescent="0.2">
      <c r="A47" s="221"/>
      <c r="B47" s="222"/>
      <c r="C47" s="253" t="s">
        <v>104</v>
      </c>
      <c r="D47" s="225"/>
      <c r="E47" s="226"/>
      <c r="F47" s="224"/>
      <c r="G47" s="224"/>
      <c r="H47" s="224"/>
      <c r="I47" s="224"/>
      <c r="J47" s="224"/>
      <c r="K47" s="224"/>
      <c r="L47" s="224"/>
      <c r="M47" s="224"/>
      <c r="N47" s="223"/>
      <c r="O47" s="223"/>
      <c r="P47" s="223"/>
      <c r="Q47" s="223"/>
      <c r="R47" s="224"/>
      <c r="S47" s="224"/>
      <c r="T47" s="224"/>
      <c r="U47" s="224"/>
      <c r="V47" s="224"/>
      <c r="W47" s="224"/>
      <c r="X47" s="224"/>
      <c r="Y47" s="224"/>
      <c r="Z47" s="214"/>
      <c r="AA47" s="214"/>
      <c r="AB47" s="214"/>
      <c r="AC47" s="214"/>
      <c r="AD47" s="214"/>
      <c r="AE47" s="214"/>
      <c r="AF47" s="214"/>
      <c r="AG47" s="214" t="s">
        <v>105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3" x14ac:dyDescent="0.2">
      <c r="A48" s="221"/>
      <c r="B48" s="222"/>
      <c r="C48" s="253" t="s">
        <v>142</v>
      </c>
      <c r="D48" s="225"/>
      <c r="E48" s="226">
        <v>4</v>
      </c>
      <c r="F48" s="224"/>
      <c r="G48" s="224"/>
      <c r="H48" s="224"/>
      <c r="I48" s="224"/>
      <c r="J48" s="224"/>
      <c r="K48" s="224"/>
      <c r="L48" s="224"/>
      <c r="M48" s="224"/>
      <c r="N48" s="223"/>
      <c r="O48" s="223"/>
      <c r="P48" s="223"/>
      <c r="Q48" s="223"/>
      <c r="R48" s="224"/>
      <c r="S48" s="224"/>
      <c r="T48" s="224"/>
      <c r="U48" s="224"/>
      <c r="V48" s="224"/>
      <c r="W48" s="224"/>
      <c r="X48" s="224"/>
      <c r="Y48" s="224"/>
      <c r="Z48" s="214"/>
      <c r="AA48" s="214"/>
      <c r="AB48" s="214"/>
      <c r="AC48" s="214"/>
      <c r="AD48" s="214"/>
      <c r="AE48" s="214"/>
      <c r="AF48" s="214"/>
      <c r="AG48" s="214" t="s">
        <v>105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ht="22.5" outlineLevel="1" x14ac:dyDescent="0.2">
      <c r="A49" s="235">
        <v>14</v>
      </c>
      <c r="B49" s="236" t="s">
        <v>143</v>
      </c>
      <c r="C49" s="252" t="s">
        <v>144</v>
      </c>
      <c r="D49" s="237" t="s">
        <v>98</v>
      </c>
      <c r="E49" s="238">
        <v>2</v>
      </c>
      <c r="F49" s="239"/>
      <c r="G49" s="240">
        <f>ROUND(E49*F49,2)</f>
        <v>0</v>
      </c>
      <c r="H49" s="239"/>
      <c r="I49" s="240">
        <f>ROUND(E49*H49,2)</f>
        <v>0</v>
      </c>
      <c r="J49" s="239"/>
      <c r="K49" s="240">
        <f>ROUND(E49*J49,2)</f>
        <v>0</v>
      </c>
      <c r="L49" s="240">
        <v>21</v>
      </c>
      <c r="M49" s="240">
        <f>G49*(1+L49/100)</f>
        <v>0</v>
      </c>
      <c r="N49" s="238">
        <v>0</v>
      </c>
      <c r="O49" s="238">
        <f>ROUND(E49*N49,2)</f>
        <v>0</v>
      </c>
      <c r="P49" s="238">
        <v>0</v>
      </c>
      <c r="Q49" s="238">
        <f>ROUND(E49*P49,2)</f>
        <v>0</v>
      </c>
      <c r="R49" s="240"/>
      <c r="S49" s="240" t="s">
        <v>99</v>
      </c>
      <c r="T49" s="241" t="s">
        <v>100</v>
      </c>
      <c r="U49" s="224">
        <v>0</v>
      </c>
      <c r="V49" s="224">
        <f>ROUND(E49*U49,2)</f>
        <v>0</v>
      </c>
      <c r="W49" s="224"/>
      <c r="X49" s="224" t="s">
        <v>101</v>
      </c>
      <c r="Y49" s="224" t="s">
        <v>102</v>
      </c>
      <c r="Z49" s="214"/>
      <c r="AA49" s="214"/>
      <c r="AB49" s="214"/>
      <c r="AC49" s="214"/>
      <c r="AD49" s="214"/>
      <c r="AE49" s="214"/>
      <c r="AF49" s="214"/>
      <c r="AG49" s="214" t="s">
        <v>103</v>
      </c>
      <c r="AH49" s="214"/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2" x14ac:dyDescent="0.2">
      <c r="A50" s="221"/>
      <c r="B50" s="222"/>
      <c r="C50" s="253" t="s">
        <v>104</v>
      </c>
      <c r="D50" s="225"/>
      <c r="E50" s="226"/>
      <c r="F50" s="224"/>
      <c r="G50" s="224"/>
      <c r="H50" s="224"/>
      <c r="I50" s="224"/>
      <c r="J50" s="224"/>
      <c r="K50" s="224"/>
      <c r="L50" s="224"/>
      <c r="M50" s="224"/>
      <c r="N50" s="223"/>
      <c r="O50" s="223"/>
      <c r="P50" s="223"/>
      <c r="Q50" s="223"/>
      <c r="R50" s="224"/>
      <c r="S50" s="224"/>
      <c r="T50" s="224"/>
      <c r="U50" s="224"/>
      <c r="V50" s="224"/>
      <c r="W50" s="224"/>
      <c r="X50" s="224"/>
      <c r="Y50" s="224"/>
      <c r="Z50" s="214"/>
      <c r="AA50" s="214"/>
      <c r="AB50" s="214"/>
      <c r="AC50" s="214"/>
      <c r="AD50" s="214"/>
      <c r="AE50" s="214"/>
      <c r="AF50" s="214"/>
      <c r="AG50" s="214" t="s">
        <v>105</v>
      </c>
      <c r="AH50" s="214">
        <v>0</v>
      </c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3" x14ac:dyDescent="0.2">
      <c r="A51" s="221"/>
      <c r="B51" s="222"/>
      <c r="C51" s="253" t="s">
        <v>145</v>
      </c>
      <c r="D51" s="225"/>
      <c r="E51" s="226">
        <v>2</v>
      </c>
      <c r="F51" s="224"/>
      <c r="G51" s="224"/>
      <c r="H51" s="224"/>
      <c r="I51" s="224"/>
      <c r="J51" s="224"/>
      <c r="K51" s="224"/>
      <c r="L51" s="224"/>
      <c r="M51" s="224"/>
      <c r="N51" s="223"/>
      <c r="O51" s="223"/>
      <c r="P51" s="223"/>
      <c r="Q51" s="223"/>
      <c r="R51" s="224"/>
      <c r="S51" s="224"/>
      <c r="T51" s="224"/>
      <c r="U51" s="224"/>
      <c r="V51" s="224"/>
      <c r="W51" s="224"/>
      <c r="X51" s="224"/>
      <c r="Y51" s="224"/>
      <c r="Z51" s="214"/>
      <c r="AA51" s="214"/>
      <c r="AB51" s="214"/>
      <c r="AC51" s="214"/>
      <c r="AD51" s="214"/>
      <c r="AE51" s="214"/>
      <c r="AF51" s="214"/>
      <c r="AG51" s="214" t="s">
        <v>105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ht="22.5" outlineLevel="1" x14ac:dyDescent="0.2">
      <c r="A52" s="235">
        <v>15</v>
      </c>
      <c r="B52" s="236" t="s">
        <v>146</v>
      </c>
      <c r="C52" s="252" t="s">
        <v>147</v>
      </c>
      <c r="D52" s="237" t="s">
        <v>98</v>
      </c>
      <c r="E52" s="238">
        <v>2</v>
      </c>
      <c r="F52" s="239"/>
      <c r="G52" s="240">
        <f>ROUND(E52*F52,2)</f>
        <v>0</v>
      </c>
      <c r="H52" s="239"/>
      <c r="I52" s="240">
        <f>ROUND(E52*H52,2)</f>
        <v>0</v>
      </c>
      <c r="J52" s="239"/>
      <c r="K52" s="240">
        <f>ROUND(E52*J52,2)</f>
        <v>0</v>
      </c>
      <c r="L52" s="240">
        <v>21</v>
      </c>
      <c r="M52" s="240">
        <f>G52*(1+L52/100)</f>
        <v>0</v>
      </c>
      <c r="N52" s="238">
        <v>0</v>
      </c>
      <c r="O52" s="238">
        <f>ROUND(E52*N52,2)</f>
        <v>0</v>
      </c>
      <c r="P52" s="238">
        <v>0</v>
      </c>
      <c r="Q52" s="238">
        <f>ROUND(E52*P52,2)</f>
        <v>0</v>
      </c>
      <c r="R52" s="240"/>
      <c r="S52" s="240" t="s">
        <v>99</v>
      </c>
      <c r="T52" s="241" t="s">
        <v>100</v>
      </c>
      <c r="U52" s="224">
        <v>0</v>
      </c>
      <c r="V52" s="224">
        <f>ROUND(E52*U52,2)</f>
        <v>0</v>
      </c>
      <c r="W52" s="224"/>
      <c r="X52" s="224" t="s">
        <v>101</v>
      </c>
      <c r="Y52" s="224" t="s">
        <v>102</v>
      </c>
      <c r="Z52" s="214"/>
      <c r="AA52" s="214"/>
      <c r="AB52" s="214"/>
      <c r="AC52" s="214"/>
      <c r="AD52" s="214"/>
      <c r="AE52" s="214"/>
      <c r="AF52" s="214"/>
      <c r="AG52" s="214" t="s">
        <v>103</v>
      </c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2" x14ac:dyDescent="0.2">
      <c r="A53" s="221"/>
      <c r="B53" s="222"/>
      <c r="C53" s="253" t="s">
        <v>104</v>
      </c>
      <c r="D53" s="225"/>
      <c r="E53" s="226"/>
      <c r="F53" s="224"/>
      <c r="G53" s="224"/>
      <c r="H53" s="224"/>
      <c r="I53" s="224"/>
      <c r="J53" s="224"/>
      <c r="K53" s="224"/>
      <c r="L53" s="224"/>
      <c r="M53" s="224"/>
      <c r="N53" s="223"/>
      <c r="O53" s="223"/>
      <c r="P53" s="223"/>
      <c r="Q53" s="223"/>
      <c r="R53" s="224"/>
      <c r="S53" s="224"/>
      <c r="T53" s="224"/>
      <c r="U53" s="224"/>
      <c r="V53" s="224"/>
      <c r="W53" s="224"/>
      <c r="X53" s="224"/>
      <c r="Y53" s="224"/>
      <c r="Z53" s="214"/>
      <c r="AA53" s="214"/>
      <c r="AB53" s="214"/>
      <c r="AC53" s="214"/>
      <c r="AD53" s="214"/>
      <c r="AE53" s="214"/>
      <c r="AF53" s="214"/>
      <c r="AG53" s="214" t="s">
        <v>105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3" x14ac:dyDescent="0.2">
      <c r="A54" s="221"/>
      <c r="B54" s="222"/>
      <c r="C54" s="253" t="s">
        <v>145</v>
      </c>
      <c r="D54" s="225"/>
      <c r="E54" s="226">
        <v>2</v>
      </c>
      <c r="F54" s="224"/>
      <c r="G54" s="224"/>
      <c r="H54" s="224"/>
      <c r="I54" s="224"/>
      <c r="J54" s="224"/>
      <c r="K54" s="224"/>
      <c r="L54" s="224"/>
      <c r="M54" s="224"/>
      <c r="N54" s="223"/>
      <c r="O54" s="223"/>
      <c r="P54" s="223"/>
      <c r="Q54" s="223"/>
      <c r="R54" s="224"/>
      <c r="S54" s="224"/>
      <c r="T54" s="224"/>
      <c r="U54" s="224"/>
      <c r="V54" s="224"/>
      <c r="W54" s="224"/>
      <c r="X54" s="224"/>
      <c r="Y54" s="224"/>
      <c r="Z54" s="214"/>
      <c r="AA54" s="214"/>
      <c r="AB54" s="214"/>
      <c r="AC54" s="214"/>
      <c r="AD54" s="214"/>
      <c r="AE54" s="214"/>
      <c r="AF54" s="214"/>
      <c r="AG54" s="214" t="s">
        <v>105</v>
      </c>
      <c r="AH54" s="214">
        <v>0</v>
      </c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ht="22.5" outlineLevel="1" x14ac:dyDescent="0.2">
      <c r="A55" s="235">
        <v>16</v>
      </c>
      <c r="B55" s="236" t="s">
        <v>148</v>
      </c>
      <c r="C55" s="252" t="s">
        <v>149</v>
      </c>
      <c r="D55" s="237" t="s">
        <v>98</v>
      </c>
      <c r="E55" s="238">
        <v>1</v>
      </c>
      <c r="F55" s="239"/>
      <c r="G55" s="240">
        <f>ROUND(E55*F55,2)</f>
        <v>0</v>
      </c>
      <c r="H55" s="239"/>
      <c r="I55" s="240">
        <f>ROUND(E55*H55,2)</f>
        <v>0</v>
      </c>
      <c r="J55" s="239"/>
      <c r="K55" s="240">
        <f>ROUND(E55*J55,2)</f>
        <v>0</v>
      </c>
      <c r="L55" s="240">
        <v>21</v>
      </c>
      <c r="M55" s="240">
        <f>G55*(1+L55/100)</f>
        <v>0</v>
      </c>
      <c r="N55" s="238">
        <v>0</v>
      </c>
      <c r="O55" s="238">
        <f>ROUND(E55*N55,2)</f>
        <v>0</v>
      </c>
      <c r="P55" s="238">
        <v>0</v>
      </c>
      <c r="Q55" s="238">
        <f>ROUND(E55*P55,2)</f>
        <v>0</v>
      </c>
      <c r="R55" s="240"/>
      <c r="S55" s="240" t="s">
        <v>99</v>
      </c>
      <c r="T55" s="241" t="s">
        <v>100</v>
      </c>
      <c r="U55" s="224">
        <v>0</v>
      </c>
      <c r="V55" s="224">
        <f>ROUND(E55*U55,2)</f>
        <v>0</v>
      </c>
      <c r="W55" s="224"/>
      <c r="X55" s="224" t="s">
        <v>101</v>
      </c>
      <c r="Y55" s="224" t="s">
        <v>102</v>
      </c>
      <c r="Z55" s="214"/>
      <c r="AA55" s="214"/>
      <c r="AB55" s="214"/>
      <c r="AC55" s="214"/>
      <c r="AD55" s="214"/>
      <c r="AE55" s="214"/>
      <c r="AF55" s="214"/>
      <c r="AG55" s="214" t="s">
        <v>103</v>
      </c>
      <c r="AH55" s="214"/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2" x14ac:dyDescent="0.2">
      <c r="A56" s="221"/>
      <c r="B56" s="222"/>
      <c r="C56" s="253" t="s">
        <v>104</v>
      </c>
      <c r="D56" s="225"/>
      <c r="E56" s="226"/>
      <c r="F56" s="224"/>
      <c r="G56" s="224"/>
      <c r="H56" s="224"/>
      <c r="I56" s="224"/>
      <c r="J56" s="224"/>
      <c r="K56" s="224"/>
      <c r="L56" s="224"/>
      <c r="M56" s="224"/>
      <c r="N56" s="223"/>
      <c r="O56" s="223"/>
      <c r="P56" s="223"/>
      <c r="Q56" s="223"/>
      <c r="R56" s="224"/>
      <c r="S56" s="224"/>
      <c r="T56" s="224"/>
      <c r="U56" s="224"/>
      <c r="V56" s="224"/>
      <c r="W56" s="224"/>
      <c r="X56" s="224"/>
      <c r="Y56" s="224"/>
      <c r="Z56" s="214"/>
      <c r="AA56" s="214"/>
      <c r="AB56" s="214"/>
      <c r="AC56" s="214"/>
      <c r="AD56" s="214"/>
      <c r="AE56" s="214"/>
      <c r="AF56" s="214"/>
      <c r="AG56" s="214" t="s">
        <v>105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3" x14ac:dyDescent="0.2">
      <c r="A57" s="221"/>
      <c r="B57" s="222"/>
      <c r="C57" s="253" t="s">
        <v>150</v>
      </c>
      <c r="D57" s="225"/>
      <c r="E57" s="226">
        <v>1</v>
      </c>
      <c r="F57" s="224"/>
      <c r="G57" s="224"/>
      <c r="H57" s="224"/>
      <c r="I57" s="224"/>
      <c r="J57" s="224"/>
      <c r="K57" s="224"/>
      <c r="L57" s="224"/>
      <c r="M57" s="224"/>
      <c r="N57" s="223"/>
      <c r="O57" s="223"/>
      <c r="P57" s="223"/>
      <c r="Q57" s="223"/>
      <c r="R57" s="224"/>
      <c r="S57" s="224"/>
      <c r="T57" s="224"/>
      <c r="U57" s="224"/>
      <c r="V57" s="224"/>
      <c r="W57" s="224"/>
      <c r="X57" s="224"/>
      <c r="Y57" s="224"/>
      <c r="Z57" s="214"/>
      <c r="AA57" s="214"/>
      <c r="AB57" s="214"/>
      <c r="AC57" s="214"/>
      <c r="AD57" s="214"/>
      <c r="AE57" s="214"/>
      <c r="AF57" s="214"/>
      <c r="AG57" s="214" t="s">
        <v>105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ht="33.75" outlineLevel="1" x14ac:dyDescent="0.2">
      <c r="A58" s="235">
        <v>17</v>
      </c>
      <c r="B58" s="236" t="s">
        <v>151</v>
      </c>
      <c r="C58" s="252" t="s">
        <v>152</v>
      </c>
      <c r="D58" s="237" t="s">
        <v>98</v>
      </c>
      <c r="E58" s="238">
        <v>18</v>
      </c>
      <c r="F58" s="239"/>
      <c r="G58" s="240">
        <f>ROUND(E58*F58,2)</f>
        <v>0</v>
      </c>
      <c r="H58" s="239"/>
      <c r="I58" s="240">
        <f>ROUND(E58*H58,2)</f>
        <v>0</v>
      </c>
      <c r="J58" s="239"/>
      <c r="K58" s="240">
        <f>ROUND(E58*J58,2)</f>
        <v>0</v>
      </c>
      <c r="L58" s="240">
        <v>21</v>
      </c>
      <c r="M58" s="240">
        <f>G58*(1+L58/100)</f>
        <v>0</v>
      </c>
      <c r="N58" s="238">
        <v>0</v>
      </c>
      <c r="O58" s="238">
        <f>ROUND(E58*N58,2)</f>
        <v>0</v>
      </c>
      <c r="P58" s="238">
        <v>0</v>
      </c>
      <c r="Q58" s="238">
        <f>ROUND(E58*P58,2)</f>
        <v>0</v>
      </c>
      <c r="R58" s="240"/>
      <c r="S58" s="240" t="s">
        <v>99</v>
      </c>
      <c r="T58" s="241" t="s">
        <v>100</v>
      </c>
      <c r="U58" s="224">
        <v>0</v>
      </c>
      <c r="V58" s="224">
        <f>ROUND(E58*U58,2)</f>
        <v>0</v>
      </c>
      <c r="W58" s="224"/>
      <c r="X58" s="224" t="s">
        <v>101</v>
      </c>
      <c r="Y58" s="224" t="s">
        <v>102</v>
      </c>
      <c r="Z58" s="214"/>
      <c r="AA58" s="214"/>
      <c r="AB58" s="214"/>
      <c r="AC58" s="214"/>
      <c r="AD58" s="214"/>
      <c r="AE58" s="214"/>
      <c r="AF58" s="214"/>
      <c r="AG58" s="214" t="s">
        <v>103</v>
      </c>
      <c r="AH58" s="214"/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2" x14ac:dyDescent="0.2">
      <c r="A59" s="221"/>
      <c r="B59" s="222"/>
      <c r="C59" s="254" t="s">
        <v>153</v>
      </c>
      <c r="D59" s="242"/>
      <c r="E59" s="242"/>
      <c r="F59" s="242"/>
      <c r="G59" s="242"/>
      <c r="H59" s="224"/>
      <c r="I59" s="224"/>
      <c r="J59" s="224"/>
      <c r="K59" s="224"/>
      <c r="L59" s="224"/>
      <c r="M59" s="224"/>
      <c r="N59" s="223"/>
      <c r="O59" s="223"/>
      <c r="P59" s="223"/>
      <c r="Q59" s="223"/>
      <c r="R59" s="224"/>
      <c r="S59" s="224"/>
      <c r="T59" s="224"/>
      <c r="U59" s="224"/>
      <c r="V59" s="224"/>
      <c r="W59" s="224"/>
      <c r="X59" s="224"/>
      <c r="Y59" s="224"/>
      <c r="Z59" s="214"/>
      <c r="AA59" s="214"/>
      <c r="AB59" s="214"/>
      <c r="AC59" s="214"/>
      <c r="AD59" s="214"/>
      <c r="AE59" s="214"/>
      <c r="AF59" s="214"/>
      <c r="AG59" s="214" t="s">
        <v>138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2" x14ac:dyDescent="0.2">
      <c r="A60" s="221"/>
      <c r="B60" s="222"/>
      <c r="C60" s="253" t="s">
        <v>104</v>
      </c>
      <c r="D60" s="225"/>
      <c r="E60" s="226"/>
      <c r="F60" s="224"/>
      <c r="G60" s="224"/>
      <c r="H60" s="224"/>
      <c r="I60" s="224"/>
      <c r="J60" s="224"/>
      <c r="K60" s="224"/>
      <c r="L60" s="224"/>
      <c r="M60" s="224"/>
      <c r="N60" s="223"/>
      <c r="O60" s="223"/>
      <c r="P60" s="223"/>
      <c r="Q60" s="223"/>
      <c r="R60" s="224"/>
      <c r="S60" s="224"/>
      <c r="T60" s="224"/>
      <c r="U60" s="224"/>
      <c r="V60" s="224"/>
      <c r="W60" s="224"/>
      <c r="X60" s="224"/>
      <c r="Y60" s="224"/>
      <c r="Z60" s="214"/>
      <c r="AA60" s="214"/>
      <c r="AB60" s="214"/>
      <c r="AC60" s="214"/>
      <c r="AD60" s="214"/>
      <c r="AE60" s="214"/>
      <c r="AF60" s="214"/>
      <c r="AG60" s="214" t="s">
        <v>105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3" x14ac:dyDescent="0.2">
      <c r="A61" s="221"/>
      <c r="B61" s="222"/>
      <c r="C61" s="253" t="s">
        <v>154</v>
      </c>
      <c r="D61" s="225"/>
      <c r="E61" s="226">
        <v>18</v>
      </c>
      <c r="F61" s="224"/>
      <c r="G61" s="224"/>
      <c r="H61" s="224"/>
      <c r="I61" s="224"/>
      <c r="J61" s="224"/>
      <c r="K61" s="224"/>
      <c r="L61" s="224"/>
      <c r="M61" s="224"/>
      <c r="N61" s="223"/>
      <c r="O61" s="223"/>
      <c r="P61" s="223"/>
      <c r="Q61" s="223"/>
      <c r="R61" s="224"/>
      <c r="S61" s="224"/>
      <c r="T61" s="224"/>
      <c r="U61" s="224"/>
      <c r="V61" s="224"/>
      <c r="W61" s="224"/>
      <c r="X61" s="224"/>
      <c r="Y61" s="224"/>
      <c r="Z61" s="214"/>
      <c r="AA61" s="214"/>
      <c r="AB61" s="214"/>
      <c r="AC61" s="214"/>
      <c r="AD61" s="214"/>
      <c r="AE61" s="214"/>
      <c r="AF61" s="214"/>
      <c r="AG61" s="214" t="s">
        <v>105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ht="33.75" outlineLevel="1" x14ac:dyDescent="0.2">
      <c r="A62" s="235">
        <v>18</v>
      </c>
      <c r="B62" s="236" t="s">
        <v>155</v>
      </c>
      <c r="C62" s="252" t="s">
        <v>156</v>
      </c>
      <c r="D62" s="237" t="s">
        <v>98</v>
      </c>
      <c r="E62" s="238">
        <v>13</v>
      </c>
      <c r="F62" s="239"/>
      <c r="G62" s="240">
        <f>ROUND(E62*F62,2)</f>
        <v>0</v>
      </c>
      <c r="H62" s="239"/>
      <c r="I62" s="240">
        <f>ROUND(E62*H62,2)</f>
        <v>0</v>
      </c>
      <c r="J62" s="239"/>
      <c r="K62" s="240">
        <f>ROUND(E62*J62,2)</f>
        <v>0</v>
      </c>
      <c r="L62" s="240">
        <v>21</v>
      </c>
      <c r="M62" s="240">
        <f>G62*(1+L62/100)</f>
        <v>0</v>
      </c>
      <c r="N62" s="238">
        <v>0</v>
      </c>
      <c r="O62" s="238">
        <f>ROUND(E62*N62,2)</f>
        <v>0</v>
      </c>
      <c r="P62" s="238">
        <v>0</v>
      </c>
      <c r="Q62" s="238">
        <f>ROUND(E62*P62,2)</f>
        <v>0</v>
      </c>
      <c r="R62" s="240"/>
      <c r="S62" s="240" t="s">
        <v>99</v>
      </c>
      <c r="T62" s="241" t="s">
        <v>100</v>
      </c>
      <c r="U62" s="224">
        <v>0</v>
      </c>
      <c r="V62" s="224">
        <f>ROUND(E62*U62,2)</f>
        <v>0</v>
      </c>
      <c r="W62" s="224"/>
      <c r="X62" s="224" t="s">
        <v>101</v>
      </c>
      <c r="Y62" s="224" t="s">
        <v>102</v>
      </c>
      <c r="Z62" s="214"/>
      <c r="AA62" s="214"/>
      <c r="AB62" s="214"/>
      <c r="AC62" s="214"/>
      <c r="AD62" s="214"/>
      <c r="AE62" s="214"/>
      <c r="AF62" s="214"/>
      <c r="AG62" s="214" t="s">
        <v>103</v>
      </c>
      <c r="AH62" s="214"/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2" x14ac:dyDescent="0.2">
      <c r="A63" s="221"/>
      <c r="B63" s="222"/>
      <c r="C63" s="254" t="s">
        <v>153</v>
      </c>
      <c r="D63" s="242"/>
      <c r="E63" s="242"/>
      <c r="F63" s="242"/>
      <c r="G63" s="242"/>
      <c r="H63" s="224"/>
      <c r="I63" s="224"/>
      <c r="J63" s="224"/>
      <c r="K63" s="224"/>
      <c r="L63" s="224"/>
      <c r="M63" s="224"/>
      <c r="N63" s="223"/>
      <c r="O63" s="223"/>
      <c r="P63" s="223"/>
      <c r="Q63" s="223"/>
      <c r="R63" s="224"/>
      <c r="S63" s="224"/>
      <c r="T63" s="224"/>
      <c r="U63" s="224"/>
      <c r="V63" s="224"/>
      <c r="W63" s="224"/>
      <c r="X63" s="224"/>
      <c r="Y63" s="224"/>
      <c r="Z63" s="214"/>
      <c r="AA63" s="214"/>
      <c r="AB63" s="214"/>
      <c r="AC63" s="214"/>
      <c r="AD63" s="214"/>
      <c r="AE63" s="214"/>
      <c r="AF63" s="214"/>
      <c r="AG63" s="214" t="s">
        <v>138</v>
      </c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2" x14ac:dyDescent="0.2">
      <c r="A64" s="221"/>
      <c r="B64" s="222"/>
      <c r="C64" s="253" t="s">
        <v>104</v>
      </c>
      <c r="D64" s="225"/>
      <c r="E64" s="226"/>
      <c r="F64" s="224"/>
      <c r="G64" s="224"/>
      <c r="H64" s="224"/>
      <c r="I64" s="224"/>
      <c r="J64" s="224"/>
      <c r="K64" s="224"/>
      <c r="L64" s="224"/>
      <c r="M64" s="224"/>
      <c r="N64" s="223"/>
      <c r="O64" s="223"/>
      <c r="P64" s="223"/>
      <c r="Q64" s="223"/>
      <c r="R64" s="224"/>
      <c r="S64" s="224"/>
      <c r="T64" s="224"/>
      <c r="U64" s="224"/>
      <c r="V64" s="224"/>
      <c r="W64" s="224"/>
      <c r="X64" s="224"/>
      <c r="Y64" s="224"/>
      <c r="Z64" s="214"/>
      <c r="AA64" s="214"/>
      <c r="AB64" s="214"/>
      <c r="AC64" s="214"/>
      <c r="AD64" s="214"/>
      <c r="AE64" s="214"/>
      <c r="AF64" s="214"/>
      <c r="AG64" s="214" t="s">
        <v>105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3" x14ac:dyDescent="0.2">
      <c r="A65" s="221"/>
      <c r="B65" s="222"/>
      <c r="C65" s="253" t="s">
        <v>157</v>
      </c>
      <c r="D65" s="225"/>
      <c r="E65" s="226">
        <v>13</v>
      </c>
      <c r="F65" s="224"/>
      <c r="G65" s="224"/>
      <c r="H65" s="224"/>
      <c r="I65" s="224"/>
      <c r="J65" s="224"/>
      <c r="K65" s="224"/>
      <c r="L65" s="224"/>
      <c r="M65" s="224"/>
      <c r="N65" s="223"/>
      <c r="O65" s="223"/>
      <c r="P65" s="223"/>
      <c r="Q65" s="223"/>
      <c r="R65" s="224"/>
      <c r="S65" s="224"/>
      <c r="T65" s="224"/>
      <c r="U65" s="224"/>
      <c r="V65" s="224"/>
      <c r="W65" s="224"/>
      <c r="X65" s="224"/>
      <c r="Y65" s="224"/>
      <c r="Z65" s="214"/>
      <c r="AA65" s="214"/>
      <c r="AB65" s="214"/>
      <c r="AC65" s="214"/>
      <c r="AD65" s="214"/>
      <c r="AE65" s="214"/>
      <c r="AF65" s="214"/>
      <c r="AG65" s="214" t="s">
        <v>105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ht="33.75" outlineLevel="1" x14ac:dyDescent="0.2">
      <c r="A66" s="235">
        <v>19</v>
      </c>
      <c r="B66" s="236" t="s">
        <v>158</v>
      </c>
      <c r="C66" s="252" t="s">
        <v>159</v>
      </c>
      <c r="D66" s="237" t="s">
        <v>98</v>
      </c>
      <c r="E66" s="238">
        <v>4</v>
      </c>
      <c r="F66" s="239"/>
      <c r="G66" s="240">
        <f>ROUND(E66*F66,2)</f>
        <v>0</v>
      </c>
      <c r="H66" s="239"/>
      <c r="I66" s="240">
        <f>ROUND(E66*H66,2)</f>
        <v>0</v>
      </c>
      <c r="J66" s="239"/>
      <c r="K66" s="240">
        <f>ROUND(E66*J66,2)</f>
        <v>0</v>
      </c>
      <c r="L66" s="240">
        <v>21</v>
      </c>
      <c r="M66" s="240">
        <f>G66*(1+L66/100)</f>
        <v>0</v>
      </c>
      <c r="N66" s="238">
        <v>0</v>
      </c>
      <c r="O66" s="238">
        <f>ROUND(E66*N66,2)</f>
        <v>0</v>
      </c>
      <c r="P66" s="238">
        <v>0</v>
      </c>
      <c r="Q66" s="238">
        <f>ROUND(E66*P66,2)</f>
        <v>0</v>
      </c>
      <c r="R66" s="240"/>
      <c r="S66" s="240" t="s">
        <v>99</v>
      </c>
      <c r="T66" s="241" t="s">
        <v>100</v>
      </c>
      <c r="U66" s="224">
        <v>0</v>
      </c>
      <c r="V66" s="224">
        <f>ROUND(E66*U66,2)</f>
        <v>0</v>
      </c>
      <c r="W66" s="224"/>
      <c r="X66" s="224" t="s">
        <v>101</v>
      </c>
      <c r="Y66" s="224" t="s">
        <v>102</v>
      </c>
      <c r="Z66" s="214"/>
      <c r="AA66" s="214"/>
      <c r="AB66" s="214"/>
      <c r="AC66" s="214"/>
      <c r="AD66" s="214"/>
      <c r="AE66" s="214"/>
      <c r="AF66" s="214"/>
      <c r="AG66" s="214" t="s">
        <v>103</v>
      </c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2" x14ac:dyDescent="0.2">
      <c r="A67" s="221"/>
      <c r="B67" s="222"/>
      <c r="C67" s="254" t="s">
        <v>153</v>
      </c>
      <c r="D67" s="242"/>
      <c r="E67" s="242"/>
      <c r="F67" s="242"/>
      <c r="G67" s="242"/>
      <c r="H67" s="224"/>
      <c r="I67" s="224"/>
      <c r="J67" s="224"/>
      <c r="K67" s="224"/>
      <c r="L67" s="224"/>
      <c r="M67" s="224"/>
      <c r="N67" s="223"/>
      <c r="O67" s="223"/>
      <c r="P67" s="223"/>
      <c r="Q67" s="223"/>
      <c r="R67" s="224"/>
      <c r="S67" s="224"/>
      <c r="T67" s="224"/>
      <c r="U67" s="224"/>
      <c r="V67" s="224"/>
      <c r="W67" s="224"/>
      <c r="X67" s="224"/>
      <c r="Y67" s="224"/>
      <c r="Z67" s="214"/>
      <c r="AA67" s="214"/>
      <c r="AB67" s="214"/>
      <c r="AC67" s="214"/>
      <c r="AD67" s="214"/>
      <c r="AE67" s="214"/>
      <c r="AF67" s="214"/>
      <c r="AG67" s="214" t="s">
        <v>138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2" x14ac:dyDescent="0.2">
      <c r="A68" s="221"/>
      <c r="B68" s="222"/>
      <c r="C68" s="253" t="s">
        <v>104</v>
      </c>
      <c r="D68" s="225"/>
      <c r="E68" s="226"/>
      <c r="F68" s="224"/>
      <c r="G68" s="224"/>
      <c r="H68" s="224"/>
      <c r="I68" s="224"/>
      <c r="J68" s="224"/>
      <c r="K68" s="224"/>
      <c r="L68" s="224"/>
      <c r="M68" s="224"/>
      <c r="N68" s="223"/>
      <c r="O68" s="223"/>
      <c r="P68" s="223"/>
      <c r="Q68" s="223"/>
      <c r="R68" s="224"/>
      <c r="S68" s="224"/>
      <c r="T68" s="224"/>
      <c r="U68" s="224"/>
      <c r="V68" s="224"/>
      <c r="W68" s="224"/>
      <c r="X68" s="224"/>
      <c r="Y68" s="224"/>
      <c r="Z68" s="214"/>
      <c r="AA68" s="214"/>
      <c r="AB68" s="214"/>
      <c r="AC68" s="214"/>
      <c r="AD68" s="214"/>
      <c r="AE68" s="214"/>
      <c r="AF68" s="214"/>
      <c r="AG68" s="214" t="s">
        <v>105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3" x14ac:dyDescent="0.2">
      <c r="A69" s="221"/>
      <c r="B69" s="222"/>
      <c r="C69" s="253" t="s">
        <v>142</v>
      </c>
      <c r="D69" s="225"/>
      <c r="E69" s="226">
        <v>4</v>
      </c>
      <c r="F69" s="224"/>
      <c r="G69" s="224"/>
      <c r="H69" s="224"/>
      <c r="I69" s="224"/>
      <c r="J69" s="224"/>
      <c r="K69" s="224"/>
      <c r="L69" s="224"/>
      <c r="M69" s="224"/>
      <c r="N69" s="223"/>
      <c r="O69" s="223"/>
      <c r="P69" s="223"/>
      <c r="Q69" s="223"/>
      <c r="R69" s="224"/>
      <c r="S69" s="224"/>
      <c r="T69" s="224"/>
      <c r="U69" s="224"/>
      <c r="V69" s="224"/>
      <c r="W69" s="224"/>
      <c r="X69" s="224"/>
      <c r="Y69" s="224"/>
      <c r="Z69" s="214"/>
      <c r="AA69" s="214"/>
      <c r="AB69" s="214"/>
      <c r="AC69" s="214"/>
      <c r="AD69" s="214"/>
      <c r="AE69" s="214"/>
      <c r="AF69" s="214"/>
      <c r="AG69" s="214" t="s">
        <v>105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ht="22.5" outlineLevel="1" x14ac:dyDescent="0.2">
      <c r="A70" s="235">
        <v>20</v>
      </c>
      <c r="B70" s="236" t="s">
        <v>160</v>
      </c>
      <c r="C70" s="252" t="s">
        <v>161</v>
      </c>
      <c r="D70" s="237" t="s">
        <v>98</v>
      </c>
      <c r="E70" s="238">
        <v>8</v>
      </c>
      <c r="F70" s="239"/>
      <c r="G70" s="240">
        <f>ROUND(E70*F70,2)</f>
        <v>0</v>
      </c>
      <c r="H70" s="239"/>
      <c r="I70" s="240">
        <f>ROUND(E70*H70,2)</f>
        <v>0</v>
      </c>
      <c r="J70" s="239"/>
      <c r="K70" s="240">
        <f>ROUND(E70*J70,2)</f>
        <v>0</v>
      </c>
      <c r="L70" s="240">
        <v>21</v>
      </c>
      <c r="M70" s="240">
        <f>G70*(1+L70/100)</f>
        <v>0</v>
      </c>
      <c r="N70" s="238">
        <v>0</v>
      </c>
      <c r="O70" s="238">
        <f>ROUND(E70*N70,2)</f>
        <v>0</v>
      </c>
      <c r="P70" s="238">
        <v>0</v>
      </c>
      <c r="Q70" s="238">
        <f>ROUND(E70*P70,2)</f>
        <v>0</v>
      </c>
      <c r="R70" s="240"/>
      <c r="S70" s="240" t="s">
        <v>99</v>
      </c>
      <c r="T70" s="241" t="s">
        <v>100</v>
      </c>
      <c r="U70" s="224">
        <v>0</v>
      </c>
      <c r="V70" s="224">
        <f>ROUND(E70*U70,2)</f>
        <v>0</v>
      </c>
      <c r="W70" s="224"/>
      <c r="X70" s="224" t="s">
        <v>101</v>
      </c>
      <c r="Y70" s="224" t="s">
        <v>102</v>
      </c>
      <c r="Z70" s="214"/>
      <c r="AA70" s="214"/>
      <c r="AB70" s="214"/>
      <c r="AC70" s="214"/>
      <c r="AD70" s="214"/>
      <c r="AE70" s="214"/>
      <c r="AF70" s="214"/>
      <c r="AG70" s="214" t="s">
        <v>103</v>
      </c>
      <c r="AH70" s="214"/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2" x14ac:dyDescent="0.2">
      <c r="A71" s="221"/>
      <c r="B71" s="222"/>
      <c r="C71" s="253" t="s">
        <v>104</v>
      </c>
      <c r="D71" s="225"/>
      <c r="E71" s="226"/>
      <c r="F71" s="224"/>
      <c r="G71" s="224"/>
      <c r="H71" s="224"/>
      <c r="I71" s="224"/>
      <c r="J71" s="224"/>
      <c r="K71" s="224"/>
      <c r="L71" s="224"/>
      <c r="M71" s="224"/>
      <c r="N71" s="223"/>
      <c r="O71" s="223"/>
      <c r="P71" s="223"/>
      <c r="Q71" s="223"/>
      <c r="R71" s="224"/>
      <c r="S71" s="224"/>
      <c r="T71" s="224"/>
      <c r="U71" s="224"/>
      <c r="V71" s="224"/>
      <c r="W71" s="224"/>
      <c r="X71" s="224"/>
      <c r="Y71" s="224"/>
      <c r="Z71" s="214"/>
      <c r="AA71" s="214"/>
      <c r="AB71" s="214"/>
      <c r="AC71" s="214"/>
      <c r="AD71" s="214"/>
      <c r="AE71" s="214"/>
      <c r="AF71" s="214"/>
      <c r="AG71" s="214" t="s">
        <v>105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3" x14ac:dyDescent="0.2">
      <c r="A72" s="221"/>
      <c r="B72" s="222"/>
      <c r="C72" s="253" t="s">
        <v>117</v>
      </c>
      <c r="D72" s="225"/>
      <c r="E72" s="226">
        <v>8</v>
      </c>
      <c r="F72" s="224"/>
      <c r="G72" s="224"/>
      <c r="H72" s="224"/>
      <c r="I72" s="224"/>
      <c r="J72" s="224"/>
      <c r="K72" s="224"/>
      <c r="L72" s="224"/>
      <c r="M72" s="224"/>
      <c r="N72" s="223"/>
      <c r="O72" s="223"/>
      <c r="P72" s="223"/>
      <c r="Q72" s="223"/>
      <c r="R72" s="224"/>
      <c r="S72" s="224"/>
      <c r="T72" s="224"/>
      <c r="U72" s="224"/>
      <c r="V72" s="224"/>
      <c r="W72" s="224"/>
      <c r="X72" s="224"/>
      <c r="Y72" s="224"/>
      <c r="Z72" s="214"/>
      <c r="AA72" s="214"/>
      <c r="AB72" s="214"/>
      <c r="AC72" s="214"/>
      <c r="AD72" s="214"/>
      <c r="AE72" s="214"/>
      <c r="AF72" s="214"/>
      <c r="AG72" s="214" t="s">
        <v>105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ht="22.5" outlineLevel="1" x14ac:dyDescent="0.2">
      <c r="A73" s="235">
        <v>21</v>
      </c>
      <c r="B73" s="236" t="s">
        <v>162</v>
      </c>
      <c r="C73" s="252" t="s">
        <v>163</v>
      </c>
      <c r="D73" s="237" t="s">
        <v>98</v>
      </c>
      <c r="E73" s="238">
        <v>1</v>
      </c>
      <c r="F73" s="239"/>
      <c r="G73" s="240">
        <f>ROUND(E73*F73,2)</f>
        <v>0</v>
      </c>
      <c r="H73" s="239"/>
      <c r="I73" s="240">
        <f>ROUND(E73*H73,2)</f>
        <v>0</v>
      </c>
      <c r="J73" s="239"/>
      <c r="K73" s="240">
        <f>ROUND(E73*J73,2)</f>
        <v>0</v>
      </c>
      <c r="L73" s="240">
        <v>21</v>
      </c>
      <c r="M73" s="240">
        <f>G73*(1+L73/100)</f>
        <v>0</v>
      </c>
      <c r="N73" s="238">
        <v>0</v>
      </c>
      <c r="O73" s="238">
        <f>ROUND(E73*N73,2)</f>
        <v>0</v>
      </c>
      <c r="P73" s="238">
        <v>0</v>
      </c>
      <c r="Q73" s="238">
        <f>ROUND(E73*P73,2)</f>
        <v>0</v>
      </c>
      <c r="R73" s="240"/>
      <c r="S73" s="240" t="s">
        <v>99</v>
      </c>
      <c r="T73" s="241" t="s">
        <v>100</v>
      </c>
      <c r="U73" s="224">
        <v>0</v>
      </c>
      <c r="V73" s="224">
        <f>ROUND(E73*U73,2)</f>
        <v>0</v>
      </c>
      <c r="W73" s="224"/>
      <c r="X73" s="224" t="s">
        <v>101</v>
      </c>
      <c r="Y73" s="224" t="s">
        <v>102</v>
      </c>
      <c r="Z73" s="214"/>
      <c r="AA73" s="214"/>
      <c r="AB73" s="214"/>
      <c r="AC73" s="214"/>
      <c r="AD73" s="214"/>
      <c r="AE73" s="214"/>
      <c r="AF73" s="214"/>
      <c r="AG73" s="214" t="s">
        <v>103</v>
      </c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2" x14ac:dyDescent="0.2">
      <c r="A74" s="221"/>
      <c r="B74" s="222"/>
      <c r="C74" s="253" t="s">
        <v>104</v>
      </c>
      <c r="D74" s="225"/>
      <c r="E74" s="226"/>
      <c r="F74" s="224"/>
      <c r="G74" s="224"/>
      <c r="H74" s="224"/>
      <c r="I74" s="224"/>
      <c r="J74" s="224"/>
      <c r="K74" s="224"/>
      <c r="L74" s="224"/>
      <c r="M74" s="224"/>
      <c r="N74" s="223"/>
      <c r="O74" s="223"/>
      <c r="P74" s="223"/>
      <c r="Q74" s="223"/>
      <c r="R74" s="224"/>
      <c r="S74" s="224"/>
      <c r="T74" s="224"/>
      <c r="U74" s="224"/>
      <c r="V74" s="224"/>
      <c r="W74" s="224"/>
      <c r="X74" s="224"/>
      <c r="Y74" s="224"/>
      <c r="Z74" s="214"/>
      <c r="AA74" s="214"/>
      <c r="AB74" s="214"/>
      <c r="AC74" s="214"/>
      <c r="AD74" s="214"/>
      <c r="AE74" s="214"/>
      <c r="AF74" s="214"/>
      <c r="AG74" s="214" t="s">
        <v>105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 x14ac:dyDescent="0.2">
      <c r="A75" s="221"/>
      <c r="B75" s="222"/>
      <c r="C75" s="253" t="s">
        <v>150</v>
      </c>
      <c r="D75" s="225"/>
      <c r="E75" s="226">
        <v>1</v>
      </c>
      <c r="F75" s="224"/>
      <c r="G75" s="224"/>
      <c r="H75" s="224"/>
      <c r="I75" s="224"/>
      <c r="J75" s="224"/>
      <c r="K75" s="224"/>
      <c r="L75" s="224"/>
      <c r="M75" s="224"/>
      <c r="N75" s="223"/>
      <c r="O75" s="223"/>
      <c r="P75" s="223"/>
      <c r="Q75" s="223"/>
      <c r="R75" s="224"/>
      <c r="S75" s="224"/>
      <c r="T75" s="224"/>
      <c r="U75" s="224"/>
      <c r="V75" s="224"/>
      <c r="W75" s="224"/>
      <c r="X75" s="224"/>
      <c r="Y75" s="224"/>
      <c r="Z75" s="214"/>
      <c r="AA75" s="214"/>
      <c r="AB75" s="214"/>
      <c r="AC75" s="214"/>
      <c r="AD75" s="214"/>
      <c r="AE75" s="214"/>
      <c r="AF75" s="214"/>
      <c r="AG75" s="214" t="s">
        <v>105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ht="22.5" outlineLevel="1" x14ac:dyDescent="0.2">
      <c r="A76" s="235">
        <v>22</v>
      </c>
      <c r="B76" s="236" t="s">
        <v>164</v>
      </c>
      <c r="C76" s="252" t="s">
        <v>165</v>
      </c>
      <c r="D76" s="237" t="s">
        <v>98</v>
      </c>
      <c r="E76" s="238">
        <v>1</v>
      </c>
      <c r="F76" s="239"/>
      <c r="G76" s="240">
        <f>ROUND(E76*F76,2)</f>
        <v>0</v>
      </c>
      <c r="H76" s="239"/>
      <c r="I76" s="240">
        <f>ROUND(E76*H76,2)</f>
        <v>0</v>
      </c>
      <c r="J76" s="239"/>
      <c r="K76" s="240">
        <f>ROUND(E76*J76,2)</f>
        <v>0</v>
      </c>
      <c r="L76" s="240">
        <v>21</v>
      </c>
      <c r="M76" s="240">
        <f>G76*(1+L76/100)</f>
        <v>0</v>
      </c>
      <c r="N76" s="238">
        <v>0</v>
      </c>
      <c r="O76" s="238">
        <f>ROUND(E76*N76,2)</f>
        <v>0</v>
      </c>
      <c r="P76" s="238">
        <v>0</v>
      </c>
      <c r="Q76" s="238">
        <f>ROUND(E76*P76,2)</f>
        <v>0</v>
      </c>
      <c r="R76" s="240"/>
      <c r="S76" s="240" t="s">
        <v>99</v>
      </c>
      <c r="T76" s="241" t="s">
        <v>100</v>
      </c>
      <c r="U76" s="224">
        <v>0</v>
      </c>
      <c r="V76" s="224">
        <f>ROUND(E76*U76,2)</f>
        <v>0</v>
      </c>
      <c r="W76" s="224"/>
      <c r="X76" s="224" t="s">
        <v>101</v>
      </c>
      <c r="Y76" s="224" t="s">
        <v>102</v>
      </c>
      <c r="Z76" s="214"/>
      <c r="AA76" s="214"/>
      <c r="AB76" s="214"/>
      <c r="AC76" s="214"/>
      <c r="AD76" s="214"/>
      <c r="AE76" s="214"/>
      <c r="AF76" s="214"/>
      <c r="AG76" s="214" t="s">
        <v>103</v>
      </c>
      <c r="AH76" s="214"/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outlineLevel="2" x14ac:dyDescent="0.2">
      <c r="A77" s="221"/>
      <c r="B77" s="222"/>
      <c r="C77" s="253" t="s">
        <v>104</v>
      </c>
      <c r="D77" s="225"/>
      <c r="E77" s="226"/>
      <c r="F77" s="224"/>
      <c r="G77" s="224"/>
      <c r="H77" s="224"/>
      <c r="I77" s="224"/>
      <c r="J77" s="224"/>
      <c r="K77" s="224"/>
      <c r="L77" s="224"/>
      <c r="M77" s="224"/>
      <c r="N77" s="223"/>
      <c r="O77" s="223"/>
      <c r="P77" s="223"/>
      <c r="Q77" s="223"/>
      <c r="R77" s="224"/>
      <c r="S77" s="224"/>
      <c r="T77" s="224"/>
      <c r="U77" s="224"/>
      <c r="V77" s="224"/>
      <c r="W77" s="224"/>
      <c r="X77" s="224"/>
      <c r="Y77" s="224"/>
      <c r="Z77" s="214"/>
      <c r="AA77" s="214"/>
      <c r="AB77" s="214"/>
      <c r="AC77" s="214"/>
      <c r="AD77" s="214"/>
      <c r="AE77" s="214"/>
      <c r="AF77" s="214"/>
      <c r="AG77" s="214" t="s">
        <v>105</v>
      </c>
      <c r="AH77" s="214">
        <v>0</v>
      </c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3" x14ac:dyDescent="0.2">
      <c r="A78" s="221"/>
      <c r="B78" s="222"/>
      <c r="C78" s="253" t="s">
        <v>150</v>
      </c>
      <c r="D78" s="225"/>
      <c r="E78" s="226">
        <v>1</v>
      </c>
      <c r="F78" s="224"/>
      <c r="G78" s="224"/>
      <c r="H78" s="224"/>
      <c r="I78" s="224"/>
      <c r="J78" s="224"/>
      <c r="K78" s="224"/>
      <c r="L78" s="224"/>
      <c r="M78" s="224"/>
      <c r="N78" s="223"/>
      <c r="O78" s="223"/>
      <c r="P78" s="223"/>
      <c r="Q78" s="223"/>
      <c r="R78" s="224"/>
      <c r="S78" s="224"/>
      <c r="T78" s="224"/>
      <c r="U78" s="224"/>
      <c r="V78" s="224"/>
      <c r="W78" s="224"/>
      <c r="X78" s="224"/>
      <c r="Y78" s="224"/>
      <c r="Z78" s="214"/>
      <c r="AA78" s="214"/>
      <c r="AB78" s="214"/>
      <c r="AC78" s="214"/>
      <c r="AD78" s="214"/>
      <c r="AE78" s="214"/>
      <c r="AF78" s="214"/>
      <c r="AG78" s="214" t="s">
        <v>105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ht="22.5" outlineLevel="1" x14ac:dyDescent="0.2">
      <c r="A79" s="235">
        <v>23</v>
      </c>
      <c r="B79" s="236" t="s">
        <v>166</v>
      </c>
      <c r="C79" s="252" t="s">
        <v>167</v>
      </c>
      <c r="D79" s="237" t="s">
        <v>98</v>
      </c>
      <c r="E79" s="238">
        <v>5</v>
      </c>
      <c r="F79" s="239"/>
      <c r="G79" s="240">
        <f>ROUND(E79*F79,2)</f>
        <v>0</v>
      </c>
      <c r="H79" s="239"/>
      <c r="I79" s="240">
        <f>ROUND(E79*H79,2)</f>
        <v>0</v>
      </c>
      <c r="J79" s="239"/>
      <c r="K79" s="240">
        <f>ROUND(E79*J79,2)</f>
        <v>0</v>
      </c>
      <c r="L79" s="240">
        <v>21</v>
      </c>
      <c r="M79" s="240">
        <f>G79*(1+L79/100)</f>
        <v>0</v>
      </c>
      <c r="N79" s="238">
        <v>0</v>
      </c>
      <c r="O79" s="238">
        <f>ROUND(E79*N79,2)</f>
        <v>0</v>
      </c>
      <c r="P79" s="238">
        <v>0</v>
      </c>
      <c r="Q79" s="238">
        <f>ROUND(E79*P79,2)</f>
        <v>0</v>
      </c>
      <c r="R79" s="240"/>
      <c r="S79" s="240" t="s">
        <v>99</v>
      </c>
      <c r="T79" s="241" t="s">
        <v>100</v>
      </c>
      <c r="U79" s="224">
        <v>0</v>
      </c>
      <c r="V79" s="224">
        <f>ROUND(E79*U79,2)</f>
        <v>0</v>
      </c>
      <c r="W79" s="224"/>
      <c r="X79" s="224" t="s">
        <v>101</v>
      </c>
      <c r="Y79" s="224" t="s">
        <v>102</v>
      </c>
      <c r="Z79" s="214"/>
      <c r="AA79" s="214"/>
      <c r="AB79" s="214"/>
      <c r="AC79" s="214"/>
      <c r="AD79" s="214"/>
      <c r="AE79" s="214"/>
      <c r="AF79" s="214"/>
      <c r="AG79" s="214" t="s">
        <v>103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2" x14ac:dyDescent="0.2">
      <c r="A80" s="221"/>
      <c r="B80" s="222"/>
      <c r="C80" s="254" t="s">
        <v>153</v>
      </c>
      <c r="D80" s="242"/>
      <c r="E80" s="242"/>
      <c r="F80" s="242"/>
      <c r="G80" s="242"/>
      <c r="H80" s="224"/>
      <c r="I80" s="224"/>
      <c r="J80" s="224"/>
      <c r="K80" s="224"/>
      <c r="L80" s="224"/>
      <c r="M80" s="224"/>
      <c r="N80" s="223"/>
      <c r="O80" s="223"/>
      <c r="P80" s="223"/>
      <c r="Q80" s="223"/>
      <c r="R80" s="224"/>
      <c r="S80" s="224"/>
      <c r="T80" s="224"/>
      <c r="U80" s="224"/>
      <c r="V80" s="224"/>
      <c r="W80" s="224"/>
      <c r="X80" s="224"/>
      <c r="Y80" s="224"/>
      <c r="Z80" s="214"/>
      <c r="AA80" s="214"/>
      <c r="AB80" s="214"/>
      <c r="AC80" s="214"/>
      <c r="AD80" s="214"/>
      <c r="AE80" s="214"/>
      <c r="AF80" s="214"/>
      <c r="AG80" s="214" t="s">
        <v>138</v>
      </c>
      <c r="AH80" s="214"/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3" x14ac:dyDescent="0.2">
      <c r="A81" s="221"/>
      <c r="B81" s="222"/>
      <c r="C81" s="255" t="s">
        <v>168</v>
      </c>
      <c r="D81" s="243"/>
      <c r="E81" s="243"/>
      <c r="F81" s="243"/>
      <c r="G81" s="243"/>
      <c r="H81" s="224"/>
      <c r="I81" s="224"/>
      <c r="J81" s="224"/>
      <c r="K81" s="224"/>
      <c r="L81" s="224"/>
      <c r="M81" s="224"/>
      <c r="N81" s="223"/>
      <c r="O81" s="223"/>
      <c r="P81" s="223"/>
      <c r="Q81" s="223"/>
      <c r="R81" s="224"/>
      <c r="S81" s="224"/>
      <c r="T81" s="224"/>
      <c r="U81" s="224"/>
      <c r="V81" s="224"/>
      <c r="W81" s="224"/>
      <c r="X81" s="224"/>
      <c r="Y81" s="224"/>
      <c r="Z81" s="214"/>
      <c r="AA81" s="214"/>
      <c r="AB81" s="214"/>
      <c r="AC81" s="214"/>
      <c r="AD81" s="214"/>
      <c r="AE81" s="214"/>
      <c r="AF81" s="214"/>
      <c r="AG81" s="214" t="s">
        <v>138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2" x14ac:dyDescent="0.2">
      <c r="A82" s="221"/>
      <c r="B82" s="222"/>
      <c r="C82" s="253" t="s">
        <v>104</v>
      </c>
      <c r="D82" s="225"/>
      <c r="E82" s="226"/>
      <c r="F82" s="224"/>
      <c r="G82" s="224"/>
      <c r="H82" s="224"/>
      <c r="I82" s="224"/>
      <c r="J82" s="224"/>
      <c r="K82" s="224"/>
      <c r="L82" s="224"/>
      <c r="M82" s="224"/>
      <c r="N82" s="223"/>
      <c r="O82" s="223"/>
      <c r="P82" s="223"/>
      <c r="Q82" s="223"/>
      <c r="R82" s="224"/>
      <c r="S82" s="224"/>
      <c r="T82" s="224"/>
      <c r="U82" s="224"/>
      <c r="V82" s="224"/>
      <c r="W82" s="224"/>
      <c r="X82" s="224"/>
      <c r="Y82" s="224"/>
      <c r="Z82" s="214"/>
      <c r="AA82" s="214"/>
      <c r="AB82" s="214"/>
      <c r="AC82" s="214"/>
      <c r="AD82" s="214"/>
      <c r="AE82" s="214"/>
      <c r="AF82" s="214"/>
      <c r="AG82" s="214" t="s">
        <v>105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3" x14ac:dyDescent="0.2">
      <c r="A83" s="221"/>
      <c r="B83" s="222"/>
      <c r="C83" s="253" t="s">
        <v>169</v>
      </c>
      <c r="D83" s="225"/>
      <c r="E83" s="226">
        <v>5</v>
      </c>
      <c r="F83" s="224"/>
      <c r="G83" s="224"/>
      <c r="H83" s="224"/>
      <c r="I83" s="224"/>
      <c r="J83" s="224"/>
      <c r="K83" s="224"/>
      <c r="L83" s="224"/>
      <c r="M83" s="224"/>
      <c r="N83" s="223"/>
      <c r="O83" s="223"/>
      <c r="P83" s="223"/>
      <c r="Q83" s="223"/>
      <c r="R83" s="224"/>
      <c r="S83" s="224"/>
      <c r="T83" s="224"/>
      <c r="U83" s="224"/>
      <c r="V83" s="224"/>
      <c r="W83" s="224"/>
      <c r="X83" s="224"/>
      <c r="Y83" s="224"/>
      <c r="Z83" s="214"/>
      <c r="AA83" s="214"/>
      <c r="AB83" s="214"/>
      <c r="AC83" s="214"/>
      <c r="AD83" s="214"/>
      <c r="AE83" s="214"/>
      <c r="AF83" s="214"/>
      <c r="AG83" s="214" t="s">
        <v>105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x14ac:dyDescent="0.2">
      <c r="A84" s="228" t="s">
        <v>94</v>
      </c>
      <c r="B84" s="229" t="s">
        <v>65</v>
      </c>
      <c r="C84" s="251" t="s">
        <v>27</v>
      </c>
      <c r="D84" s="230"/>
      <c r="E84" s="231"/>
      <c r="F84" s="232"/>
      <c r="G84" s="232">
        <f>SUMIF(AG85:AG86,"&lt;&gt;NOR",G85:G86)</f>
        <v>0</v>
      </c>
      <c r="H84" s="232"/>
      <c r="I84" s="232">
        <f>SUM(I85:I86)</f>
        <v>0</v>
      </c>
      <c r="J84" s="232"/>
      <c r="K84" s="232">
        <f>SUM(K85:K86)</f>
        <v>0</v>
      </c>
      <c r="L84" s="232"/>
      <c r="M84" s="232">
        <f>SUM(M85:M86)</f>
        <v>0</v>
      </c>
      <c r="N84" s="231"/>
      <c r="O84" s="231">
        <f>SUM(O85:O86)</f>
        <v>0</v>
      </c>
      <c r="P84" s="231"/>
      <c r="Q84" s="231">
        <f>SUM(Q85:Q86)</f>
        <v>0</v>
      </c>
      <c r="R84" s="232"/>
      <c r="S84" s="232"/>
      <c r="T84" s="233"/>
      <c r="U84" s="227"/>
      <c r="V84" s="227">
        <f>SUM(V85:V86)</f>
        <v>0</v>
      </c>
      <c r="W84" s="227"/>
      <c r="X84" s="227"/>
      <c r="Y84" s="227"/>
      <c r="AG84" t="s">
        <v>95</v>
      </c>
    </row>
    <row r="85" spans="1:60" outlineLevel="1" x14ac:dyDescent="0.2">
      <c r="A85" s="244">
        <v>24</v>
      </c>
      <c r="B85" s="245" t="s">
        <v>170</v>
      </c>
      <c r="C85" s="256" t="s">
        <v>171</v>
      </c>
      <c r="D85" s="246" t="s">
        <v>172</v>
      </c>
      <c r="E85" s="247">
        <v>1</v>
      </c>
      <c r="F85" s="248"/>
      <c r="G85" s="249">
        <f>ROUND(E85*F85,2)</f>
        <v>0</v>
      </c>
      <c r="H85" s="248"/>
      <c r="I85" s="249">
        <f>ROUND(E85*H85,2)</f>
        <v>0</v>
      </c>
      <c r="J85" s="248"/>
      <c r="K85" s="249">
        <f>ROUND(E85*J85,2)</f>
        <v>0</v>
      </c>
      <c r="L85" s="249">
        <v>21</v>
      </c>
      <c r="M85" s="249">
        <f>G85*(1+L85/100)</f>
        <v>0</v>
      </c>
      <c r="N85" s="247">
        <v>0</v>
      </c>
      <c r="O85" s="247">
        <f>ROUND(E85*N85,2)</f>
        <v>0</v>
      </c>
      <c r="P85" s="247">
        <v>0</v>
      </c>
      <c r="Q85" s="247">
        <f>ROUND(E85*P85,2)</f>
        <v>0</v>
      </c>
      <c r="R85" s="249"/>
      <c r="S85" s="249" t="s">
        <v>99</v>
      </c>
      <c r="T85" s="250" t="s">
        <v>100</v>
      </c>
      <c r="U85" s="224">
        <v>0</v>
      </c>
      <c r="V85" s="224">
        <f>ROUND(E85*U85,2)</f>
        <v>0</v>
      </c>
      <c r="W85" s="224"/>
      <c r="X85" s="224" t="s">
        <v>173</v>
      </c>
      <c r="Y85" s="224" t="s">
        <v>102</v>
      </c>
      <c r="Z85" s="214"/>
      <c r="AA85" s="214"/>
      <c r="AB85" s="214"/>
      <c r="AC85" s="214"/>
      <c r="AD85" s="214"/>
      <c r="AE85" s="214"/>
      <c r="AF85" s="214"/>
      <c r="AG85" s="214" t="s">
        <v>174</v>
      </c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1" x14ac:dyDescent="0.2">
      <c r="A86" s="235">
        <v>25</v>
      </c>
      <c r="B86" s="236" t="s">
        <v>175</v>
      </c>
      <c r="C86" s="252" t="s">
        <v>176</v>
      </c>
      <c r="D86" s="237" t="s">
        <v>172</v>
      </c>
      <c r="E86" s="238">
        <v>1</v>
      </c>
      <c r="F86" s="239"/>
      <c r="G86" s="240">
        <f>ROUND(E86*F86,2)</f>
        <v>0</v>
      </c>
      <c r="H86" s="239"/>
      <c r="I86" s="240">
        <f>ROUND(E86*H86,2)</f>
        <v>0</v>
      </c>
      <c r="J86" s="239"/>
      <c r="K86" s="240">
        <f>ROUND(E86*J86,2)</f>
        <v>0</v>
      </c>
      <c r="L86" s="240">
        <v>21</v>
      </c>
      <c r="M86" s="240">
        <f>G86*(1+L86/100)</f>
        <v>0</v>
      </c>
      <c r="N86" s="238">
        <v>0</v>
      </c>
      <c r="O86" s="238">
        <f>ROUND(E86*N86,2)</f>
        <v>0</v>
      </c>
      <c r="P86" s="238">
        <v>0</v>
      </c>
      <c r="Q86" s="238">
        <f>ROUND(E86*P86,2)</f>
        <v>0</v>
      </c>
      <c r="R86" s="240"/>
      <c r="S86" s="240" t="s">
        <v>99</v>
      </c>
      <c r="T86" s="241" t="s">
        <v>100</v>
      </c>
      <c r="U86" s="224">
        <v>0</v>
      </c>
      <c r="V86" s="224">
        <f>ROUND(E86*U86,2)</f>
        <v>0</v>
      </c>
      <c r="W86" s="224"/>
      <c r="X86" s="224" t="s">
        <v>173</v>
      </c>
      <c r="Y86" s="224" t="s">
        <v>102</v>
      </c>
      <c r="Z86" s="214"/>
      <c r="AA86" s="214"/>
      <c r="AB86" s="214"/>
      <c r="AC86" s="214"/>
      <c r="AD86" s="214"/>
      <c r="AE86" s="214"/>
      <c r="AF86" s="214"/>
      <c r="AG86" s="214" t="s">
        <v>174</v>
      </c>
      <c r="AH86" s="214"/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x14ac:dyDescent="0.2">
      <c r="A87" s="3"/>
      <c r="B87" s="4"/>
      <c r="C87" s="257"/>
      <c r="D87" s="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AE87">
        <v>12</v>
      </c>
      <c r="AF87">
        <v>21</v>
      </c>
      <c r="AG87" t="s">
        <v>80</v>
      </c>
    </row>
    <row r="88" spans="1:60" x14ac:dyDescent="0.2">
      <c r="A88" s="217"/>
      <c r="B88" s="218" t="s">
        <v>29</v>
      </c>
      <c r="C88" s="258"/>
      <c r="D88" s="219"/>
      <c r="E88" s="220"/>
      <c r="F88" s="220"/>
      <c r="G88" s="234">
        <f>G8+G84</f>
        <v>0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AE88">
        <f>SUMIF(L7:L86,AE87,G7:G86)</f>
        <v>0</v>
      </c>
      <c r="AF88">
        <f>SUMIF(L7:L86,AF87,G7:G86)</f>
        <v>0</v>
      </c>
      <c r="AG88" t="s">
        <v>177</v>
      </c>
    </row>
    <row r="89" spans="1:60" x14ac:dyDescent="0.2">
      <c r="C89" s="259"/>
      <c r="D89" s="10"/>
      <c r="AG89" t="s">
        <v>178</v>
      </c>
    </row>
    <row r="90" spans="1:60" x14ac:dyDescent="0.2">
      <c r="D90" s="10"/>
    </row>
    <row r="91" spans="1:60" x14ac:dyDescent="0.2">
      <c r="D91" s="10"/>
    </row>
    <row r="92" spans="1:60" x14ac:dyDescent="0.2">
      <c r="D92" s="10"/>
    </row>
    <row r="93" spans="1:60" x14ac:dyDescent="0.2">
      <c r="D93" s="10"/>
    </row>
    <row r="94" spans="1:60" x14ac:dyDescent="0.2">
      <c r="D94" s="10"/>
    </row>
    <row r="95" spans="1:60" x14ac:dyDescent="0.2">
      <c r="D95" s="10"/>
    </row>
    <row r="96" spans="1:60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sheetProtection algorithmName="SHA-512" hashValue="y4gYa0inN4HapRVdt0GnQldoCTWgQhvL3mHsKdF8tyShyW+PnNH7P+XzYMrX9XsaleQ2U3VbnaDcxjP/3mxTNQ==" saltValue="vH/cJMMl1uX1Uy+A+ac2MA==" spinCount="100000" sheet="1" formatRows="0"/>
  <mergeCells count="10">
    <mergeCell ref="C63:G63"/>
    <mergeCell ref="C67:G67"/>
    <mergeCell ref="C80:G80"/>
    <mergeCell ref="C81:G81"/>
    <mergeCell ref="A1:G1"/>
    <mergeCell ref="C2:G2"/>
    <mergeCell ref="C3:G3"/>
    <mergeCell ref="C4:G4"/>
    <mergeCell ref="C43:G43"/>
    <mergeCell ref="C59:G59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SO.01 D.1.5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'SO.01 D.1.5 Pol'!Názvy_tisku</vt:lpstr>
      <vt:lpstr>oadresa</vt:lpstr>
      <vt:lpstr>Stavba!Objednatel</vt:lpstr>
      <vt:lpstr>Stavba!Objekt</vt:lpstr>
      <vt:lpstr>'SO.01 D.1.5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Lucie Švábová</dc:creator>
  <cp:lastModifiedBy> </cp:lastModifiedBy>
  <cp:lastPrinted>2019-03-19T12:27:02Z</cp:lastPrinted>
  <dcterms:created xsi:type="dcterms:W3CDTF">2009-04-08T07:15:50Z</dcterms:created>
  <dcterms:modified xsi:type="dcterms:W3CDTF">2024-03-18T14:43:54Z</dcterms:modified>
</cp:coreProperties>
</file>