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server01\sdileni01\OZP\UDO_Usek_obchodniho_reditele\Veřejné zakázky\VZ-2024\Zajištění realizace mktg. strategie pro rok 2025\_ZD od AK_KE KONTROLE_30.8.2024\"/>
    </mc:Choice>
  </mc:AlternateContent>
  <bookViews>
    <workbookView xWindow="0" yWindow="0" windowWidth="28800" windowHeight="10200"/>
  </bookViews>
  <sheets>
    <sheet name="ceny do soutěží" sheetId="12" r:id="rId1"/>
    <sheet name="print" sheetId="4" r:id="rId2"/>
    <sheet name="media" sheetId="14" r:id="rId3"/>
    <sheet name="kreativní a prod. práce" sheetId="10" r:id="rId4"/>
    <sheet name="NC pro účely hodnocení" sheetId="7" r:id="rId5"/>
  </sheets>
  <definedNames>
    <definedName name="_xlnm.Print_Titles" localSheetId="2">media!$2:$2</definedName>
    <definedName name="_xlnm.Print_Area" localSheetId="0">'ceny do soutěží'!$A$3:$G$17</definedName>
    <definedName name="_xlnm.Print_Area" localSheetId="3">'kreativní a prod. práce'!$A$3:$I$44</definedName>
    <definedName name="_xlnm.Print_Area" localSheetId="4">'NC pro účely hodnocení'!$A$1:$K$26</definedName>
    <definedName name="_xlnm.Print_Area" localSheetId="1">print!$A$1:$F$80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8" i="14" l="1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05" i="14"/>
  <c r="F106" i="14"/>
  <c r="F107" i="14"/>
  <c r="F108" i="14"/>
  <c r="F109" i="14"/>
  <c r="F110" i="14"/>
  <c r="F111" i="14"/>
  <c r="F112" i="14"/>
  <c r="F113" i="14"/>
  <c r="F114" i="14"/>
  <c r="F115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46" i="14"/>
  <c r="F47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180" i="14" l="1"/>
  <c r="E71" i="4"/>
  <c r="F117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49" i="14"/>
  <c r="F45" i="14"/>
  <c r="F48" i="14" s="1"/>
  <c r="F3" i="14"/>
  <c r="F116" i="14" l="1"/>
  <c r="F44" i="14"/>
  <c r="F68" i="14"/>
  <c r="F182" i="14" l="1"/>
  <c r="D18" i="7" s="1"/>
  <c r="D26" i="10"/>
  <c r="D22" i="10"/>
  <c r="E66" i="4"/>
  <c r="E59" i="4" l="1"/>
  <c r="E60" i="4"/>
  <c r="E54" i="4"/>
  <c r="E55" i="4"/>
  <c r="E56" i="4"/>
  <c r="E57" i="4"/>
  <c r="E58" i="4"/>
  <c r="F7" i="12" l="1"/>
  <c r="F8" i="12"/>
  <c r="E34" i="4" l="1"/>
  <c r="E35" i="4"/>
  <c r="F12" i="12" l="1"/>
  <c r="F11" i="12"/>
  <c r="F10" i="12"/>
  <c r="F9" i="12"/>
  <c r="F6" i="12"/>
  <c r="F5" i="12"/>
  <c r="D36" i="10"/>
  <c r="D35" i="10"/>
  <c r="D34" i="10"/>
  <c r="D33" i="10"/>
  <c r="D32" i="10"/>
  <c r="D31" i="10"/>
  <c r="D30" i="10"/>
  <c r="D29" i="10"/>
  <c r="D28" i="10"/>
  <c r="D27" i="10"/>
  <c r="D25" i="10"/>
  <c r="D24" i="10"/>
  <c r="D23" i="10"/>
  <c r="D21" i="10"/>
  <c r="D20" i="10"/>
  <c r="D19" i="10"/>
  <c r="D18" i="10"/>
  <c r="D17" i="10"/>
  <c r="D16" i="10"/>
  <c r="D15" i="10"/>
  <c r="E61" i="4" l="1"/>
  <c r="E62" i="4"/>
  <c r="E63" i="4"/>
  <c r="E64" i="4"/>
  <c r="E65" i="4"/>
  <c r="D10" i="10" l="1"/>
  <c r="D14" i="10" l="1"/>
  <c r="D37" i="10" s="1"/>
  <c r="F13" i="12"/>
  <c r="F15" i="12" s="1"/>
  <c r="D16" i="7" s="1"/>
  <c r="E53" i="4" l="1"/>
  <c r="E52" i="4"/>
  <c r="E51" i="4"/>
  <c r="E49" i="4" l="1"/>
  <c r="E41" i="4"/>
  <c r="D6" i="10" l="1"/>
  <c r="E11" i="4" l="1"/>
  <c r="E10" i="4"/>
  <c r="E9" i="4"/>
  <c r="E8" i="4"/>
  <c r="E16" i="4" l="1"/>
  <c r="E73" i="4" l="1"/>
  <c r="E72" i="4"/>
  <c r="E70" i="4"/>
  <c r="E69" i="4"/>
  <c r="E68" i="4"/>
  <c r="E67" i="4"/>
  <c r="D5" i="10" l="1"/>
  <c r="D11" i="10" l="1"/>
  <c r="D7" i="10"/>
  <c r="D38" i="10" l="1"/>
  <c r="D19" i="7" s="1"/>
  <c r="E24" i="4"/>
  <c r="E36" i="4" l="1"/>
  <c r="E33" i="4" l="1"/>
  <c r="E28" i="4"/>
  <c r="E27" i="4"/>
  <c r="E26" i="4"/>
  <c r="E25" i="4"/>
  <c r="E46" i="4" l="1"/>
  <c r="E47" i="4"/>
  <c r="E48" i="4"/>
  <c r="E50" i="4"/>
  <c r="E22" i="4"/>
  <c r="E23" i="4"/>
  <c r="E29" i="4"/>
  <c r="E5" i="4"/>
  <c r="E6" i="4"/>
  <c r="E7" i="4"/>
  <c r="E12" i="4"/>
  <c r="E13" i="4"/>
  <c r="E14" i="4"/>
  <c r="E15" i="4"/>
  <c r="E17" i="4"/>
  <c r="E18" i="4"/>
  <c r="E74" i="4" l="1"/>
  <c r="E30" i="4"/>
  <c r="E42" i="4" l="1"/>
  <c r="E40" i="4"/>
  <c r="E4" i="4"/>
  <c r="E19" i="4" s="1"/>
  <c r="E43" i="4" l="1"/>
  <c r="E76" i="4" s="1"/>
  <c r="E37" i="4"/>
  <c r="D17" i="7" l="1"/>
  <c r="D20" i="7" s="1"/>
</calcChain>
</file>

<file path=xl/sharedStrings.xml><?xml version="1.0" encoding="utf-8"?>
<sst xmlns="http://schemas.openxmlformats.org/spreadsheetml/2006/main" count="793" uniqueCount="471">
  <si>
    <t xml:space="preserve">Leták skládaný  </t>
  </si>
  <si>
    <t>druh práce</t>
  </si>
  <si>
    <t>leták</t>
  </si>
  <si>
    <t>Složka</t>
  </si>
  <si>
    <t>60x90mm, 250 g/m, primcard, tisk: 4/4 B + 1/0 disperzní lak</t>
  </si>
  <si>
    <t>typ</t>
  </si>
  <si>
    <t>specifikace</t>
  </si>
  <si>
    <t>počet ks</t>
  </si>
  <si>
    <t>Plakát</t>
  </si>
  <si>
    <t>Diplom</t>
  </si>
  <si>
    <t>Print</t>
  </si>
  <si>
    <t>Výroba bannerů</t>
  </si>
  <si>
    <t xml:space="preserve">Kreativní a produkční práce </t>
  </si>
  <si>
    <t>pozice</t>
  </si>
  <si>
    <t>Copywriter</t>
  </si>
  <si>
    <t>A4+, reprografická příprava, 300g/m, křída mat, tisk: 3/0 B+ parciální UV lak aplikovaný na vysoce matný disperzní lak, výseková raznice</t>
  </si>
  <si>
    <t xml:space="preserve">Tisk plakátů na bigboardy                                   </t>
  </si>
  <si>
    <t>9,6 x 3,6 m, 4/0, papír 160 g,</t>
  </si>
  <si>
    <t>NABÍDKOVÁ CENA STANOVENÁ PRO ÚČELY HODNOCENÍ NABÍDEK</t>
  </si>
  <si>
    <t>Kreativní a produkční práce</t>
  </si>
  <si>
    <t>Součet cen za položky 
(viz součtové položky z předchozích listů ceníku)</t>
  </si>
  <si>
    <t xml:space="preserve">Ev č. VZ: </t>
  </si>
  <si>
    <t xml:space="preserve">Veřejná zakázka: </t>
  </si>
  <si>
    <t>Zadavatel:</t>
  </si>
  <si>
    <t>Media</t>
  </si>
  <si>
    <t>Média</t>
  </si>
  <si>
    <t>Doprava</t>
  </si>
  <si>
    <t>Práce realizačního týmu</t>
  </si>
  <si>
    <t>Letáky</t>
  </si>
  <si>
    <t>Plakáty</t>
  </si>
  <si>
    <t>Bannery</t>
  </si>
  <si>
    <t>kategorie</t>
  </si>
  <si>
    <t>LETÁKY - CENA CELKEM</t>
  </si>
  <si>
    <t>PLAKÁTY - CENA CELKEM</t>
  </si>
  <si>
    <t>BANNERY - CENA CELKEM</t>
  </si>
  <si>
    <t>předpokládané množství</t>
  </si>
  <si>
    <t>DOPRAVA - CENA CELKEM</t>
  </si>
  <si>
    <t>PRÁCE REALIZAČNÍHO TÝMU - CENA CELKEM</t>
  </si>
  <si>
    <t>Oborová zdravotní pojišťovna zaměstanců bank, pojišťoven a stavebnictví</t>
  </si>
  <si>
    <t>Firma:</t>
  </si>
  <si>
    <t>Sídlo:</t>
  </si>
  <si>
    <t>Zástupce:</t>
  </si>
  <si>
    <t>Označení plnění</t>
  </si>
  <si>
    <t>branding (potisk)</t>
  </si>
  <si>
    <t>CELKOVÁ CENA ZA PRINT v Kč bez DPH</t>
  </si>
  <si>
    <t>CELKOVÁ NABÍDKOVÁ CENA v Kč bez DPH</t>
  </si>
  <si>
    <t>Umístění</t>
  </si>
  <si>
    <t>Nova Group</t>
  </si>
  <si>
    <t>ČT2</t>
  </si>
  <si>
    <t>Prima Group</t>
  </si>
  <si>
    <t>Česká Televize</t>
  </si>
  <si>
    <t>TV média celkem</t>
  </si>
  <si>
    <t>CLV (118,5x175cm)</t>
  </si>
  <si>
    <t>OOH média celkem</t>
  </si>
  <si>
    <t xml:space="preserve">Homepage iDNES.cz, Lidovky.cz a Expres.cz </t>
  </si>
  <si>
    <t>Online média celkem</t>
  </si>
  <si>
    <t>Jednotka</t>
  </si>
  <si>
    <t>Počet</t>
  </si>
  <si>
    <t>Spot</t>
  </si>
  <si>
    <t>Týden</t>
  </si>
  <si>
    <t>CLV</t>
  </si>
  <si>
    <t>PR článek</t>
  </si>
  <si>
    <t>Zobrazení</t>
  </si>
  <si>
    <t>CZECH NEWS CENTER FLOATING</t>
  </si>
  <si>
    <t>Branding homepage</t>
  </si>
  <si>
    <t>Seznam.cz</t>
  </si>
  <si>
    <t>GRPs</t>
  </si>
  <si>
    <t>Dopis</t>
  </si>
  <si>
    <t>A4, 90g/m, tisk: 4/0</t>
  </si>
  <si>
    <t>Obálka</t>
  </si>
  <si>
    <t>Obálka s okénkem C5, potisk na spad 4/0</t>
  </si>
  <si>
    <t>Výroční zpráva</t>
  </si>
  <si>
    <t>ČT1</t>
  </si>
  <si>
    <t>Pořad (2 vzkazy)</t>
  </si>
  <si>
    <t>Pořad (4 vzkazy)</t>
  </si>
  <si>
    <t>TV Ambulance</t>
  </si>
  <si>
    <t>TV Reklamní systém</t>
  </si>
  <si>
    <t>Hypercubes</t>
  </si>
  <si>
    <t>HYPERCUBE</t>
  </si>
  <si>
    <t>Inzertní panely</t>
  </si>
  <si>
    <t>KINOREKLAMA</t>
  </si>
  <si>
    <t>CPV/shlédnutí</t>
  </si>
  <si>
    <t>TV LED OBRAZOVKY</t>
  </si>
  <si>
    <t>Ona Dnes</t>
  </si>
  <si>
    <t>Rytmus života</t>
  </si>
  <si>
    <t>Chvilka pro tebe</t>
  </si>
  <si>
    <t>Žena a život</t>
  </si>
  <si>
    <t>BLESK magazín TV</t>
  </si>
  <si>
    <t>Blesk zdraví</t>
  </si>
  <si>
    <t>Blesk pro ženy</t>
  </si>
  <si>
    <t>Deník -  Zdraví</t>
  </si>
  <si>
    <t>Vlasta</t>
  </si>
  <si>
    <t>Kondice</t>
  </si>
  <si>
    <t>Celoplošná barevná inzerce v rozsahu celostrany</t>
  </si>
  <si>
    <t>celostrana</t>
  </si>
  <si>
    <t>FotoVideo</t>
  </si>
  <si>
    <t>Moje rodina  a já</t>
  </si>
  <si>
    <t>Perfect Women</t>
  </si>
  <si>
    <t>Zdravý životní styl</t>
  </si>
  <si>
    <t>Stavebnictví</t>
  </si>
  <si>
    <t>Právo - redakční strana</t>
  </si>
  <si>
    <t>Tisková média celkem</t>
  </si>
  <si>
    <t>YOUTUBE</t>
  </si>
  <si>
    <t>Trueview  10s + překryvná vrstva + doprovodný banner</t>
  </si>
  <si>
    <t>GOOGLE</t>
  </si>
  <si>
    <t>Kliknutí</t>
  </si>
  <si>
    <t>SEZNAM</t>
  </si>
  <si>
    <t>RTB</t>
  </si>
  <si>
    <t>Bannery v rámci RTB nákupu a konkrétního cílení (Mafra, Seznam, CNC, Adactive, TiscaliMedia a další dle doporučení)</t>
  </si>
  <si>
    <t>Novinky.cz</t>
  </si>
  <si>
    <t>Homepage - inzerce nativní</t>
  </si>
  <si>
    <t>CELKOVÁ CENA ZA MÉDIA v Kč bez DPH</t>
  </si>
  <si>
    <t>PR specialista</t>
  </si>
  <si>
    <t>10s sponzorské vzkazy u pořadu v pondělí v primetime čase mezi 20-22hod.: 1 pořad po 2 vzkazech</t>
  </si>
  <si>
    <t>Denik.cz</t>
  </si>
  <si>
    <t>Branding celoplošný napříč celým portálem</t>
  </si>
  <si>
    <t>BIGBOARDY</t>
  </si>
  <si>
    <t>BIGBOARD</t>
  </si>
  <si>
    <t>Zeleně podbarvené položky mohou být zadány dílčí veřejnou zakázkou bez obnovení soutěže</t>
  </si>
  <si>
    <t>DL v 210mm x š 99mm, 4/4, materiál - křída, lesk 250 g, baleno po 100ks</t>
  </si>
  <si>
    <t>DL v 210mm x š 99mm, 4/4, materiál - křída, lesk 170 g, baleno po 100ks</t>
  </si>
  <si>
    <t>Cena za 1 m2, 4/0, plachtovina PVC Mono/Polymerická, min. 510g, okraje zpevněné nebo svařené, banner s železnými oky a příslušenstvím na zavěšení</t>
  </si>
  <si>
    <t>Reklamní vlajka</t>
  </si>
  <si>
    <t>10s sponzorské vzkazy u pořadu v pátek v primetime čase mezi 20-22hod.: 1 pořad po 2 vzkazech</t>
  </si>
  <si>
    <t>Skupina Óčko</t>
  </si>
  <si>
    <t>TV IDS digital poster</t>
  </si>
  <si>
    <t>A3 plakát</t>
  </si>
  <si>
    <t>Deník</t>
  </si>
  <si>
    <t>Pestrý svět</t>
  </si>
  <si>
    <t>Tina</t>
  </si>
  <si>
    <t>Claudia</t>
  </si>
  <si>
    <t>TV MAX</t>
  </si>
  <si>
    <t>Zásah</t>
  </si>
  <si>
    <t>Seznam Novinky</t>
  </si>
  <si>
    <t>Reklamní vlajka ve tvaru mušího křídla, polyester/polyflag min. 110g; potisk plnobarevný 4/4; hliníková konstrukce, kovový stojan</t>
  </si>
  <si>
    <t>iDNES.cz</t>
  </si>
  <si>
    <t>Roletka HP iDNES.cz</t>
  </si>
  <si>
    <t>Pracovní den</t>
  </si>
  <si>
    <t>CELKOVÁ CENA ZA KREATIVNÍ A PRODUKČNÍ PRÁCE v Kč bez DPH</t>
  </si>
  <si>
    <t>PVC balící lepící pásek na balíky; bílý; šíře 48mm a délka 66m; možnost odchylky + - 15%; fialové logo OZP s minimálním rozměrem délky potisku 5cm; potisk po celé délce lepícího pásku s mezerou mezi logy min. 5cm a max. 8cm</t>
  </si>
  <si>
    <t>Celoplošná barevná inzerce v rozsahu 1/2 strany na šířku</t>
  </si>
  <si>
    <t>Facebook+Instagram</t>
  </si>
  <si>
    <t>CSFD.CZ</t>
  </si>
  <si>
    <t>1/2 na šířku</t>
  </si>
  <si>
    <t>Deník Blesk - po-út</t>
  </si>
  <si>
    <t>Kartonová krabice klopová z 3vrstvé vlnité lepenky; rozměr minimální: d30cm x š20cm x v15cm; rozměr maximální: d35cm x š25cm x v20cm</t>
  </si>
  <si>
    <t>Kartonová krabice klopová z 3vrstvé vlnité lepenky; rozměr minimální: d50cm x š20cm x v10cm; rozměr maximální: d55cm x š25cm x v15cm</t>
  </si>
  <si>
    <t>Chytré hodinky</t>
  </si>
  <si>
    <t>Vzorový výtisk výroční zprávy  - tisk 1ks</t>
  </si>
  <si>
    <t xml:space="preserve">Výroční zpráva </t>
  </si>
  <si>
    <t>Příplatek za tisk: 1 list tzn. 2 strany navíc k výše uvedené Výroční zprávě; odhadovaný počet listů 0-10</t>
  </si>
  <si>
    <t>Příplatek za parciální lak na zadní straně Výroční zprávy OZP v minimálním rozsahu 40% plochy (např. nápis + logo + grafické prvky)</t>
  </si>
  <si>
    <t>Výroční zpráva - doprava</t>
  </si>
  <si>
    <t>Vzorová výroční zpráva - doprava</t>
  </si>
  <si>
    <t>Nova</t>
  </si>
  <si>
    <t>Prima</t>
  </si>
  <si>
    <t>vklad</t>
  </si>
  <si>
    <t>CNN Prima News Interview+</t>
  </si>
  <si>
    <t>Rozhovor se zástupcem OZP na téma po domluvě s redakcí; odsouhlasené okruhy otázek; včetně online vysílání a záznamu v archivu (vše cnn.iprima.cz) + PR článek special + FB post</t>
  </si>
  <si>
    <t>Interview+</t>
  </si>
  <si>
    <t>BILLBOARDY</t>
  </si>
  <si>
    <t>Billboard s umístěním na frekventovaných tazích a silnicích v blízkosti poboček OZP v krajských městech; včetně produkce (tisk, instalace, deinstalace);  návrh konkrétního umístění vyžaduje schválení ze strany OZP na základě poskytnutého seznamu dostupných lokalit a ploch</t>
  </si>
  <si>
    <t>Billboard</t>
  </si>
  <si>
    <t>vklad do 20 g 250 000 ks (cílení dle požadavku OZP)</t>
  </si>
  <si>
    <t>Týdeník Televize</t>
  </si>
  <si>
    <t>Marianne</t>
  </si>
  <si>
    <t>TV Nova</t>
  </si>
  <si>
    <t>TV Prima</t>
  </si>
  <si>
    <t>1x umístění product placementu s verbální zmínkou + 1x umístění product placementu bez verbální zmínky, a to v rámci seriálu v primetime nebo super primetime čase</t>
  </si>
  <si>
    <t>1x umístění product placementu s verbální zmínkou + 1x umístění product placementu bez verbální zmínky, a to v rámci seriálu v primetime  čase</t>
  </si>
  <si>
    <t>PP</t>
  </si>
  <si>
    <t>30s reklamní vizuály na obrazovkách v čekárnách lékařů v minimálním počtu 200 obrazovek s možností výběru minimálně dvou odborností</t>
  </si>
  <si>
    <t>Mobilní bannery</t>
  </si>
  <si>
    <t>Imprese</t>
  </si>
  <si>
    <t>Trueview  25s + překryvná vrstva + doprovodný banner - remarketing, CS: 18+, Zájem o zdrav. pojištění, Nadšenci do zdraví a fitness, Zdravý životní styl, Zubní péče: 30% zobrazení; 18+, Ženy/rodiče, Živ. styl zaměřený na rodinu, zdravý životní styl, Zubní péče: 50% zobrazení; 18+, Nadšenci do zdraví, Zájem o zdravotní pojištění, Lovci výhodných akcí: 20% zobrazení</t>
  </si>
  <si>
    <t>Trueview  10s + překryvná vrstva + doprovodný banner - remarketing, CS: 18+, Zájem o zdrav. pojištění, Nadšenci do zdraví a fitness, Zdravý životní styl, Zubní péče: 30% zobrazení; 18+, Ženy/rodiče, Živ. styl zaměřený na rodinu, zdravý životní styl, Zubní péče: 50% zobrazení; 18+, Nadšenci do zdraví, Zájem o zdravotní pojištění, Lovci výhodných akcí: 20% zobrazení</t>
  </si>
  <si>
    <t>Facebook Video</t>
  </si>
  <si>
    <t>Veškeré dostupné formáty a dle konkrétního cílení - REMARKETING, CS: navštívili webovou stránku OZP nebo landingpage OZP</t>
  </si>
  <si>
    <t>Pořad (1 vzkaz)</t>
  </si>
  <si>
    <t>Jednotková cena v Kč bez DPH*</t>
  </si>
  <si>
    <t>jednotková cena v Kč bez DPH*</t>
  </si>
  <si>
    <t>celková cena v Kč bez DPH</t>
  </si>
  <si>
    <t>celková cena za předpokládaný počet hodin v Kč bez DPH</t>
  </si>
  <si>
    <t>celková cena za předpokládané množství v Kč bez DPH</t>
  </si>
  <si>
    <t>Objednací kartičky</t>
  </si>
  <si>
    <t>Doprava výročních zpráv do sídla OZP Roškotova 1, Praha 4</t>
  </si>
  <si>
    <t>Doprava vzorové výroční zprávy do sídla OZP Roškotova 1, Praha 4</t>
  </si>
  <si>
    <t xml:space="preserve">A5, 4/4, materiál – křída, lesk nebo mat, 135 g/m2, </t>
  </si>
  <si>
    <t xml:space="preserve">A5, 4/4, materiál – křída, lesk nebo mat, 170 g/m2, </t>
  </si>
  <si>
    <t>A4, 4/0, materiál - křída, lesk nebo mat 135g/m2, baleno po 100ks</t>
  </si>
  <si>
    <t>A4, 4/4, materiál - křída, lesk nebo mat,  170g/m2, baleno po 100ks</t>
  </si>
  <si>
    <t>A4, 4/0, materiál - křída, lesk nebo mat, 170g/m2, baleno po 100ks</t>
  </si>
  <si>
    <t>A4, 4/4, materiál - křída, lesk nebo mat 135g/m2, baleno po 100ks</t>
  </si>
  <si>
    <t>A4/A5-1 lom, 4/4, rylování, skládání, materiál – křída, lesk nebo mat, 135 g/m2</t>
  </si>
  <si>
    <t>DL 1 LOM (1 x lom na DL 210 x 99 mm, rozložený 210 x 198 mm), 4/4, materiál - křída, lesk nebo mat, 250 g/m2; baleno po 100ks</t>
  </si>
  <si>
    <t>DL 2 LOMY (lom na DL v 210 mm x š 99mm; v 210 x š 297 mm); 4/4, materiál - křída, lesk nebo mat, 250 g/m2, baleno po  100ks</t>
  </si>
  <si>
    <t>DL 3 LOMY (lom na DL v 210 mm x š 99mm; v 210 x š 396 mm); 4/4, materiál - křída, lesk nebo mat, 250 g/m2, baleno po  100ks</t>
  </si>
  <si>
    <t>A1, 200 g/m, lesk nebo mat, tisk: 4/0</t>
  </si>
  <si>
    <t>A2, 200 g/m, lesk nebo mat, tisk: 4/0</t>
  </si>
  <si>
    <t>A3, 200 g/m, lesk nebo mat, tisk: 4/0</t>
  </si>
  <si>
    <t>A4, 200 g/m, lesk nebo mat, tisk: 4/0</t>
  </si>
  <si>
    <t>B1, 200 g/m, lesk nebo mat, tisk: 4/0</t>
  </si>
  <si>
    <t>B2, 200 g/m, lesk nebo mat, tisk: 4/0</t>
  </si>
  <si>
    <t>B3, 200 g/m, lesk nebo mat, tisk: 4/0</t>
  </si>
  <si>
    <t>První pomoc</t>
  </si>
  <si>
    <t>A5 na výšku, 200 g/m, 4/4, lesk nebo mat,  minimálně 6 listů (12 stran), příprava obsahu publikace + tisk</t>
  </si>
  <si>
    <t>ODBORNÉ TISKOVINY - CENA CELKEM</t>
  </si>
  <si>
    <t>Rehabilitační cviky</t>
  </si>
  <si>
    <t>Procvičování paměti</t>
  </si>
  <si>
    <t>Oboustranná plachta 4/4 pogumovaná v 140 x š 120,5 cm (určena pro uchycení nahoře a dole hliníkovou lištou)</t>
  </si>
  <si>
    <t>Banner - plachta</t>
  </si>
  <si>
    <t>A4, 4/4, lesk nebo mat, papír 200g/m2, příprava obsahu + tisk</t>
  </si>
  <si>
    <t>A4, 135g/m, tisk: 4/0</t>
  </si>
  <si>
    <t>A4 na výšku; obálka 250g/m folie; vnitřní strany 130 g/m; 4/4; 106 stran celkem, tzn. 53 listů + obálka; parciální lak na titulní straně v rozsahu 40% plochy</t>
  </si>
  <si>
    <t>A4 na výšku; obálka 250g/m folie; vnitřní strany 130 g/m; 4/4; 106 stran celkem, tzn. 53 listů + obálka</t>
  </si>
  <si>
    <t>Tiskoviny pro lékaře a OZP</t>
  </si>
  <si>
    <t>TISKOVINY PRO LÉKAŘE A OZP - CENA CELKEM</t>
  </si>
  <si>
    <t>Samolepa</t>
  </si>
  <si>
    <t>Vinylová samolepa 10x12cm s potiskem 4/0; UV tisk; matná nebo lesklá; s permanentním lepidlem</t>
  </si>
  <si>
    <t>Vinylová samolepa 10x10cm s potiskem 4/0; UV tisk; matná nebo lesklá; s permanentním lepidlem</t>
  </si>
  <si>
    <t>Vinylová samolepa 5x5cm s potiskem 4/0; UV tisk; matná nebo lesklá; s permanentním lepidlem</t>
  </si>
  <si>
    <t>logo nebo samolepka s logem na krabičce výrobku dle logomanuálu</t>
  </si>
  <si>
    <t>340x500mm (klopa 50mm)</t>
  </si>
  <si>
    <t>Monitor dechu</t>
  </si>
  <si>
    <t>Account manager</t>
  </si>
  <si>
    <t>Traffic manager</t>
  </si>
  <si>
    <t>Art director</t>
  </si>
  <si>
    <t>Creative Director</t>
  </si>
  <si>
    <t>Content Manager</t>
  </si>
  <si>
    <t>Digital Designer</t>
  </si>
  <si>
    <t>Digital Strategist</t>
  </si>
  <si>
    <t>Social Media Manager</t>
  </si>
  <si>
    <t>kompletní výroba 20 s. rozhlasového spotu, a to včetně všech licencí na dobu minimálně 10 let (licence k výkonu práva užití výstupů, licence k výkonu práva užít umělecké výkony herců, licence k hudbě)</t>
  </si>
  <si>
    <t>kompletní výroba 30 s. rozhlasového spotu, a to včetně všech licencí na dobu minimálně 10 let (licence k výkonu práva užití výstupů, licence k výkonu práva užít umělecké výkony herců, licence k hudbě)</t>
  </si>
  <si>
    <t>Blis</t>
  </si>
  <si>
    <t>Channel Factory YT</t>
  </si>
  <si>
    <t>Bannery blended - geotargeting: Nemocniční zařízení - selekce lokalit - doručení v reálném čase</t>
  </si>
  <si>
    <t>Bannery blended - geotargeting: Nemocniční zařízení - selekce lokalit - retargeting s frekvencí zobrazení 10</t>
  </si>
  <si>
    <t>Vitalia.cz</t>
  </si>
  <si>
    <t>1 měsíc</t>
  </si>
  <si>
    <t>Vyhledávání; textový inzerát v rámci vyhledávání; 18+</t>
  </si>
  <si>
    <t>OZP spoty; Facebook Video alespoň 15s sledování nebo celé video v případě nižší stopáže (ThruPlay FB)</t>
  </si>
  <si>
    <t>SPOTIFY</t>
  </si>
  <si>
    <t>Audio everywhere / OZP rozhlasové spoty v délce minimálně 20 vteřin</t>
  </si>
  <si>
    <t>Prolekare.cz</t>
  </si>
  <si>
    <t>1x PR článek + 1x Newsletter včetně banneru + 1x PR článek na webu se zaměřením na prevenci včetně banneru OZP</t>
  </si>
  <si>
    <t>PR balíček</t>
  </si>
  <si>
    <t>Mojeobrazovka - polikliniky</t>
  </si>
  <si>
    <t>Umístění inzerce ve velikosti A3 na výšku na reklamním panelu ve zdravotnických zařízeních v ČR dle vybraných odborností, a to včetně produkce (přípravy a tisku až 5 motivů)</t>
  </si>
  <si>
    <t>Obrazovky  ve fitness centrech</t>
  </si>
  <si>
    <t>LED  obrazovky v rámci ČR (7 měst; 15 obrazovek); 10s reklamní spot nebo statická reklama/vizuál</t>
  </si>
  <si>
    <t>Propagace: TV POST#VidimSeNaOcku; 1 týden obsahuje: 26 10vteřinových sponzorských vzkazů + soutěž na FB a TV + 2x příspěvek na sociálních sítích Óčka + 2x výhra v minimální hodnotě á 2 000Kč (zajistí dodavatel včetně zaslání výhry, typ výher specifikuje OZP)</t>
  </si>
  <si>
    <t>10s reklamní spoty v rámci minimálně 10 regionálních televizích v regionální síti tv vysílání</t>
  </si>
  <si>
    <t>40s reklamní spoty v rámci minimálně 10 regionálních televizích v regionální síti tv vysílání</t>
  </si>
  <si>
    <t>CNN Prima Nový den</t>
  </si>
  <si>
    <t>Nový den</t>
  </si>
  <si>
    <t>A11 TV</t>
  </si>
  <si>
    <t>10s reklamní spoty; minimálně 60 % v primetime</t>
  </si>
  <si>
    <t>40s reklamní spoty; minimálně 60 % v primetime</t>
  </si>
  <si>
    <t>TV NOVA - rozhovor</t>
  </si>
  <si>
    <t>Rozhovor</t>
  </si>
  <si>
    <t>Projekt</t>
  </si>
  <si>
    <t>Radiohouse TOTAL</t>
  </si>
  <si>
    <t>MEDIACLUB / Radio United TOTAL</t>
  </si>
  <si>
    <t>ATMEDIA: ATMAX</t>
  </si>
  <si>
    <t>Téma</t>
  </si>
  <si>
    <t>TV magazín</t>
  </si>
  <si>
    <t>Moje psychologie</t>
  </si>
  <si>
    <t>Glanc</t>
  </si>
  <si>
    <t>MYWINGS</t>
  </si>
  <si>
    <t>PragMoon</t>
  </si>
  <si>
    <t>Celoplošná barevná inzerce včetně online vydání</t>
  </si>
  <si>
    <t>Zdravotnictví a Medicína</t>
  </si>
  <si>
    <t xml:space="preserve">Vitalita &amp; Zdraví </t>
  </si>
  <si>
    <t>LEO Express</t>
  </si>
  <si>
    <t>Umístění CLV včetně produkce na 1 měsíc s umístěním v okresních a krajských městech a jejich spádové oblasti</t>
  </si>
  <si>
    <t>Umístění bigboardů včetně produkce na 1 měsíc s umístěním v krajských městech a jejich spádové oblasti</t>
  </si>
  <si>
    <t xml:space="preserve">Balíček zaměřený na CS: ženy s minimálním plněním: 3x redakční článek včetně SEO/ 2x mailing /1x soutěž včetně cen - poukaz 5x1000 CZK dle specifikace OZP / 4x podpora na sociálních sítích + banner po celou dobu </t>
  </si>
  <si>
    <t>Ceny do soutěží</t>
  </si>
  <si>
    <t>CELKOVÁ CENA ZA CENY DO SOUTĚŽÍ v Kč bez DPH</t>
  </si>
  <si>
    <t>Grafik pro 3D modelace a animace</t>
  </si>
  <si>
    <t>Projekt Den zdraví s OZP s Deníkem a  2x PR článek 1/2 strany v Deníku  + 1x rozhovor se zástupcem OZP v Deníku fromát 1/1 + 5x PR1/4 strany alespoň v 5 časopisech VLM + 1x webová soutěž na webu denik.cz + 1x FB post FB Deníku  + 1x Instastory IG Deníku</t>
  </si>
  <si>
    <t>Odborné tiskoviny</t>
  </si>
  <si>
    <t>Kartonová krabice</t>
  </si>
  <si>
    <t>PVC balící pásek</t>
  </si>
  <si>
    <t>Skládací 100x100x1000mm; dodat rozložené</t>
  </si>
  <si>
    <t xml:space="preserve">Produkční práce </t>
  </si>
  <si>
    <t>PRODUKČNÍ PRÁCE - CENA CELKEM</t>
  </si>
  <si>
    <t>PrimetimeMedia</t>
  </si>
  <si>
    <t>Dobré zprávy z regionů nebo v Týden v regionech na min. 10 TV stanicích, kompilační týdeník s výběrem nejzajímavějších zpráv, délka reportáže min 2,5 minuty</t>
  </si>
  <si>
    <t>Počet odvysílání</t>
  </si>
  <si>
    <t>Interview / komponovaný rozhovor, možnost proložení anketami apod. na min. 10 TV stanicích, délka rozhovoru minimálně 15 minut</t>
  </si>
  <si>
    <t>Propagace v rámci sportovní nebo kulturní akce s návštěvností min 1000 osob: minimálně zobrazení loga na pozvánkách, vstupenkách a/nebo zpravodaji, minimálně 1x statický panel s minimálním rozměrem 2 m2 na akci, minimálně 10x  zobrazení loga/spotu na digitálním nosiči na akci, minimálně jedna propagace na sociální síti akce (fcb, instagram ap.)</t>
  </si>
  <si>
    <t>Propagace v rámci sportovní nebo kulturní akce s návštěvností min 100 osob: minimálně zobrazení loga na pozvánkách, vstupenkách a/nebo zpravodaji, minimálně 1x statický panel s minimálním rozměrem 1 m2 na akci, minimálně 10x  zobrazení loga/spotu na digitálním nosiči na akci, minimálně jedna propagace na sociální síti akce (fcb, instagram ap.)</t>
  </si>
  <si>
    <t>Akce</t>
  </si>
  <si>
    <t>Propagace na sportovní či kulturní akci</t>
  </si>
  <si>
    <t>Masážní pistole</t>
  </si>
  <si>
    <t>Homepage exclusive</t>
  </si>
  <si>
    <t>Nordic walking hole</t>
  </si>
  <si>
    <t>Masážní pistole pro uvolnění svalů. Minimálně 5 rychlostí, minimálně 2 intenzity, minimálně 5 různých masážních hlav, baterie s minimální kapacitou 2500 mAh, funkce automatického vypnutí, maximální  hmotnost 1100 g.</t>
  </si>
  <si>
    <t>Monitor dechu se zvukovým alarmem a světelným ukazatelem, dvě senzorové podložky, monitor dechu a pohybu, vhodné do dětské postýlky 60 x 120 cm, rozměr senzoru š 30-35  x v 50-55 cm, vybavení: displej, nastavitelná úroveň detekce, ovládání tlačítkem, napájení bateriemi.</t>
  </si>
  <si>
    <t xml:space="preserve">CENY DO SOUTĚŽÍ - CENA CELKEM </t>
  </si>
  <si>
    <t>Využití celé inzertní plochy hypercubes v min. velikosti šíře a délky 2m a výšky 4m, a to ve městech, kde se nachází OZP pobočky; cena včetně výroby a  produkce</t>
  </si>
  <si>
    <t>IČO:</t>
  </si>
  <si>
    <t>Účastník</t>
  </si>
  <si>
    <t>*Účastník vyplní pouze takto zvýrazněná pole, ostatní budou doplněna automaticky dle nastavených vzorců.</t>
  </si>
  <si>
    <t>Datum a podpis oprávněného zástupce účastníka:</t>
  </si>
  <si>
    <t>In-stream NOVA.CZ</t>
  </si>
  <si>
    <t>Videospot v délce 10s</t>
  </si>
  <si>
    <t>Zajištění realizace markentigové strategie pro rok 2025</t>
  </si>
  <si>
    <t>Chytré hodinky s CE certifikací měření EKG  - minimální požadavky: pro muže i ženy, s ovládáním v češtině, AMOLED displej, bluetooth, WiFi, GPS, telefonování z hodinek přes spárovaný telefon (v dosahu Bluetooth), měření tepu, měření EKG, monitoring spánku, tlakoměr, krokoměr, oxymetr, barometr, přehrávač hudby v hodinkách, ovládání přehrávače hudby v mobilu, předpověď počasí, režim spánku, vlastní ciferníky, navigace, usnadnění pro hendikepované, vhodné na běh, cyklistiku, jógu, plavání, vodotěsnost minimálně 50 m, materiál pouzdra ocel, velikost minimálně 41mm a maximálně 43mm.</t>
  </si>
  <si>
    <t>Chytré hodinky s CE certifikací měření EKG  - minimální požadavky: pro muže i ženy, s ovládáním v češtině, AMOLED displej, bluetooth, WiFi, GPS, telefonování z hodinek přes spárovaný telefon (v dosahu Bluetooth), měření tepu, měření EKG, monitoring spánku, tlakoměr, krokoměr, oxymetr, barometr, přehrávač hudby v hodinkách, ovládání přehrávače hudby v mobilu, předpověď počasí, režim spánku, vlastní ciferníky, navigace, usnadnění pro hendikepované, vhodné na běh, cyklistiku, jógu, plavání, vodotěsnost minimálně 50 m, materiál pouzdra ocel, velikost minimálně 45mm a maximálně 47mm.</t>
  </si>
  <si>
    <t>SOS tlačítko pro seniory</t>
  </si>
  <si>
    <t>Hole určené na nordic walking a dlouhé túry, materiál hliník nebo carbon, váha maximálně 200g, minimální délka 58cm, maximální délka 130cm, délka složených holí maximálně 60 cm, spodní díl nastavitelný pomocí expandru, karbidová špička, přepravní obal.</t>
  </si>
  <si>
    <t>Samolepa kulatá malá logo1</t>
  </si>
  <si>
    <t>Vinylová samolepa kulatá, průměr 3cm s potiskem 4/0; UV tisk; lesklá; s permanentním lepidlem</t>
  </si>
  <si>
    <t>Samolepa kulatá malá logo2</t>
  </si>
  <si>
    <t>Samolepa kulatá velká logo</t>
  </si>
  <si>
    <t>Vinylová samolepa kulatá, průměr 8cm s potiskem 4/0; UV tisk; lesklá; s permanentním lepidlem</t>
  </si>
  <si>
    <t>Samolepa logo malé</t>
  </si>
  <si>
    <t>Vinylová samolepa  15x5cm s potiskem 4/0; UV tisk; lesklá; s permanentním lepidlem</t>
  </si>
  <si>
    <t>Samolepa logo střední</t>
  </si>
  <si>
    <t>Vinylová samolepa  9x3cm s potiskem 4/0; UV tisk; lesklá; s permanentním lepidlem</t>
  </si>
  <si>
    <t>Kartonový tubus skládací (dodat rozložené)</t>
  </si>
  <si>
    <t>Skládací 100x100x1000mm</t>
  </si>
  <si>
    <t>Kartonová obálka - karton pevný</t>
  </si>
  <si>
    <t>Rollup</t>
  </si>
  <si>
    <t>UX Designer</t>
  </si>
  <si>
    <t>Digital Manager</t>
  </si>
  <si>
    <t>jednotková cena (za 1 hodinu) v Kč bez DPH*</t>
  </si>
  <si>
    <t>MF DNES</t>
  </si>
  <si>
    <t>Propagace OZP na online portále se zdravotní tématikou či zdravotním poradenstvím s minimální návštěvností 200 tisíc měsíčně (dle oficiálních dat měření)</t>
  </si>
  <si>
    <t>display branding: 150tis. zobrazení + display desktop minimálně 300x600: 150tis. zobrazení + display mobilní zařízení sticky: 500tis. zobrazení + display mobilní zařízení minimálně 300x300: 500tis zobrazení</t>
  </si>
  <si>
    <t>Obrazovky  v obchodních centrech a supermarketech</t>
  </si>
  <si>
    <t>Finmag</t>
  </si>
  <si>
    <t>Občan v síti</t>
  </si>
  <si>
    <t>Listy ALENu</t>
  </si>
  <si>
    <t>Turista</t>
  </si>
  <si>
    <t>Stěžeň - časopis pro dialyzované</t>
  </si>
  <si>
    <t>Advertorial včetně online vydání</t>
  </si>
  <si>
    <t>Rozhovor nebo PR článek nebo inzerce v rozsahu minimálně 20 % jedné strany</t>
  </si>
  <si>
    <t>Inzerce</t>
  </si>
  <si>
    <t>Propagace OZP v rámci titulu pro ženy s rakovinou v rozsahu minimálně 20 % jedné strany</t>
  </si>
  <si>
    <t>Emailing na lékaře s vybranými odbornostmi a v rozsahu minimálně 6 000 adres, součástí je PR článek na prolekare.cz</t>
  </si>
  <si>
    <t>Emailing</t>
  </si>
  <si>
    <t>Happy Baby</t>
  </si>
  <si>
    <t>Emailing na těhotné ženy a ženy s novorozenci a ostatní aminky v minimálním rozsahu 40 000 adres</t>
  </si>
  <si>
    <t>Reklamní balíček Frekvence 1 + youradio talk</t>
  </si>
  <si>
    <t>Propagace OZP v rámci kampaně a minimálního plnění: Podcast 5-10 min. se zástupcem OZP v rámci Youradio Talk online + 1x Tip pro Vás sestřih podcastu na Frekvenci 1 on-air a on-line stream + 25x programová anonce 30" s propagací podcastu a citací OZP v délce 10" + programmatic audio spot 30" s propagací podcastu a citací OZP v délce 10" 200 tis. impresí on-line + FB post propagace podcastu s citací a označením a prolinkem OZP na FB Frekvence 1  + IG story propagace podcastu s označením OZP na IG Frekvence 1</t>
  </si>
  <si>
    <t>Balíček</t>
  </si>
  <si>
    <t>HbbTV Max Reach TV Nova / cílení bude nastaveno dle požadavku OZP; umístění banneru + umístění spotů OZP na podstránce v rámci HBBTV; součástí je příprava a výroba podkladů pro HBBTV nasazení</t>
  </si>
  <si>
    <t>imprese</t>
  </si>
  <si>
    <t>Switchroll TV spot 10s</t>
  </si>
  <si>
    <t>Respekt</t>
  </si>
  <si>
    <t>CNN PRIMA ročenka</t>
  </si>
  <si>
    <t>Toprecepty.cz</t>
  </si>
  <si>
    <t>CPT</t>
  </si>
  <si>
    <t>Příspěvek v podobě Reels Instagram nebo Statický post Facebook</t>
  </si>
  <si>
    <t>Příspěvek</t>
  </si>
  <si>
    <t>Propagace OZP na online portále casopisturista.cz</t>
  </si>
  <si>
    <t>Propagace OZP na online portále kct.cz</t>
  </si>
  <si>
    <t>Skyscraper - sloupec 160 x 600 px</t>
  </si>
  <si>
    <t>1 týden</t>
  </si>
  <si>
    <t>Obdélníkový formát - banner 2700 x 900 px</t>
  </si>
  <si>
    <t>Vogue</t>
  </si>
  <si>
    <t>Celoplošná barevná inzerce nebo rozhovor v rozsahu celostrany</t>
  </si>
  <si>
    <t>30s reklamní spoty; minimálně 60 % v primetime</t>
  </si>
  <si>
    <t>30s reklamní spoty v rámci minimálně 10 regionálních televizích v regionální síti tv vysílání</t>
  </si>
  <si>
    <t>20s reklamní spoty s nasazením po-pá vždy v čase: 06-09: 2x + 09-12: 2x + 12-15: 2x + 15-18: 2x tzn. 8 spotů za 1 den / 40 spotů za týden</t>
  </si>
  <si>
    <t>Veškeré dostupné formáty a dle konkrétního cílení, CS: ženy, 20-40, Rodičovství, Zdraví, Zprávy ze zdravotnictví, Zdravotní pojištění, Fitness, Sport, Péče o zdraví</t>
  </si>
  <si>
    <t>Veškeré dostupné formáty a dle konkrétního cílení, CS: ženy, 40-60, Rodičovství, Zdraví, Zdravotní pojištění, Kupony a slevové nabídky tzn. slevy a výhody tzn. lovci výhodných akcí</t>
  </si>
  <si>
    <t>Veškeré dostupné formáty a dle konkrétního cílení, CS: podnikání a OSVČ, Zdraví, Zdravotní pojištění, Kupony a slevové nabídky tzn. slevy a výhody tzn. lovci výhodných akcí</t>
  </si>
  <si>
    <t>Veškeré dostupné formáty a dle konkrétního cílení, CS: senior, 60+, Zdraví, Zdravotní pojištění, Kupony a slevové nabídky tzn. slevy a výhody tzn. lovci výhodných akcí</t>
  </si>
  <si>
    <t>Promovaný  post, CS: sledující FB a INST profil OZP</t>
  </si>
  <si>
    <t>Bannery v rámci sítě Google, CS: ženy, 20-40, Rodičovství, Zdraví, Zprávy ze zdravotnictví, Zdravotní pojištění, Fitness, Sport, Péče o zdraví</t>
  </si>
  <si>
    <t>Bannery v rámci sítě Google, CS: ženy, 40-60, Rodičovství, Zdraví, Zdravotní pojištění, Kupony a slevové nabídky tzn. slevy a výhody tzn. lovci výhodných akcí</t>
  </si>
  <si>
    <t>Bannery v rámci sítě Google, CS: muž, 40-60, podnikání a OSVČ, Zdraví, Zdravotní pojištění, Kupony a slevové nabídky tzn. slevy a výhody tzn. lovci výhodných akcí</t>
  </si>
  <si>
    <t>Bannery v rámci sítě Google, CS: senior, 60+, Zdraví, Zdravotní pojištění, Kupony a slevové nabídky tzn. slevy a výhody tzn. lovci výhodných akcí</t>
  </si>
  <si>
    <t>Bannery v rámci sítě Google  - REMARKETING, CS: navštívili webovou stránku OZP nebo landingpage OZP</t>
  </si>
  <si>
    <t>Bannery v rámci sítě Seznam, CS: ženy, 20-40, Rodičovství, Zdraví, Zprávy ze zdravotnictví, Zdravotní pojištění, Fitness, Sport, Péče o zdraví</t>
  </si>
  <si>
    <t>Bannery v rámci sítě Seznam, CS: ženy, 40-60, Rodičovství, Zdraví, Zdravotní pojištění, Kupony a slevové nabídky tzn. slevy a výhody tzn. lovci výhodných akcí</t>
  </si>
  <si>
    <t>Bannery v rámci sítě Seznam, CS: muž, 40-60, podnikání a OSVČ, Zdraví, Zdravotní pojištění, Kupony a slevové nabídky tzn. slevy a výhody tzn. lovci výhodných akcí</t>
  </si>
  <si>
    <t>Bannery v rámci sítě Seznam, CS: senior, 60+, Zdraví, Zdravotní pojištění, Kupony a slevové nabídky tzn. slevy a výhody tzn. lovci výhodných akcí</t>
  </si>
  <si>
    <t>Bannery v rámci sítě Seznam  - REMARKETING, CS: navštívili webovou stránku OZP nebo landingpage OZP</t>
  </si>
  <si>
    <t>Soutěžní promovaný  post, CS: 18+ a sledující FB a INST profil OZP, návrh a příprava soutěžního příspěvku, zajištění dodání výher výhercům</t>
  </si>
  <si>
    <t>Trueview 30s nebo 40s + překryvná vrstva + doprovodný banner</t>
  </si>
  <si>
    <t>Meta+Google</t>
  </si>
  <si>
    <t>Lead kampaň (Instant form) - vyplnění a odeslání rychlého formuláře</t>
  </si>
  <si>
    <t>lead</t>
  </si>
  <si>
    <t>konverze</t>
  </si>
  <si>
    <t>Cross device / videospot o délce 30s nebo 40s nebo 10s</t>
  </si>
  <si>
    <t>Videospot v délce 30s nebo 40s nebo 10s</t>
  </si>
  <si>
    <t>Videospot v délce 30s nebo 40s nebo 10s, floating po všech titulech</t>
  </si>
  <si>
    <t>Dynamický Gigaboard na HP iDNES.cz</t>
  </si>
  <si>
    <t>Konverzní kampaň (remarketing/lookalike) - zobrazení webové stránky dle specifikace zadavatele po vyplnění formuláře dle specifikace zadavatele</t>
  </si>
  <si>
    <t>Referenční CPP v cílové skupině ženy 25-45 let za 30" spot, sezónní, stopážové, daypartové, příp. další koeficienty budou uplatněny v souladu s platnými všeobecnými podmínkami reklamy TV stanic, minimální podíl PT+SPT 60 %, minimální podíl spotů umístěných na hlavním kanále příslušné TV skupiny 50 %, minimální reach: 40 %</t>
  </si>
  <si>
    <t>TRP</t>
  </si>
  <si>
    <t>Referenční CPP v cílové skupině 18+ za 30" spot, sezónní, stopážové, daypartové, příp. další koeficienty budou uplatněny v souladu s platnými všeobecnými podmínkami reklamy TV stanic, minimální podíl PT+SPT 60 %, minimální podíl spotů umístěných na hlavním kanále příslušné TV skupiny 50 %, minimální reach: 40 %</t>
  </si>
  <si>
    <t>Referenční CPP v cílové skupině Podnikatelé za 30" spot, sezónní, stopážové, daypartové, příp. další koeficienty budou uplatněny v souladu s platnými všeobecnými podmínkami reklamy TV stanic, minimální podíl PT+SPT 60 %, minimální podíl spotů umístěných na hlavním kanále příslušné TV skupiny 50 %, minimální reach: 40 %</t>
  </si>
  <si>
    <t>10s reklamní spoty v objemu 100GRPs v aktuální nákupní cílové skupině (ta je vždy zveřejněna na webu Nova Group);  40 % PT+20 % SPT, garantovaná afinita 1,2 v cílové skupině Ženy 25-45</t>
  </si>
  <si>
    <t>10s reklamní spoty v objemu 100GRPs v aktuální nákupní cílové skupině (ta je vždy zveřejněna na webu Media Club); 60 % PT; garantovaná afinita 0,65 v cílové skupině Ženy 25-45</t>
  </si>
  <si>
    <t>10s reklamní spoty v objemu 30GRPs v aktuální nákupní cílové skupině (ta je vždy zveřejněna na webu České televize)</t>
  </si>
  <si>
    <t>30s reklamní spoty v objemu 30GRPs v aktuální nákupní cílové skupině (ta je vždy zveřejněna na webu České televize)</t>
  </si>
  <si>
    <t>40s reklamní spoty v objemu 30GRPs v aktuální nákupní cílové skupině (ta je vždy zveřejněna na webu České televize)</t>
  </si>
  <si>
    <t>10s reklamní spoty v objemu 10GRPs v aktuální nákupní cílové skupině (ta je vždy zveřejněna na webu AT MEDIA)</t>
  </si>
  <si>
    <t>30s reklamní spoty v objemu 10GRPs v aktuální nákupní cílové skupině (ta je vždy zveřejněna na webu AT MEDIA)</t>
  </si>
  <si>
    <t>40s reklamní spoty v objemu 10GRPs v aktuální nákupní cílové skupině (ta je vždy zveřejněna na webu AT MEDIA)</t>
  </si>
  <si>
    <t>10s sponzorské vzkazy u seriálu v primetime (všední den mezi 20:00-22:30): 1x pořad po 4 vzkazech</t>
  </si>
  <si>
    <t>10s sponzorské vzkazy u seriálu v primetime (všední den mezi 20:15-22:00) : 1x pořad po 4 vzkazech</t>
  </si>
  <si>
    <t>Síť v minimálním počtu 20 kin a v minimálně v Praze, Brně, Plzni; 40s reklamní spoty</t>
  </si>
  <si>
    <t>Multikina v krajských nebo okresních městech; minimální počet 5 multikin v 5 krajských městech (Praha, Stř. Čechy kromě MB, Plzeň, Brno); 40s reklamní spoty</t>
  </si>
  <si>
    <t>Reklamní spoty na digitálních obrazovkách v čekárnách zdravotnických zařízení, konkrétní specializace dle požadavků zadavatele,  stopáž 30", cena pro ostatní stopáže bude vypočtena poměrově dle délky spotu</t>
  </si>
  <si>
    <t>Distribuce letáků a časopisů; MOJEAMBULANCE a ostatní zdrav. zařízení</t>
  </si>
  <si>
    <t>1ks</t>
  </si>
  <si>
    <t>Distribuce letáků a časopisů; IDS zdrav. zařízení</t>
  </si>
  <si>
    <t>30s reklamní vizuály na obrazovkách s minimální velikostí 55" v OC centrech (Ad panely) a supermarketech a v minimálně 15 městech;  30s vizuál na výšku se bude skládat z několika motivů, které bude definovat OZP a příprava podkladu je součástí plnění</t>
  </si>
  <si>
    <t>OZP zóna v obchodním centru; téma zdravotní prevence</t>
  </si>
  <si>
    <r>
      <t>Propagace OZP na veřejném prostranství  v obchodním centru v krajském městě (konkrétní místo podléhá schválení ze strany OZP), a to v trvání vždy 1 den, a to sobota nebo spojeno s další akcí v rámci OC nebo ve všední den, a vždy v trvání 6 hodin</t>
    </r>
    <r>
      <rPr>
        <b/>
        <sz val="11"/>
        <rFont val="Calibri"/>
        <family val="2"/>
        <charset val="238"/>
        <scheme val="minor"/>
      </rPr>
      <t>,</t>
    </r>
    <r>
      <rPr>
        <sz val="11"/>
        <rFont val="Calibri"/>
        <family val="2"/>
        <charset val="238"/>
        <scheme val="minor"/>
      </rPr>
      <t xml:space="preserve">  prostor pro chill zónu minimálně 6 x 6m, 2x rollup (OZP), 1x reklamní stojan s infografikou, 2x hosteska, letáky, 1x fotostěna (OZP), 200ks Instax fotografií, výstupy pro online použití, zajištění sedacích kostek či vaků a stolku a koberce či jiné podlahové krytiny, zajištění celé akce včetně veškeré dopravy, instalací, deinstalací a videozáznamů, součásti mediální plnění:  1x post na sociálních sítích pořadatele nebo obchodního centra, OZP zajistí odborná vyšetření a masáže na místě, komunikace v rámci OC  - možnost aktivního roznosu letáků s pozvánkou na akci, možnost umístění 1 - 2 Áček s pozvánkou v místě konání, využití sociálních sítí či jiného materiálu OC centra - pokud má dané centrum k dispozici.</t>
    </r>
  </si>
  <si>
    <t>Magazín Dnes+TV</t>
  </si>
  <si>
    <t>Mediální dům vydávající deník s minimálním nákladem 50 000 ks a zpravodajským portálem nad 2 mil. RU</t>
  </si>
  <si>
    <t xml:space="preserve">Celostátní a regionální deníky </t>
  </si>
  <si>
    <t>Branding/INTERSCROLLER - na zpravodajském portálu s alespoň 2 mil. RU (na základě dat Netmonitor za období květen 2024), podíl jednoho portálu maximálně 25 %</t>
  </si>
  <si>
    <t>Videospot - na zpravodajském portálu s alespoň 2 mil. RU (na základě dat Netmonitor za období květen 2024), podíl jednoho portálu maximálně 25 %</t>
  </si>
  <si>
    <t>Veškeré dostupné formáty a dle konkrétního cílení - REMARKETING, CS: Reagovali na reklamu a podobní těm, kteří reagovali na reklamu (interakce typu like, comment, sdílení)</t>
  </si>
  <si>
    <t>Zpravodajské portály</t>
  </si>
  <si>
    <t>PR článek - na zpravodajském portálu s alespoň 2 mil. RU (dle dat Netmonitor za období květen 2024)</t>
  </si>
  <si>
    <t>Specializované portály</t>
  </si>
  <si>
    <t>PR článek na specializovaných a odborných portálech</t>
  </si>
  <si>
    <t>Zeny sro</t>
  </si>
  <si>
    <t>Příplatek za papírový pásek kolem výroční zprávy (lepený vně); plnobarevný potisk; minimální výška pásky 5cm a maximální výška pásky 10cm</t>
  </si>
  <si>
    <t>Celková cena v Kč bez DPH</t>
  </si>
  <si>
    <t>Výroba a odvysílání předtočeného rozhovoru v minimální délce 1 minuty na téma prevence + konkrétní programy, firemní dny zdraví a další témata dle požadavku OZP; rozhovor bude probíhat se zástupcem OZP; konkrétní datum a čas odvysílání podléhá schválení ze strany OZP</t>
  </si>
  <si>
    <t>Distribuce propagačních DL letáků OZP (DL jednoduché nebo skládané max. 3 lomy) a časopisů OZP (do max. velikost A4 a 110 stran) do čekáren v rámci zdravotnických zařízení a v jejich blízkosti, a to včetně dopravy a vyzvednutí  v sídle OZP Praha; poměr letáků a časopisů určí OZP na základě aktuální dostupnosti letáků a časopisů</t>
  </si>
  <si>
    <t>Suplementy celostátních a regionální deníků, společenské časopisy nebo časopisy pro ženy</t>
  </si>
  <si>
    <t>Mobilní banner - na zpravodajském portálu s alespoň 2 mil. RU (na základě dat Netmonitor za období květen 2024), podíl jednoho portálu maximálně 25 %</t>
  </si>
  <si>
    <t>Video 20s Trueview for Reach+ companion banner; CS: ženy/matky 18+ se zájmem o zdraví, wellbeing, péče o dítě</t>
  </si>
  <si>
    <t>Video Non-skip 10s Trueview for Reach+ companion banner; CS: ženy/matky 18+ se zájmem o zdraví, wellbeing, péče o dítě</t>
  </si>
  <si>
    <t>Nepřeskočitelné video; Desktop + Mobil + HbbTV; délka videospotu 10s</t>
  </si>
  <si>
    <t>Kartónová obálka - karton pevný</t>
  </si>
  <si>
    <t>Kartónový tubus skládací</t>
  </si>
  <si>
    <t>Chytré hodinky s CE certifikací měření EKG  - minimální požadavky: pro muže i ženy, s ovládáním v češtině, OLED displej, bluetooth, WiFi, GPS, telefonování z hodinek přes spárovaný telefon (v dosahu Bluetooth), měření tepu, měření EKG, monitoring spánku, krokoměr, oxymetr, barometr, přehrávač hudby v hodinkách, ovládání přehrávače hudby v mobilu, předpověď počasí, režim spánku, vlastní ciferníky, navigace, usnadnění pro hendikepované a integrované mapy, vhodné na běh, cyklistiku, jógu, plavání, vodotěsnost  minimálně 50 m, materiál pouzdra hliník, velikost minimálně 40mm a maximálně 42mm, ovládání v češtině.</t>
  </si>
  <si>
    <t>Chytré hodinky s CE certifikací měření EKG  - minimální požadavky: pro muže i ženy, s ovládáním v češtině, OLED displej, bluetooth, WiFi, GPS, telefonování z hodinek přes spárovaný telefon (v dosahu Bluetooth), měření tepu, měření EKG, monitoring spánku, krokoměr, oxymetr, barometr, přehrávač hudby v hodinkách, ovládání přehrávače hudby v mobilu, předpověď počasí, režim spánku, vlastní ciferníky, navigace, usnadnění pro hendikepované a integrované mapy, vhodné na běh, cyklistiku, jógu, plavání, vodotěsnost  minimálně 50 m, materiál pouzdra hliník, velikost minimálně 44mm a maximálně 46mm, ovládání v češtině.</t>
  </si>
  <si>
    <t>Alespoň 2 TV skupiny, každá s minimálním podílem sledovanosti 10 % dle ATO - roční data za rok 2023 a D15+</t>
  </si>
  <si>
    <t>40s reklamní spoty v objemu 50GRPs v aktuální nákupní cílové skupině (ta je vždy zveřejněna na webu Media Club); 60 % PT; garantovaná afinita 0,65 v cílové skupině Ženy 25-45</t>
  </si>
  <si>
    <t>40+10s tandemové reklamní spoty v objemu 50GRPs v aktuální nákupní cílové skupině (ta je vždy zveřejněna na webu Media Club); 60 % PT; garantovaná afinita 0,65 v cílové skupině Ženy 25-45</t>
  </si>
  <si>
    <t>10s sponzorské vzkazy u pořadu Události za okamžik 18:52; 1 týden po-ne</t>
  </si>
  <si>
    <t>10s sponzorské vzkazy u pořadu Počasí po Televizních novinách na 1 týden po-ne</t>
  </si>
  <si>
    <t>10s sponzorské vzkazy u pořadu Počasí 18:55 - 19:00; 1 týden po-ne</t>
  </si>
  <si>
    <t>15s reklamní vizuály na výšku na obrazovkách s minimální velikostí 55" ve Fitness centrech v Praze (Ad panely) a v minimálním počtu 30 obrazovek;  15s vizuál se bude skládat z 1 - 3 motivů, které bude definovat OZP a příprava podkladu je součástí plnění</t>
  </si>
  <si>
    <t>množství 
v ks</t>
  </si>
  <si>
    <t>jednotková cena 
v Kč bez DPH*</t>
  </si>
  <si>
    <r>
      <t xml:space="preserve">SOS tlačítko pro přivolání pomoci ve 2 vteřinách, výdrž baterie až 1 rok, nepotřebuje wifi ani chytrý telefon, SIM součástí balení, poplach až na 5 tel. čísel pomocí SMS a tel. hovoru, potvrzení o doručení poplašné zprávy, funguje v místech se slabým signálem jako jsou sklepy a zahrady, </t>
    </r>
    <r>
      <rPr>
        <sz val="11"/>
        <rFont val="Calibri"/>
        <family val="2"/>
        <charset val="238"/>
        <scheme val="minor"/>
      </rPr>
      <t>voděodolné, ochrana proti vyvolání nechtěného poplachu.</t>
    </r>
  </si>
  <si>
    <t>Specifikace inzerce pro období: 2025</t>
  </si>
  <si>
    <t>Graphic Designer</t>
  </si>
  <si>
    <t>Data analyst</t>
  </si>
  <si>
    <t>Programmer</t>
  </si>
  <si>
    <t>DTP Operator</t>
  </si>
  <si>
    <t>doprava 1 palety materiálu /např. letáků/, jednotková cena za každých započatých 50km</t>
  </si>
  <si>
    <t>40s reklamní spoty v objemu 50GRPs v aktuální nákupní cílové skupině (ta je vždy zveřejněna na webu Nova Group);  40 % PT+20 % SPT, garantovaná afinita 1,2 v cílové skupině Ženy 25-45</t>
  </si>
  <si>
    <t>40+10s tandemové reklamní spoty v objemu 50GRPs v aktuální nákupní cílové skupině (ta je vždy zveřejněna na webu Nova Group);  40 % PT+20 % SPT, garantovaná afinita 1,2 v cílové skupině Ženy 25-45</t>
  </si>
  <si>
    <t>Media planner</t>
  </si>
  <si>
    <t>Account director</t>
  </si>
  <si>
    <t>Account executive</t>
  </si>
  <si>
    <t>Coder</t>
  </si>
  <si>
    <t>Production (Produkční)</t>
  </si>
  <si>
    <t>Pronájem hostesek - 1 hosteska</t>
  </si>
  <si>
    <t>předpokládaný počet hodin**</t>
  </si>
  <si>
    <t>** U takto označených pozic účastník vyplní jednotkovou cenu v Kč bez DPH (za 1h) , skutečný počet čerpaných hodin bude záviset na potřebách zadavatele.</t>
  </si>
  <si>
    <t xml:space="preserve">Jednotková cena v Kč bez DPH uvedená účastníkem u pozic v části Práce realizačního týmu nesmí být nižší než třetina hodinové sazby u stejných pozic zveřejněných v rámci "Výsledků průzkumu hodinových sazeb 2024 a souvislosti" Asociací komunikačních agentur (AKA) - viz https://www.aka.cz/app/uploads/2024/05/vysledky-vyzkumu-sazby-ke-zverejneni-2024-1.pdf. Blížší informace jsou uvedeny v článku 8. zadávací dokumentace. </t>
  </si>
  <si>
    <t xml:space="preserve">Příloha č. 1 RD - Soupis plnění </t>
  </si>
  <si>
    <t>Rollup 85x200, leštěný hliník s černě lakovanými boky a pacičkami na nohách. Obsahuje vnitřní stabilizátor a závaží. Odlehčená konstrukce, otočné nohy pro lepší stabilitu konstrukce, kvalitní napínací mechanismus, snadná výměna grafiky. PVC Banner s potiskem pro venkovní o vnitřní použití, Taška pro transport banneru. Minimálně 5 různých motivů tisku.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</si>
</sst>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0\ &quot;Kč&quot;"/>
    <numFmt numFmtId="166" formatCode="#,##0.00\ _K_č"/>
    <numFmt numFmtId="167" formatCode="_-* #,##0\ _K_č_-;\-* #,##0\ _K_č_-;_-* &quot;-&quot;??\ _K_č_-;_-@_-"/>
    <numFmt numFmtId="168" formatCode="#,##0\ _K_č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0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808080"/>
      <name val="Arial"/>
      <family val="2"/>
      <charset val="238"/>
    </font>
    <font>
      <sz val="17"/>
      <color rgb="FF000000"/>
      <name val="Arial"/>
      <family val="2"/>
      <charset val="238"/>
    </font>
    <font>
      <sz val="11"/>
      <color rgb="FF53525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9">
    <xf numFmtId="0" fontId="0" fillId="0" borderId="0" xfId="0"/>
    <xf numFmtId="0" fontId="0" fillId="0" borderId="1" xfId="0" applyBorder="1"/>
    <xf numFmtId="0" fontId="4" fillId="0" borderId="0" xfId="0" applyFont="1"/>
    <xf numFmtId="0" fontId="6" fillId="0" borderId="9" xfId="0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/>
    </xf>
    <xf numFmtId="166" fontId="6" fillId="0" borderId="9" xfId="1" applyNumberFormat="1" applyFont="1" applyBorder="1" applyAlignment="1">
      <alignment horizontal="center" vertical="center"/>
    </xf>
    <xf numFmtId="166" fontId="5" fillId="0" borderId="4" xfId="1" applyNumberFormat="1" applyFont="1" applyBorder="1" applyAlignment="1">
      <alignment horizontal="center" vertical="center"/>
    </xf>
    <xf numFmtId="166" fontId="5" fillId="0" borderId="23" xfId="1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/>
    </xf>
    <xf numFmtId="166" fontId="5" fillId="0" borderId="13" xfId="1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2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2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7" borderId="3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3" fontId="5" fillId="0" borderId="22" xfId="0" applyNumberFormat="1" applyFont="1" applyBorder="1" applyAlignment="1">
      <alignment horizontal="center" vertical="center"/>
    </xf>
    <xf numFmtId="0" fontId="5" fillId="0" borderId="12" xfId="0" applyFont="1" applyBorder="1"/>
    <xf numFmtId="0" fontId="5" fillId="0" borderId="22" xfId="0" applyFont="1" applyBorder="1"/>
    <xf numFmtId="166" fontId="5" fillId="2" borderId="22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wrapText="1"/>
    </xf>
    <xf numFmtId="0" fontId="5" fillId="8" borderId="0" xfId="0" applyFont="1" applyFill="1" applyAlignment="1">
      <alignment vertical="center"/>
    </xf>
    <xf numFmtId="0" fontId="5" fillId="7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0" borderId="0" xfId="0" applyFont="1"/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6" fontId="5" fillId="0" borderId="4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6" fontId="6" fillId="0" borderId="42" xfId="0" applyNumberFormat="1" applyFont="1" applyBorder="1" applyAlignment="1">
      <alignment horizontal="center" vertical="center"/>
    </xf>
    <xf numFmtId="166" fontId="6" fillId="6" borderId="44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left" vertical="center" wrapText="1"/>
    </xf>
    <xf numFmtId="0" fontId="6" fillId="5" borderId="33" xfId="0" applyFont="1" applyFill="1" applyBorder="1" applyAlignment="1">
      <alignment horizontal="center" vertical="center" wrapText="1"/>
    </xf>
    <xf numFmtId="166" fontId="5" fillId="2" borderId="1" xfId="5" applyNumberFormat="1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left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166" fontId="6" fillId="5" borderId="44" xfId="0" applyNumberFormat="1" applyFont="1" applyFill="1" applyBorder="1" applyAlignment="1">
      <alignment horizontal="center" vertical="center"/>
    </xf>
    <xf numFmtId="165" fontId="21" fillId="0" borderId="0" xfId="0" applyNumberFormat="1" applyFont="1"/>
    <xf numFmtId="165" fontId="22" fillId="0" borderId="0" xfId="0" applyNumberFormat="1" applyFont="1"/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3" fillId="0" borderId="0" xfId="6" applyAlignment="1">
      <alignment horizontal="left" vertical="center"/>
    </xf>
    <xf numFmtId="3" fontId="5" fillId="0" borderId="22" xfId="2" applyNumberFormat="1" applyFont="1" applyFill="1" applyBorder="1" applyAlignment="1" applyProtection="1">
      <alignment horizontal="center" vertical="center" wrapText="1"/>
      <protection locked="0"/>
    </xf>
    <xf numFmtId="166" fontId="5" fillId="2" borderId="22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2" fillId="6" borderId="16" xfId="0" applyFont="1" applyFill="1" applyBorder="1" applyAlignment="1">
      <alignment horizontal="right"/>
    </xf>
    <xf numFmtId="0" fontId="6" fillId="6" borderId="16" xfId="0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2" fillId="6" borderId="16" xfId="0" applyFont="1" applyFill="1" applyBorder="1"/>
    <xf numFmtId="0" fontId="2" fillId="6" borderId="17" xfId="0" applyFont="1" applyFill="1" applyBorder="1"/>
    <xf numFmtId="166" fontId="0" fillId="0" borderId="0" xfId="0" applyNumberFormat="1" applyAlignment="1">
      <alignment horizontal="center" vertical="center"/>
    </xf>
    <xf numFmtId="166" fontId="2" fillId="6" borderId="44" xfId="0" applyNumberFormat="1" applyFont="1" applyFill="1" applyBorder="1" applyAlignment="1">
      <alignment horizontal="center" vertical="center"/>
    </xf>
    <xf numFmtId="0" fontId="6" fillId="6" borderId="16" xfId="0" applyFont="1" applyFill="1" applyBorder="1"/>
    <xf numFmtId="0" fontId="6" fillId="6" borderId="17" xfId="0" applyFont="1" applyFill="1" applyBorder="1"/>
    <xf numFmtId="0" fontId="5" fillId="6" borderId="17" xfId="0" applyFont="1" applyFill="1" applyBorder="1"/>
    <xf numFmtId="0" fontId="5" fillId="0" borderId="0" xfId="0" applyFont="1" applyAlignment="1">
      <alignment horizontal="center"/>
    </xf>
    <xf numFmtId="166" fontId="6" fillId="6" borderId="44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8" borderId="0" xfId="0" applyFont="1" applyFill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 indent="1"/>
    </xf>
    <xf numFmtId="0" fontId="28" fillId="0" borderId="0" xfId="0" applyFont="1" applyAlignment="1">
      <alignment wrapText="1"/>
    </xf>
    <xf numFmtId="0" fontId="27" fillId="0" borderId="0" xfId="0" applyFont="1" applyAlignment="1">
      <alignment vertical="center" wrapText="1"/>
    </xf>
    <xf numFmtId="0" fontId="29" fillId="0" borderId="0" xfId="0" applyFont="1"/>
    <xf numFmtId="166" fontId="5" fillId="2" borderId="1" xfId="24" applyNumberFormat="1" applyFont="1" applyFill="1" applyBorder="1" applyAlignment="1">
      <alignment horizontal="center" vertical="center"/>
    </xf>
    <xf numFmtId="166" fontId="5" fillId="2" borderId="1" xfId="25" applyNumberFormat="1" applyFont="1" applyFill="1" applyBorder="1" applyAlignment="1">
      <alignment horizontal="center" vertical="center"/>
    </xf>
    <xf numFmtId="166" fontId="5" fillId="2" borderId="22" xfId="25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0" fontId="0" fillId="0" borderId="0" xfId="0" applyFill="1"/>
    <xf numFmtId="166" fontId="5" fillId="0" borderId="3" xfId="0" applyNumberFormat="1" applyFont="1" applyFill="1" applyBorder="1" applyAlignment="1">
      <alignment horizontal="left"/>
    </xf>
    <xf numFmtId="166" fontId="5" fillId="0" borderId="1" xfId="0" applyNumberFormat="1" applyFont="1" applyFill="1" applyBorder="1" applyAlignment="1">
      <alignment horizontal="left"/>
    </xf>
    <xf numFmtId="3" fontId="6" fillId="5" borderId="33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8" borderId="0" xfId="0" applyNumberFormat="1" applyFont="1" applyFill="1" applyAlignment="1">
      <alignment vertical="center"/>
    </xf>
    <xf numFmtId="0" fontId="5" fillId="0" borderId="12" xfId="0" applyFont="1" applyFill="1" applyBorder="1" applyAlignment="1">
      <alignment horizontal="left" vertical="center" wrapText="1"/>
    </xf>
    <xf numFmtId="166" fontId="5" fillId="7" borderId="3" xfId="0" applyNumberFormat="1" applyFont="1" applyFill="1" applyBorder="1" applyAlignment="1">
      <alignment horizontal="left"/>
    </xf>
    <xf numFmtId="166" fontId="5" fillId="7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23" fillId="0" borderId="0" xfId="6" applyAlignment="1">
      <alignment horizontal="left" vertical="center" wrapText="1"/>
    </xf>
    <xf numFmtId="166" fontId="2" fillId="6" borderId="17" xfId="0" applyNumberFormat="1" applyFont="1" applyFill="1" applyBorder="1" applyAlignment="1">
      <alignment vertical="center" wrapText="1"/>
    </xf>
    <xf numFmtId="0" fontId="30" fillId="0" borderId="0" xfId="0" applyFont="1"/>
    <xf numFmtId="3" fontId="5" fillId="0" borderId="0" xfId="0" applyNumberFormat="1" applyFont="1"/>
    <xf numFmtId="0" fontId="5" fillId="0" borderId="3" xfId="0" applyFont="1" applyBorder="1" applyAlignment="1">
      <alignment horizontal="justify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9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wrapText="1"/>
    </xf>
    <xf numFmtId="3" fontId="0" fillId="0" borderId="1" xfId="0" applyNumberFormat="1" applyBorder="1" applyAlignment="1">
      <alignment horizontal="center" wrapText="1"/>
    </xf>
    <xf numFmtId="0" fontId="5" fillId="7" borderId="21" xfId="0" applyFont="1" applyFill="1" applyBorder="1" applyAlignment="1">
      <alignment wrapText="1"/>
    </xf>
    <xf numFmtId="166" fontId="5" fillId="2" borderId="41" xfId="0" applyNumberFormat="1" applyFont="1" applyFill="1" applyBorder="1" applyAlignment="1">
      <alignment horizontal="center" vertical="center" wrapText="1"/>
    </xf>
    <xf numFmtId="166" fontId="5" fillId="0" borderId="43" xfId="1" applyNumberFormat="1" applyFont="1" applyBorder="1" applyAlignment="1">
      <alignment horizontal="center" vertical="center" wrapText="1"/>
    </xf>
    <xf numFmtId="166" fontId="2" fillId="6" borderId="44" xfId="0" applyNumberFormat="1" applyFont="1" applyFill="1" applyBorder="1" applyAlignment="1">
      <alignment horizontal="center" vertical="center" wrapText="1"/>
    </xf>
    <xf numFmtId="168" fontId="6" fillId="0" borderId="0" xfId="1" applyNumberFormat="1" applyFont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166" fontId="0" fillId="2" borderId="0" xfId="0" applyNumberFormat="1" applyFill="1" applyAlignment="1">
      <alignment horizontal="center" wrapText="1"/>
    </xf>
    <xf numFmtId="166" fontId="4" fillId="7" borderId="0" xfId="0" applyNumberFormat="1" applyFont="1" applyFill="1" applyAlignment="1">
      <alignment horizontal="center" wrapText="1"/>
    </xf>
    <xf numFmtId="166" fontId="0" fillId="7" borderId="0" xfId="0" applyNumberForma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Fill="1" applyAlignment="1">
      <alignment horizontal="center" wrapText="1"/>
    </xf>
    <xf numFmtId="0" fontId="29" fillId="0" borderId="0" xfId="0" applyFont="1" applyFill="1"/>
    <xf numFmtId="167" fontId="29" fillId="0" borderId="0" xfId="0" applyNumberFormat="1" applyFont="1"/>
    <xf numFmtId="0" fontId="29" fillId="0" borderId="0" xfId="0" applyFont="1" applyAlignment="1">
      <alignment horizontal="left" vertical="center"/>
    </xf>
    <xf numFmtId="0" fontId="29" fillId="7" borderId="3" xfId="0" applyFont="1" applyFill="1" applyBorder="1" applyAlignment="1">
      <alignment wrapText="1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 vertical="center" wrapText="1"/>
    </xf>
    <xf numFmtId="0" fontId="6" fillId="6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166" fontId="6" fillId="5" borderId="21" xfId="0" applyNumberFormat="1" applyFont="1" applyFill="1" applyBorder="1" applyAlignment="1">
      <alignment horizontal="left"/>
    </xf>
    <xf numFmtId="166" fontId="6" fillId="5" borderId="22" xfId="0" applyNumberFormat="1" applyFont="1" applyFill="1" applyBorder="1" applyAlignment="1">
      <alignment horizontal="left"/>
    </xf>
    <xf numFmtId="166" fontId="6" fillId="5" borderId="45" xfId="0" applyNumberFormat="1" applyFont="1" applyFill="1" applyBorder="1" applyAlignment="1">
      <alignment horizontal="left"/>
    </xf>
    <xf numFmtId="0" fontId="29" fillId="0" borderId="47" xfId="0" applyFont="1" applyBorder="1" applyAlignment="1">
      <alignment horizontal="center" vertical="center" wrapText="1"/>
    </xf>
    <xf numFmtId="166" fontId="6" fillId="5" borderId="3" xfId="0" applyNumberFormat="1" applyFont="1" applyFill="1" applyBorder="1" applyAlignment="1">
      <alignment horizontal="left"/>
    </xf>
    <xf numFmtId="166" fontId="6" fillId="5" borderId="1" xfId="0" applyNumberFormat="1" applyFont="1" applyFill="1" applyBorder="1" applyAlignment="1">
      <alignment horizontal="left"/>
    </xf>
    <xf numFmtId="166" fontId="6" fillId="5" borderId="5" xfId="0" applyNumberFormat="1" applyFont="1" applyFill="1" applyBorder="1" applyAlignment="1">
      <alignment horizontal="left"/>
    </xf>
    <xf numFmtId="166" fontId="6" fillId="5" borderId="16" xfId="0" applyNumberFormat="1" applyFont="1" applyFill="1" applyBorder="1" applyAlignment="1">
      <alignment horizontal="left"/>
    </xf>
    <xf numFmtId="166" fontId="6" fillId="5" borderId="17" xfId="0" applyNumberFormat="1" applyFont="1" applyFill="1" applyBorder="1" applyAlignment="1">
      <alignment horizontal="left"/>
    </xf>
    <xf numFmtId="166" fontId="6" fillId="5" borderId="28" xfId="0" applyNumberFormat="1" applyFont="1" applyFill="1" applyBorder="1" applyAlignment="1">
      <alignment horizontal="left"/>
    </xf>
    <xf numFmtId="0" fontId="6" fillId="6" borderId="7" xfId="0" applyFont="1" applyFill="1" applyBorder="1" applyAlignment="1">
      <alignment horizontal="right"/>
    </xf>
    <xf numFmtId="0" fontId="6" fillId="6" borderId="8" xfId="0" applyFont="1" applyFill="1" applyBorder="1" applyAlignment="1">
      <alignment horizontal="right"/>
    </xf>
    <xf numFmtId="0" fontId="6" fillId="6" borderId="46" xfId="0" applyFont="1" applyFill="1" applyBorder="1" applyAlignment="1">
      <alignment horizontal="right"/>
    </xf>
    <xf numFmtId="0" fontId="5" fillId="2" borderId="0" xfId="0" applyFont="1" applyFill="1" applyAlignment="1">
      <alignment horizontal="left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166" fontId="2" fillId="6" borderId="16" xfId="0" applyNumberFormat="1" applyFont="1" applyFill="1" applyBorder="1" applyAlignment="1">
      <alignment horizontal="left" vertical="center" wrapText="1" indent="65"/>
    </xf>
    <xf numFmtId="166" fontId="2" fillId="6" borderId="17" xfId="0" applyNumberFormat="1" applyFont="1" applyFill="1" applyBorder="1" applyAlignment="1">
      <alignment horizontal="left" vertical="center" wrapText="1" indent="65"/>
    </xf>
    <xf numFmtId="166" fontId="2" fillId="6" borderId="28" xfId="0" applyNumberFormat="1" applyFont="1" applyFill="1" applyBorder="1" applyAlignment="1">
      <alignment horizontal="left" vertical="center" wrapText="1" indent="65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6">
    <cellStyle name="Čárka" xfId="2" builtinId="3"/>
    <cellStyle name="Čárka 2" xfId="10"/>
    <cellStyle name="Čárka 3" xfId="8"/>
    <cellStyle name="Hypertextový odkaz" xfId="6" builtinId="8"/>
    <cellStyle name="Měna" xfId="1" builtinId="4"/>
    <cellStyle name="Měna 2" xfId="3"/>
    <cellStyle name="Měna 2 2" xfId="16"/>
    <cellStyle name="Měna 2 3" xfId="21"/>
    <cellStyle name="Měna 2 4" xfId="12"/>
    <cellStyle name="Měna 3" xfId="4"/>
    <cellStyle name="Měna 3 2" xfId="22"/>
    <cellStyle name="Měna 3 3" xfId="15"/>
    <cellStyle name="Měna 4" xfId="5"/>
    <cellStyle name="Měna 4 2" xfId="23"/>
    <cellStyle name="Měna 4 2 2" xfId="25"/>
    <cellStyle name="Měna 4 3" xfId="19"/>
    <cellStyle name="Měna 4 4" xfId="24"/>
    <cellStyle name="Měna 5" xfId="20"/>
    <cellStyle name="Měna 6" xfId="11"/>
    <cellStyle name="Normální" xfId="0" builtinId="0"/>
    <cellStyle name="Normální 2" xfId="14"/>
    <cellStyle name="Normální 3" xfId="17"/>
    <cellStyle name="Normální 4" xfId="9"/>
    <cellStyle name="Normální 5" xfId="7"/>
    <cellStyle name="Procenta 2" xfId="18"/>
    <cellStyle name="Procenta 3" xfId="13"/>
  </cellStyles>
  <dxfs count="0"/>
  <tableStyles count="0" defaultTableStyle="TableStyleMedium2" defaultPivotStyle="PivotStyleLight16"/>
  <colors>
    <mruColors>
      <color rgb="FF00CC66"/>
      <color rgb="FF33CC33"/>
      <color rgb="FF99CC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="70" zoomScaleNormal="70" zoomScaleSheetLayoutView="50" workbookViewId="0"/>
  </sheetViews>
  <sheetFormatPr defaultColWidth="9.109375" defaultRowHeight="14.4" x14ac:dyDescent="0.3"/>
  <cols>
    <col min="1" max="1" width="40.109375" style="10" customWidth="1"/>
    <col min="2" max="2" width="75.33203125" style="11" bestFit="1" customWidth="1"/>
    <col min="3" max="3" width="43.88671875" style="141" customWidth="1"/>
    <col min="4" max="4" width="11.88671875" style="141" bestFit="1" customWidth="1"/>
    <col min="5" max="5" width="18.109375" style="11" customWidth="1"/>
    <col min="6" max="6" width="16.5546875" style="10" customWidth="1"/>
    <col min="7" max="7" width="9.109375" style="51"/>
    <col min="8" max="16384" width="9.109375" style="10"/>
  </cols>
  <sheetData>
    <row r="1" spans="1:7" ht="22.2" customHeight="1" x14ac:dyDescent="0.3">
      <c r="A1" s="10" t="s">
        <v>469</v>
      </c>
    </row>
    <row r="2" spans="1:7" ht="15.6" customHeight="1" thickBot="1" x14ac:dyDescent="0.35"/>
    <row r="3" spans="1:7" s="9" customFormat="1" ht="27" customHeight="1" thickBot="1" x14ac:dyDescent="0.35">
      <c r="A3" s="182" t="s">
        <v>278</v>
      </c>
      <c r="B3" s="183"/>
      <c r="C3" s="183"/>
      <c r="D3" s="183"/>
      <c r="E3" s="183"/>
      <c r="F3" s="184"/>
      <c r="G3" s="53"/>
    </row>
    <row r="4" spans="1:7" ht="35.4" customHeight="1" x14ac:dyDescent="0.3">
      <c r="A4" s="57" t="s">
        <v>31</v>
      </c>
      <c r="B4" s="58" t="s">
        <v>6</v>
      </c>
      <c r="C4" s="59" t="s">
        <v>43</v>
      </c>
      <c r="D4" s="59" t="s">
        <v>449</v>
      </c>
      <c r="E4" s="59" t="s">
        <v>450</v>
      </c>
      <c r="F4" s="60" t="s">
        <v>181</v>
      </c>
    </row>
    <row r="5" spans="1:7" ht="122.4" customHeight="1" x14ac:dyDescent="0.3">
      <c r="A5" s="87" t="s">
        <v>147</v>
      </c>
      <c r="B5" s="33" t="s">
        <v>440</v>
      </c>
      <c r="C5" s="142" t="s">
        <v>221</v>
      </c>
      <c r="D5" s="63">
        <v>1</v>
      </c>
      <c r="E5" s="19"/>
      <c r="F5" s="61">
        <f t="shared" ref="F5:F12" si="0">D5*E5</f>
        <v>0</v>
      </c>
    </row>
    <row r="6" spans="1:7" ht="120.6" customHeight="1" x14ac:dyDescent="0.3">
      <c r="A6" s="87" t="s">
        <v>147</v>
      </c>
      <c r="B6" s="33" t="s">
        <v>441</v>
      </c>
      <c r="C6" s="142" t="s">
        <v>221</v>
      </c>
      <c r="D6" s="63">
        <v>1</v>
      </c>
      <c r="E6" s="19"/>
      <c r="F6" s="61">
        <f t="shared" si="0"/>
        <v>0</v>
      </c>
    </row>
    <row r="7" spans="1:7" ht="126" customHeight="1" x14ac:dyDescent="0.3">
      <c r="A7" s="87" t="s">
        <v>147</v>
      </c>
      <c r="B7" s="89" t="s">
        <v>310</v>
      </c>
      <c r="C7" s="142" t="s">
        <v>221</v>
      </c>
      <c r="D7" s="63">
        <v>1</v>
      </c>
      <c r="E7" s="19"/>
      <c r="F7" s="61">
        <f t="shared" si="0"/>
        <v>0</v>
      </c>
    </row>
    <row r="8" spans="1:7" ht="121.2" customHeight="1" x14ac:dyDescent="0.3">
      <c r="A8" s="87" t="s">
        <v>147</v>
      </c>
      <c r="B8" s="89" t="s">
        <v>311</v>
      </c>
      <c r="C8" s="142" t="s">
        <v>221</v>
      </c>
      <c r="D8" s="63">
        <v>1</v>
      </c>
      <c r="E8" s="19"/>
      <c r="F8" s="61">
        <f t="shared" si="0"/>
        <v>0</v>
      </c>
    </row>
    <row r="9" spans="1:7" ht="64.95" customHeight="1" x14ac:dyDescent="0.3">
      <c r="A9" s="88" t="s">
        <v>298</v>
      </c>
      <c r="B9" s="37" t="s">
        <v>313</v>
      </c>
      <c r="C9" s="142" t="s">
        <v>221</v>
      </c>
      <c r="D9" s="85">
        <v>1</v>
      </c>
      <c r="E9" s="86"/>
      <c r="F9" s="61">
        <f t="shared" si="0"/>
        <v>0</v>
      </c>
    </row>
    <row r="10" spans="1:7" ht="75" customHeight="1" x14ac:dyDescent="0.3">
      <c r="A10" s="88" t="s">
        <v>312</v>
      </c>
      <c r="B10" s="33" t="s">
        <v>451</v>
      </c>
      <c r="C10" s="142" t="s">
        <v>221</v>
      </c>
      <c r="D10" s="85">
        <v>1</v>
      </c>
      <c r="E10" s="86"/>
      <c r="F10" s="61">
        <f t="shared" si="0"/>
        <v>0</v>
      </c>
      <c r="G10" s="84"/>
    </row>
    <row r="11" spans="1:7" ht="59.4" customHeight="1" x14ac:dyDescent="0.3">
      <c r="A11" s="88" t="s">
        <v>223</v>
      </c>
      <c r="B11" s="37" t="s">
        <v>300</v>
      </c>
      <c r="C11" s="142" t="s">
        <v>221</v>
      </c>
      <c r="D11" s="85">
        <v>1</v>
      </c>
      <c r="E11" s="86"/>
      <c r="F11" s="61">
        <f t="shared" si="0"/>
        <v>0</v>
      </c>
    </row>
    <row r="12" spans="1:7" ht="45" customHeight="1" x14ac:dyDescent="0.3">
      <c r="A12" s="88" t="s">
        <v>296</v>
      </c>
      <c r="B12" s="37" t="s">
        <v>299</v>
      </c>
      <c r="C12" s="142" t="s">
        <v>221</v>
      </c>
      <c r="D12" s="85">
        <v>1</v>
      </c>
      <c r="E12" s="86"/>
      <c r="F12" s="61">
        <f t="shared" si="0"/>
        <v>0</v>
      </c>
    </row>
    <row r="13" spans="1:7" s="12" customFormat="1" ht="16.95" customHeight="1" thickBot="1" x14ac:dyDescent="0.35">
      <c r="A13" s="185" t="s">
        <v>301</v>
      </c>
      <c r="B13" s="186"/>
      <c r="C13" s="186"/>
      <c r="D13" s="186"/>
      <c r="E13" s="186"/>
      <c r="F13" s="64">
        <f>SUM(F5:F12)</f>
        <v>0</v>
      </c>
      <c r="G13" s="54"/>
    </row>
    <row r="14" spans="1:7" s="13" customFormat="1" ht="15" thickBot="1" x14ac:dyDescent="0.35">
      <c r="B14" s="14"/>
      <c r="C14" s="143"/>
      <c r="D14" s="143"/>
      <c r="E14" s="14"/>
      <c r="F14" s="95"/>
      <c r="G14" s="55"/>
    </row>
    <row r="15" spans="1:7" s="13" customFormat="1" ht="15.75" customHeight="1" thickBot="1" x14ac:dyDescent="0.35">
      <c r="A15" s="93"/>
      <c r="B15" s="94"/>
      <c r="C15" s="144"/>
      <c r="D15" s="148"/>
      <c r="E15" s="90" t="s">
        <v>279</v>
      </c>
      <c r="F15" s="96">
        <f>SUM(F13)</f>
        <v>0</v>
      </c>
      <c r="G15" s="55"/>
    </row>
    <row r="16" spans="1:7" s="13" customFormat="1" x14ac:dyDescent="0.3">
      <c r="B16" s="14"/>
      <c r="C16" s="143"/>
      <c r="D16" s="143"/>
      <c r="E16" s="14"/>
      <c r="G16" s="55"/>
    </row>
    <row r="17" spans="1:7" s="13" customFormat="1" x14ac:dyDescent="0.3">
      <c r="A17" s="187" t="s">
        <v>305</v>
      </c>
      <c r="B17" s="187"/>
      <c r="C17" s="145"/>
      <c r="D17" s="143"/>
      <c r="E17" s="14"/>
      <c r="G17" s="55"/>
    </row>
    <row r="21" spans="1:7" ht="21" x14ac:dyDescent="0.3">
      <c r="B21" s="113"/>
    </row>
    <row r="22" spans="1:7" x14ac:dyDescent="0.25">
      <c r="B22" s="114"/>
      <c r="C22" s="115"/>
    </row>
    <row r="23" spans="1:7" x14ac:dyDescent="0.25">
      <c r="A23" s="50"/>
      <c r="B23" s="114"/>
    </row>
    <row r="24" spans="1:7" x14ac:dyDescent="0.25">
      <c r="B24" s="112"/>
    </row>
    <row r="25" spans="1:7" ht="21" x14ac:dyDescent="0.3">
      <c r="B25" s="114"/>
      <c r="C25" s="116"/>
    </row>
    <row r="26" spans="1:7" x14ac:dyDescent="0.3">
      <c r="B26" s="114"/>
      <c r="C26" s="146"/>
    </row>
    <row r="27" spans="1:7" x14ac:dyDescent="0.3">
      <c r="B27" s="114"/>
      <c r="C27" s="146"/>
    </row>
    <row r="28" spans="1:7" x14ac:dyDescent="0.3">
      <c r="B28" s="114"/>
      <c r="C28" s="146"/>
    </row>
    <row r="29" spans="1:7" x14ac:dyDescent="0.3">
      <c r="B29" s="114"/>
      <c r="C29" s="146"/>
    </row>
    <row r="30" spans="1:7" x14ac:dyDescent="0.3">
      <c r="B30" s="114"/>
      <c r="C30" s="146"/>
    </row>
    <row r="31" spans="1:7" x14ac:dyDescent="0.3">
      <c r="B31" s="114"/>
      <c r="C31" s="146"/>
    </row>
    <row r="32" spans="1:7" x14ac:dyDescent="0.3">
      <c r="C32" s="146"/>
    </row>
    <row r="33" spans="3:3" x14ac:dyDescent="0.3">
      <c r="C33" s="146"/>
    </row>
    <row r="34" spans="3:3" x14ac:dyDescent="0.3">
      <c r="C34" s="147"/>
    </row>
  </sheetData>
  <mergeCells count="3">
    <mergeCell ref="A3:F3"/>
    <mergeCell ref="A13:E13"/>
    <mergeCell ref="A17:B17"/>
  </mergeCells>
  <pageMargins left="0.25" right="0.25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zoomScale="80" zoomScaleNormal="80" zoomScaleSheetLayoutView="80" workbookViewId="0">
      <selection activeCell="B89" sqref="B89"/>
    </sheetView>
  </sheetViews>
  <sheetFormatPr defaultColWidth="9.109375" defaultRowHeight="13.8" x14ac:dyDescent="0.3"/>
  <cols>
    <col min="1" max="1" width="27.88671875" style="26" customWidth="1"/>
    <col min="2" max="2" width="132.33203125" style="26" customWidth="1"/>
    <col min="3" max="3" width="12.88671875" style="26" customWidth="1"/>
    <col min="4" max="4" width="16.44140625" style="26" customWidth="1"/>
    <col min="5" max="5" width="17.33203125" style="102" customWidth="1"/>
    <col min="6" max="16384" width="9.109375" style="26"/>
  </cols>
  <sheetData>
    <row r="1" spans="1:5" ht="25.5" customHeight="1" thickBot="1" x14ac:dyDescent="0.35">
      <c r="A1" s="193" t="s">
        <v>10</v>
      </c>
      <c r="B1" s="194"/>
      <c r="C1" s="194"/>
      <c r="D1" s="194"/>
      <c r="E1" s="195"/>
    </row>
    <row r="2" spans="1:5" ht="19.5" customHeight="1" thickBot="1" x14ac:dyDescent="0.35">
      <c r="A2" s="196" t="s">
        <v>28</v>
      </c>
      <c r="B2" s="197"/>
      <c r="C2" s="197"/>
      <c r="D2" s="197"/>
      <c r="E2" s="198"/>
    </row>
    <row r="3" spans="1:5" s="30" customFormat="1" ht="29.4" thickBot="1" x14ac:dyDescent="0.35">
      <c r="A3" s="27" t="s">
        <v>5</v>
      </c>
      <c r="B3" s="28" t="s">
        <v>6</v>
      </c>
      <c r="C3" s="28" t="s">
        <v>7</v>
      </c>
      <c r="D3" s="29" t="s">
        <v>180</v>
      </c>
      <c r="E3" s="3" t="s">
        <v>181</v>
      </c>
    </row>
    <row r="4" spans="1:5" ht="14.4" x14ac:dyDescent="0.3">
      <c r="A4" s="25" t="s">
        <v>2</v>
      </c>
      <c r="B4" s="31" t="s">
        <v>187</v>
      </c>
      <c r="C4" s="32">
        <v>1000</v>
      </c>
      <c r="D4" s="68"/>
      <c r="E4" s="4">
        <f>C4*D4</f>
        <v>0</v>
      </c>
    </row>
    <row r="5" spans="1:5" ht="14.4" x14ac:dyDescent="0.3">
      <c r="A5" s="24" t="s">
        <v>2</v>
      </c>
      <c r="B5" s="33" t="s">
        <v>187</v>
      </c>
      <c r="C5" s="34">
        <v>5000</v>
      </c>
      <c r="D5" s="68"/>
      <c r="E5" s="4">
        <f t="shared" ref="E5:E18" si="0">C5*D5</f>
        <v>0</v>
      </c>
    </row>
    <row r="6" spans="1:5" ht="14.4" x14ac:dyDescent="0.3">
      <c r="A6" s="24" t="s">
        <v>2</v>
      </c>
      <c r="B6" s="33" t="s">
        <v>188</v>
      </c>
      <c r="C6" s="34">
        <v>1000</v>
      </c>
      <c r="D6" s="68"/>
      <c r="E6" s="4">
        <f t="shared" si="0"/>
        <v>0</v>
      </c>
    </row>
    <row r="7" spans="1:5" ht="14.4" x14ac:dyDescent="0.3">
      <c r="A7" s="24" t="s">
        <v>2</v>
      </c>
      <c r="B7" s="33" t="s">
        <v>188</v>
      </c>
      <c r="C7" s="34">
        <v>5000</v>
      </c>
      <c r="D7" s="68"/>
      <c r="E7" s="4">
        <f t="shared" si="0"/>
        <v>0</v>
      </c>
    </row>
    <row r="8" spans="1:5" ht="14.4" x14ac:dyDescent="0.3">
      <c r="A8" s="24" t="s">
        <v>2</v>
      </c>
      <c r="B8" s="33" t="s">
        <v>189</v>
      </c>
      <c r="C8" s="34">
        <v>1000</v>
      </c>
      <c r="D8" s="68"/>
      <c r="E8" s="4">
        <f t="shared" si="0"/>
        <v>0</v>
      </c>
    </row>
    <row r="9" spans="1:5" ht="14.4" x14ac:dyDescent="0.3">
      <c r="A9" s="24" t="s">
        <v>2</v>
      </c>
      <c r="B9" s="33" t="s">
        <v>191</v>
      </c>
      <c r="C9" s="34">
        <v>1000</v>
      </c>
      <c r="D9" s="68"/>
      <c r="E9" s="4">
        <f t="shared" si="0"/>
        <v>0</v>
      </c>
    </row>
    <row r="10" spans="1:5" ht="14.4" x14ac:dyDescent="0.3">
      <c r="A10" s="24" t="s">
        <v>2</v>
      </c>
      <c r="B10" s="33" t="s">
        <v>192</v>
      </c>
      <c r="C10" s="34">
        <v>1000</v>
      </c>
      <c r="D10" s="68"/>
      <c r="E10" s="4">
        <f t="shared" si="0"/>
        <v>0</v>
      </c>
    </row>
    <row r="11" spans="1:5" ht="14.4" x14ac:dyDescent="0.3">
      <c r="A11" s="24" t="s">
        <v>2</v>
      </c>
      <c r="B11" s="33" t="s">
        <v>190</v>
      </c>
      <c r="C11" s="34">
        <v>1000</v>
      </c>
      <c r="D11" s="68"/>
      <c r="E11" s="4">
        <f t="shared" si="0"/>
        <v>0</v>
      </c>
    </row>
    <row r="12" spans="1:5" ht="14.4" x14ac:dyDescent="0.3">
      <c r="A12" s="35" t="s">
        <v>2</v>
      </c>
      <c r="B12" s="36" t="s">
        <v>120</v>
      </c>
      <c r="C12" s="34">
        <v>5000</v>
      </c>
      <c r="D12" s="68"/>
      <c r="E12" s="4">
        <f t="shared" si="0"/>
        <v>0</v>
      </c>
    </row>
    <row r="13" spans="1:5" ht="14.4" x14ac:dyDescent="0.3">
      <c r="A13" s="35" t="s">
        <v>2</v>
      </c>
      <c r="B13" s="36" t="s">
        <v>119</v>
      </c>
      <c r="C13" s="34">
        <v>5000</v>
      </c>
      <c r="D13" s="68"/>
      <c r="E13" s="4">
        <f t="shared" si="0"/>
        <v>0</v>
      </c>
    </row>
    <row r="14" spans="1:5" ht="14.4" x14ac:dyDescent="0.3">
      <c r="A14" s="24" t="s">
        <v>0</v>
      </c>
      <c r="B14" s="33" t="s">
        <v>193</v>
      </c>
      <c r="C14" s="34">
        <v>5000</v>
      </c>
      <c r="D14" s="68"/>
      <c r="E14" s="20">
        <f t="shared" si="0"/>
        <v>0</v>
      </c>
    </row>
    <row r="15" spans="1:5" ht="14.4" x14ac:dyDescent="0.3">
      <c r="A15" s="24" t="s">
        <v>0</v>
      </c>
      <c r="B15" s="33" t="s">
        <v>193</v>
      </c>
      <c r="C15" s="34">
        <v>5000</v>
      </c>
      <c r="D15" s="68"/>
      <c r="E15" s="4">
        <f t="shared" si="0"/>
        <v>0</v>
      </c>
    </row>
    <row r="16" spans="1:5" ht="14.4" x14ac:dyDescent="0.3">
      <c r="A16" s="35" t="s">
        <v>0</v>
      </c>
      <c r="B16" s="36" t="s">
        <v>194</v>
      </c>
      <c r="C16" s="34">
        <v>5000</v>
      </c>
      <c r="D16" s="68"/>
      <c r="E16" s="4">
        <f>C16*D16</f>
        <v>0</v>
      </c>
    </row>
    <row r="17" spans="1:5" ht="14.4" x14ac:dyDescent="0.3">
      <c r="A17" s="35" t="s">
        <v>0</v>
      </c>
      <c r="B17" s="36" t="s">
        <v>195</v>
      </c>
      <c r="C17" s="34">
        <v>5000</v>
      </c>
      <c r="D17" s="68"/>
      <c r="E17" s="4">
        <f t="shared" si="0"/>
        <v>0</v>
      </c>
    </row>
    <row r="18" spans="1:5" ht="15" thickBot="1" x14ac:dyDescent="0.35">
      <c r="A18" s="35" t="s">
        <v>0</v>
      </c>
      <c r="B18" s="36" t="s">
        <v>196</v>
      </c>
      <c r="C18" s="34">
        <v>5000</v>
      </c>
      <c r="D18" s="68"/>
      <c r="E18" s="4">
        <f t="shared" si="0"/>
        <v>0</v>
      </c>
    </row>
    <row r="19" spans="1:5" ht="15" thickBot="1" x14ac:dyDescent="0.35">
      <c r="A19" s="190" t="s">
        <v>32</v>
      </c>
      <c r="B19" s="191"/>
      <c r="C19" s="191"/>
      <c r="D19" s="192"/>
      <c r="E19" s="5">
        <f>SUM(E4:E18)</f>
        <v>0</v>
      </c>
    </row>
    <row r="20" spans="1:5" ht="16.5" customHeight="1" thickBot="1" x14ac:dyDescent="0.35">
      <c r="A20" s="196" t="s">
        <v>29</v>
      </c>
      <c r="B20" s="197"/>
      <c r="C20" s="197"/>
      <c r="D20" s="197"/>
      <c r="E20" s="198"/>
    </row>
    <row r="21" spans="1:5" s="30" customFormat="1" ht="29.4" thickBot="1" x14ac:dyDescent="0.35">
      <c r="A21" s="27" t="s">
        <v>5</v>
      </c>
      <c r="B21" s="28" t="s">
        <v>6</v>
      </c>
      <c r="C21" s="28" t="s">
        <v>7</v>
      </c>
      <c r="D21" s="29" t="s">
        <v>180</v>
      </c>
      <c r="E21" s="3" t="s">
        <v>181</v>
      </c>
    </row>
    <row r="22" spans="1:5" ht="14.4" x14ac:dyDescent="0.3">
      <c r="A22" s="35" t="s">
        <v>8</v>
      </c>
      <c r="B22" s="36" t="s">
        <v>197</v>
      </c>
      <c r="C22" s="34">
        <v>20</v>
      </c>
      <c r="D22" s="68"/>
      <c r="E22" s="4">
        <f t="shared" ref="E22:E29" si="1">C22*D22</f>
        <v>0</v>
      </c>
    </row>
    <row r="23" spans="1:5" ht="14.4" x14ac:dyDescent="0.3">
      <c r="A23" s="35" t="s">
        <v>8</v>
      </c>
      <c r="B23" s="36" t="s">
        <v>198</v>
      </c>
      <c r="C23" s="34">
        <v>20</v>
      </c>
      <c r="D23" s="68"/>
      <c r="E23" s="4">
        <f t="shared" si="1"/>
        <v>0</v>
      </c>
    </row>
    <row r="24" spans="1:5" ht="14.4" x14ac:dyDescent="0.3">
      <c r="A24" s="35" t="s">
        <v>8</v>
      </c>
      <c r="B24" s="36" t="s">
        <v>199</v>
      </c>
      <c r="C24" s="34">
        <v>20</v>
      </c>
      <c r="D24" s="68"/>
      <c r="E24" s="4">
        <f t="shared" si="1"/>
        <v>0</v>
      </c>
    </row>
    <row r="25" spans="1:5" ht="14.4" x14ac:dyDescent="0.3">
      <c r="A25" s="35" t="s">
        <v>8</v>
      </c>
      <c r="B25" s="36" t="s">
        <v>200</v>
      </c>
      <c r="C25" s="34">
        <v>20</v>
      </c>
      <c r="D25" s="68"/>
      <c r="E25" s="4">
        <f>C25*D25</f>
        <v>0</v>
      </c>
    </row>
    <row r="26" spans="1:5" ht="14.4" x14ac:dyDescent="0.3">
      <c r="A26" s="35" t="s">
        <v>8</v>
      </c>
      <c r="B26" s="36" t="s">
        <v>201</v>
      </c>
      <c r="C26" s="34">
        <v>20</v>
      </c>
      <c r="D26" s="68"/>
      <c r="E26" s="4">
        <f>C26*D26</f>
        <v>0</v>
      </c>
    </row>
    <row r="27" spans="1:5" ht="14.4" x14ac:dyDescent="0.3">
      <c r="A27" s="35" t="s">
        <v>8</v>
      </c>
      <c r="B27" s="36" t="s">
        <v>202</v>
      </c>
      <c r="C27" s="34">
        <v>20</v>
      </c>
      <c r="D27" s="68"/>
      <c r="E27" s="4">
        <f>C27*D27</f>
        <v>0</v>
      </c>
    </row>
    <row r="28" spans="1:5" ht="14.4" x14ac:dyDescent="0.3">
      <c r="A28" s="35" t="s">
        <v>8</v>
      </c>
      <c r="B28" s="36" t="s">
        <v>203</v>
      </c>
      <c r="C28" s="34">
        <v>20</v>
      </c>
      <c r="D28" s="68"/>
      <c r="E28" s="4">
        <f>C28*D28</f>
        <v>0</v>
      </c>
    </row>
    <row r="29" spans="1:5" ht="15" thickBot="1" x14ac:dyDescent="0.35">
      <c r="A29" s="24" t="s">
        <v>16</v>
      </c>
      <c r="B29" s="33" t="s">
        <v>17</v>
      </c>
      <c r="C29" s="34">
        <v>1</v>
      </c>
      <c r="D29" s="68"/>
      <c r="E29" s="4">
        <f t="shared" si="1"/>
        <v>0</v>
      </c>
    </row>
    <row r="30" spans="1:5" ht="15" thickBot="1" x14ac:dyDescent="0.35">
      <c r="A30" s="190" t="s">
        <v>33</v>
      </c>
      <c r="B30" s="191"/>
      <c r="C30" s="191"/>
      <c r="D30" s="192"/>
      <c r="E30" s="5">
        <f>SUM(E22:E29)</f>
        <v>0</v>
      </c>
    </row>
    <row r="31" spans="1:5" ht="19.5" customHeight="1" thickBot="1" x14ac:dyDescent="0.35">
      <c r="A31" s="196" t="s">
        <v>282</v>
      </c>
      <c r="B31" s="197"/>
      <c r="C31" s="197"/>
      <c r="D31" s="197"/>
      <c r="E31" s="198"/>
    </row>
    <row r="32" spans="1:5" s="30" customFormat="1" ht="29.4" thickBot="1" x14ac:dyDescent="0.35">
      <c r="A32" s="27" t="s">
        <v>5</v>
      </c>
      <c r="B32" s="28" t="s">
        <v>6</v>
      </c>
      <c r="C32" s="28" t="s">
        <v>7</v>
      </c>
      <c r="D32" s="29" t="s">
        <v>180</v>
      </c>
      <c r="E32" s="3" t="s">
        <v>181</v>
      </c>
    </row>
    <row r="33" spans="1:5" ht="14.4" x14ac:dyDescent="0.3">
      <c r="A33" s="23" t="s">
        <v>9</v>
      </c>
      <c r="B33" s="40" t="s">
        <v>211</v>
      </c>
      <c r="C33" s="38">
        <v>1000</v>
      </c>
      <c r="D33" s="41"/>
      <c r="E33" s="7">
        <f>C33*D33</f>
        <v>0</v>
      </c>
    </row>
    <row r="34" spans="1:5" ht="14.4" x14ac:dyDescent="0.3">
      <c r="A34" s="23" t="s">
        <v>207</v>
      </c>
      <c r="B34" s="40" t="s">
        <v>205</v>
      </c>
      <c r="C34" s="38">
        <v>1000</v>
      </c>
      <c r="D34" s="41"/>
      <c r="E34" s="7">
        <f t="shared" ref="E34:E35" si="2">C34*D34</f>
        <v>0</v>
      </c>
    </row>
    <row r="35" spans="1:5" ht="14.4" x14ac:dyDescent="0.3">
      <c r="A35" s="23" t="s">
        <v>208</v>
      </c>
      <c r="B35" s="40" t="s">
        <v>205</v>
      </c>
      <c r="C35" s="38">
        <v>1000</v>
      </c>
      <c r="D35" s="41"/>
      <c r="E35" s="7">
        <f t="shared" si="2"/>
        <v>0</v>
      </c>
    </row>
    <row r="36" spans="1:5" ht="15" thickBot="1" x14ac:dyDescent="0.35">
      <c r="A36" s="23" t="s">
        <v>204</v>
      </c>
      <c r="B36" s="40" t="s">
        <v>205</v>
      </c>
      <c r="C36" s="38">
        <v>1000</v>
      </c>
      <c r="D36" s="41"/>
      <c r="E36" s="7">
        <f>C36*D36</f>
        <v>0</v>
      </c>
    </row>
    <row r="37" spans="1:5" ht="15" thickBot="1" x14ac:dyDescent="0.35">
      <c r="A37" s="190" t="s">
        <v>206</v>
      </c>
      <c r="B37" s="191"/>
      <c r="C37" s="191"/>
      <c r="D37" s="192"/>
      <c r="E37" s="5">
        <f>SUM(E33:E36)</f>
        <v>0</v>
      </c>
    </row>
    <row r="38" spans="1:5" ht="18" customHeight="1" thickBot="1" x14ac:dyDescent="0.35">
      <c r="A38" s="199" t="s">
        <v>30</v>
      </c>
      <c r="B38" s="200"/>
      <c r="C38" s="200"/>
      <c r="D38" s="200"/>
      <c r="E38" s="201"/>
    </row>
    <row r="39" spans="1:5" s="30" customFormat="1" ht="29.4" thickBot="1" x14ac:dyDescent="0.35">
      <c r="A39" s="27" t="s">
        <v>5</v>
      </c>
      <c r="B39" s="28" t="s">
        <v>6</v>
      </c>
      <c r="C39" s="28" t="s">
        <v>7</v>
      </c>
      <c r="D39" s="29" t="s">
        <v>180</v>
      </c>
      <c r="E39" s="3" t="s">
        <v>181</v>
      </c>
    </row>
    <row r="40" spans="1:5" ht="14.4" x14ac:dyDescent="0.3">
      <c r="A40" s="25" t="s">
        <v>11</v>
      </c>
      <c r="B40" s="31" t="s">
        <v>121</v>
      </c>
      <c r="C40" s="32">
        <v>1</v>
      </c>
      <c r="D40" s="68"/>
      <c r="E40" s="4">
        <f>C40*D40</f>
        <v>0</v>
      </c>
    </row>
    <row r="41" spans="1:5" ht="43.5" customHeight="1" x14ac:dyDescent="0.3">
      <c r="A41" s="25" t="s">
        <v>210</v>
      </c>
      <c r="B41" s="31" t="s">
        <v>209</v>
      </c>
      <c r="C41" s="32">
        <v>1</v>
      </c>
      <c r="D41" s="68"/>
      <c r="E41" s="4">
        <f>C41*D41</f>
        <v>0</v>
      </c>
    </row>
    <row r="42" spans="1:5" ht="15" thickBot="1" x14ac:dyDescent="0.35">
      <c r="A42" s="24" t="s">
        <v>122</v>
      </c>
      <c r="B42" s="21" t="s">
        <v>134</v>
      </c>
      <c r="C42" s="34">
        <v>1</v>
      </c>
      <c r="D42" s="67"/>
      <c r="E42" s="6">
        <f>C42*D42</f>
        <v>0</v>
      </c>
    </row>
    <row r="43" spans="1:5" ht="15" thickBot="1" x14ac:dyDescent="0.35">
      <c r="A43" s="190" t="s">
        <v>34</v>
      </c>
      <c r="B43" s="191"/>
      <c r="C43" s="191"/>
      <c r="D43" s="192"/>
      <c r="E43" s="5">
        <f>SUM(E40:E42)</f>
        <v>0</v>
      </c>
    </row>
    <row r="44" spans="1:5" ht="19.5" customHeight="1" thickBot="1" x14ac:dyDescent="0.35">
      <c r="A44" s="199" t="s">
        <v>215</v>
      </c>
      <c r="B44" s="200"/>
      <c r="C44" s="200"/>
      <c r="D44" s="200"/>
      <c r="E44" s="201"/>
    </row>
    <row r="45" spans="1:5" s="30" customFormat="1" ht="29.4" thickBot="1" x14ac:dyDescent="0.35">
      <c r="A45" s="42" t="s">
        <v>5</v>
      </c>
      <c r="B45" s="43" t="s">
        <v>6</v>
      </c>
      <c r="C45" s="43" t="s">
        <v>7</v>
      </c>
      <c r="D45" s="44" t="s">
        <v>180</v>
      </c>
      <c r="E45" s="8" t="s">
        <v>181</v>
      </c>
    </row>
    <row r="46" spans="1:5" ht="14.4" x14ac:dyDescent="0.3">
      <c r="A46" s="25" t="s">
        <v>184</v>
      </c>
      <c r="B46" s="39" t="s">
        <v>4</v>
      </c>
      <c r="C46" s="32">
        <v>5000</v>
      </c>
      <c r="D46" s="68"/>
      <c r="E46" s="4">
        <f t="shared" ref="E46:E66" si="3">C46*D46</f>
        <v>0</v>
      </c>
    </row>
    <row r="47" spans="1:5" ht="14.4" x14ac:dyDescent="0.3">
      <c r="A47" s="25" t="s">
        <v>3</v>
      </c>
      <c r="B47" s="45" t="s">
        <v>15</v>
      </c>
      <c r="C47" s="32">
        <v>1000</v>
      </c>
      <c r="D47" s="68"/>
      <c r="E47" s="4">
        <f t="shared" si="3"/>
        <v>0</v>
      </c>
    </row>
    <row r="48" spans="1:5" ht="14.4" x14ac:dyDescent="0.3">
      <c r="A48" s="25" t="s">
        <v>67</v>
      </c>
      <c r="B48" s="39" t="s">
        <v>68</v>
      </c>
      <c r="C48" s="32">
        <v>5000</v>
      </c>
      <c r="D48" s="68"/>
      <c r="E48" s="4">
        <f t="shared" si="3"/>
        <v>0</v>
      </c>
    </row>
    <row r="49" spans="1:5" ht="14.4" x14ac:dyDescent="0.3">
      <c r="A49" s="25" t="s">
        <v>67</v>
      </c>
      <c r="B49" s="39" t="s">
        <v>212</v>
      </c>
      <c r="C49" s="32">
        <v>5000</v>
      </c>
      <c r="D49" s="68"/>
      <c r="E49" s="4">
        <f>C49*D49</f>
        <v>0</v>
      </c>
    </row>
    <row r="50" spans="1:5" ht="14.4" x14ac:dyDescent="0.3">
      <c r="A50" s="24" t="s">
        <v>69</v>
      </c>
      <c r="B50" s="21" t="s">
        <v>70</v>
      </c>
      <c r="C50" s="34">
        <v>5000</v>
      </c>
      <c r="D50" s="68"/>
      <c r="E50" s="4">
        <f t="shared" si="3"/>
        <v>0</v>
      </c>
    </row>
    <row r="51" spans="1:5" ht="14.4" x14ac:dyDescent="0.3">
      <c r="A51" s="24" t="s">
        <v>217</v>
      </c>
      <c r="B51" s="21" t="s">
        <v>218</v>
      </c>
      <c r="C51" s="34">
        <v>200</v>
      </c>
      <c r="D51" s="68"/>
      <c r="E51" s="4">
        <f t="shared" si="3"/>
        <v>0</v>
      </c>
    </row>
    <row r="52" spans="1:5" ht="14.4" x14ac:dyDescent="0.3">
      <c r="A52" s="24" t="s">
        <v>217</v>
      </c>
      <c r="B52" s="21" t="s">
        <v>219</v>
      </c>
      <c r="C52" s="34">
        <v>200</v>
      </c>
      <c r="D52" s="68"/>
      <c r="E52" s="4">
        <f t="shared" si="3"/>
        <v>0</v>
      </c>
    </row>
    <row r="53" spans="1:5" ht="14.4" x14ac:dyDescent="0.3">
      <c r="A53" s="24" t="s">
        <v>217</v>
      </c>
      <c r="B53" s="21" t="s">
        <v>220</v>
      </c>
      <c r="C53" s="34">
        <v>200</v>
      </c>
      <c r="D53" s="68"/>
      <c r="E53" s="4">
        <f t="shared" si="3"/>
        <v>0</v>
      </c>
    </row>
    <row r="54" spans="1:5" ht="14.4" x14ac:dyDescent="0.3">
      <c r="A54" s="24" t="s">
        <v>314</v>
      </c>
      <c r="B54" s="21" t="s">
        <v>315</v>
      </c>
      <c r="C54" s="34">
        <v>200</v>
      </c>
      <c r="D54" s="68"/>
      <c r="E54" s="4">
        <f t="shared" si="3"/>
        <v>0</v>
      </c>
    </row>
    <row r="55" spans="1:5" ht="14.4" x14ac:dyDescent="0.3">
      <c r="A55" s="24" t="s">
        <v>316</v>
      </c>
      <c r="B55" s="21" t="s">
        <v>315</v>
      </c>
      <c r="C55" s="34">
        <v>200</v>
      </c>
      <c r="D55" s="68"/>
      <c r="E55" s="4">
        <f t="shared" si="3"/>
        <v>0</v>
      </c>
    </row>
    <row r="56" spans="1:5" ht="14.4" x14ac:dyDescent="0.3">
      <c r="A56" s="24" t="s">
        <v>317</v>
      </c>
      <c r="B56" s="21" t="s">
        <v>318</v>
      </c>
      <c r="C56" s="34">
        <v>200</v>
      </c>
      <c r="D56" s="68"/>
      <c r="E56" s="4">
        <f t="shared" si="3"/>
        <v>0</v>
      </c>
    </row>
    <row r="57" spans="1:5" ht="14.4" x14ac:dyDescent="0.3">
      <c r="A57" s="24" t="s">
        <v>319</v>
      </c>
      <c r="B57" s="21" t="s">
        <v>320</v>
      </c>
      <c r="C57" s="34">
        <v>200</v>
      </c>
      <c r="D57" s="68"/>
      <c r="E57" s="4">
        <f t="shared" si="3"/>
        <v>0</v>
      </c>
    </row>
    <row r="58" spans="1:5" ht="14.4" x14ac:dyDescent="0.3">
      <c r="A58" s="24" t="s">
        <v>321</v>
      </c>
      <c r="B58" s="21" t="s">
        <v>322</v>
      </c>
      <c r="C58" s="34">
        <v>200</v>
      </c>
      <c r="D58" s="68"/>
      <c r="E58" s="4">
        <f t="shared" si="3"/>
        <v>0</v>
      </c>
    </row>
    <row r="59" spans="1:5" ht="28.8" x14ac:dyDescent="0.3">
      <c r="A59" s="24" t="s">
        <v>323</v>
      </c>
      <c r="B59" s="21" t="s">
        <v>324</v>
      </c>
      <c r="C59" s="34">
        <v>20</v>
      </c>
      <c r="D59" s="68"/>
      <c r="E59" s="4">
        <f t="shared" si="3"/>
        <v>0</v>
      </c>
    </row>
    <row r="60" spans="1:5" ht="14.4" x14ac:dyDescent="0.3">
      <c r="A60" s="24" t="s">
        <v>325</v>
      </c>
      <c r="B60" s="21" t="s">
        <v>222</v>
      </c>
      <c r="C60" s="34">
        <v>20</v>
      </c>
      <c r="D60" s="68"/>
      <c r="E60" s="4">
        <f t="shared" si="3"/>
        <v>0</v>
      </c>
    </row>
    <row r="61" spans="1:5" ht="14.4" x14ac:dyDescent="0.3">
      <c r="A61" s="24" t="s">
        <v>283</v>
      </c>
      <c r="B61" s="21" t="s">
        <v>145</v>
      </c>
      <c r="C61" s="34">
        <v>100</v>
      </c>
      <c r="D61" s="68"/>
      <c r="E61" s="4">
        <f t="shared" si="3"/>
        <v>0</v>
      </c>
    </row>
    <row r="62" spans="1:5" ht="14.4" x14ac:dyDescent="0.3">
      <c r="A62" s="24" t="s">
        <v>283</v>
      </c>
      <c r="B62" s="21" t="s">
        <v>146</v>
      </c>
      <c r="C62" s="34">
        <v>100</v>
      </c>
      <c r="D62" s="68"/>
      <c r="E62" s="4">
        <f t="shared" si="3"/>
        <v>0</v>
      </c>
    </row>
    <row r="63" spans="1:5" ht="28.8" x14ac:dyDescent="0.3">
      <c r="A63" s="24" t="s">
        <v>284</v>
      </c>
      <c r="B63" s="89" t="s">
        <v>139</v>
      </c>
      <c r="C63" s="34">
        <v>144</v>
      </c>
      <c r="D63" s="68"/>
      <c r="E63" s="4">
        <f t="shared" si="3"/>
        <v>0</v>
      </c>
    </row>
    <row r="64" spans="1:5" ht="14.4" x14ac:dyDescent="0.3">
      <c r="A64" s="24" t="s">
        <v>439</v>
      </c>
      <c r="B64" s="21" t="s">
        <v>285</v>
      </c>
      <c r="C64" s="34">
        <v>20</v>
      </c>
      <c r="D64" s="68"/>
      <c r="E64" s="4">
        <f t="shared" si="3"/>
        <v>0</v>
      </c>
    </row>
    <row r="65" spans="1:6" ht="14.4" x14ac:dyDescent="0.3">
      <c r="A65" s="24" t="s">
        <v>438</v>
      </c>
      <c r="B65" s="21" t="s">
        <v>222</v>
      </c>
      <c r="C65" s="34">
        <v>20</v>
      </c>
      <c r="D65" s="68"/>
      <c r="E65" s="4">
        <f t="shared" si="3"/>
        <v>0</v>
      </c>
    </row>
    <row r="66" spans="1:6" ht="43.2" x14ac:dyDescent="0.3">
      <c r="A66" s="24" t="s">
        <v>326</v>
      </c>
      <c r="B66" s="89" t="s">
        <v>470</v>
      </c>
      <c r="C66" s="34">
        <v>10</v>
      </c>
      <c r="D66" s="68"/>
      <c r="E66" s="4">
        <f t="shared" si="3"/>
        <v>0</v>
      </c>
    </row>
    <row r="67" spans="1:6" s="22" customFormat="1" ht="14.4" x14ac:dyDescent="0.3">
      <c r="A67" s="35" t="s">
        <v>71</v>
      </c>
      <c r="B67" s="36" t="s">
        <v>213</v>
      </c>
      <c r="C67" s="34">
        <v>200</v>
      </c>
      <c r="D67" s="68"/>
      <c r="E67" s="4">
        <f t="shared" ref="E67:E73" si="4">C67*D67</f>
        <v>0</v>
      </c>
      <c r="F67" s="56"/>
    </row>
    <row r="68" spans="1:6" s="22" customFormat="1" ht="28.8" x14ac:dyDescent="0.3">
      <c r="A68" s="35" t="s">
        <v>148</v>
      </c>
      <c r="B68" s="36" t="s">
        <v>214</v>
      </c>
      <c r="C68" s="34">
        <v>1</v>
      </c>
      <c r="D68" s="68"/>
      <c r="E68" s="4">
        <f t="shared" si="4"/>
        <v>0</v>
      </c>
      <c r="F68" s="56"/>
    </row>
    <row r="69" spans="1:6" s="22" customFormat="1" ht="14.4" x14ac:dyDescent="0.3">
      <c r="A69" s="35" t="s">
        <v>149</v>
      </c>
      <c r="B69" s="36" t="s">
        <v>150</v>
      </c>
      <c r="C69" s="34">
        <v>10</v>
      </c>
      <c r="D69" s="68"/>
      <c r="E69" s="4">
        <f t="shared" si="4"/>
        <v>0</v>
      </c>
      <c r="F69" s="56"/>
    </row>
    <row r="70" spans="1:6" s="22" customFormat="1" ht="14.4" x14ac:dyDescent="0.3">
      <c r="A70" s="35" t="s">
        <v>71</v>
      </c>
      <c r="B70" s="36" t="s">
        <v>151</v>
      </c>
      <c r="C70" s="34">
        <v>200</v>
      </c>
      <c r="D70" s="68"/>
      <c r="E70" s="4">
        <f t="shared" si="4"/>
        <v>0</v>
      </c>
      <c r="F70" s="56"/>
    </row>
    <row r="71" spans="1:6" s="22" customFormat="1" ht="14.4" x14ac:dyDescent="0.3">
      <c r="A71" s="35" t="s">
        <v>71</v>
      </c>
      <c r="B71" s="36" t="s">
        <v>429</v>
      </c>
      <c r="C71" s="34">
        <v>200</v>
      </c>
      <c r="D71" s="68"/>
      <c r="E71" s="4">
        <f t="shared" ref="E71" si="5">C71*D71</f>
        <v>0</v>
      </c>
      <c r="F71" s="56"/>
    </row>
    <row r="72" spans="1:6" ht="14.4" x14ac:dyDescent="0.3">
      <c r="A72" s="35" t="s">
        <v>152</v>
      </c>
      <c r="B72" s="66" t="s">
        <v>185</v>
      </c>
      <c r="C72" s="34">
        <v>1</v>
      </c>
      <c r="D72" s="68"/>
      <c r="E72" s="4">
        <f t="shared" si="4"/>
        <v>0</v>
      </c>
    </row>
    <row r="73" spans="1:6" s="22" customFormat="1" ht="29.4" thickBot="1" x14ac:dyDescent="0.35">
      <c r="A73" s="35" t="s">
        <v>153</v>
      </c>
      <c r="B73" s="36" t="s">
        <v>186</v>
      </c>
      <c r="C73" s="34">
        <v>1</v>
      </c>
      <c r="D73" s="68"/>
      <c r="E73" s="4">
        <f t="shared" si="4"/>
        <v>0</v>
      </c>
      <c r="F73" s="56"/>
    </row>
    <row r="74" spans="1:6" s="22" customFormat="1" ht="15" thickBot="1" x14ac:dyDescent="0.35">
      <c r="A74" s="190" t="s">
        <v>216</v>
      </c>
      <c r="B74" s="191"/>
      <c r="C74" s="191"/>
      <c r="D74" s="192"/>
      <c r="E74" s="5">
        <f>SUM(E46:E73)</f>
        <v>0</v>
      </c>
    </row>
    <row r="75" spans="1:6" s="22" customFormat="1" ht="15" thickBot="1" x14ac:dyDescent="0.35">
      <c r="E75" s="100"/>
    </row>
    <row r="76" spans="1:6" s="22" customFormat="1" ht="15" thickBot="1" x14ac:dyDescent="0.35">
      <c r="A76" s="97"/>
      <c r="B76" s="98"/>
      <c r="C76" s="99"/>
      <c r="D76" s="91" t="s">
        <v>44</v>
      </c>
      <c r="E76" s="101">
        <f>E74+E43+E37+E30+E19</f>
        <v>0</v>
      </c>
    </row>
    <row r="77" spans="1:6" s="22" customFormat="1" ht="14.4" x14ac:dyDescent="0.3">
      <c r="E77" s="100"/>
    </row>
    <row r="78" spans="1:6" s="14" customFormat="1" ht="14.4" x14ac:dyDescent="0.3">
      <c r="A78" s="188" t="s">
        <v>305</v>
      </c>
      <c r="B78" s="188"/>
      <c r="C78" s="46"/>
      <c r="D78" s="46"/>
      <c r="E78" s="48"/>
    </row>
    <row r="79" spans="1:6" s="22" customFormat="1" ht="14.4" x14ac:dyDescent="0.3">
      <c r="A79" s="189" t="s">
        <v>118</v>
      </c>
      <c r="B79" s="189"/>
      <c r="E79" s="100"/>
    </row>
    <row r="80" spans="1:6" s="22" customFormat="1" ht="14.4" x14ac:dyDescent="0.3">
      <c r="E80" s="100"/>
    </row>
    <row r="81" spans="5:5" s="22" customFormat="1" ht="14.4" x14ac:dyDescent="0.3">
      <c r="E81" s="100"/>
    </row>
  </sheetData>
  <sortState ref="B15:E20">
    <sortCondition ref="B15"/>
  </sortState>
  <mergeCells count="13">
    <mergeCell ref="A78:B78"/>
    <mergeCell ref="A79:B79"/>
    <mergeCell ref="A74:D74"/>
    <mergeCell ref="A1:E1"/>
    <mergeCell ref="A2:E2"/>
    <mergeCell ref="A20:E20"/>
    <mergeCell ref="A31:E31"/>
    <mergeCell ref="A38:E38"/>
    <mergeCell ref="A44:E44"/>
    <mergeCell ref="A19:D19"/>
    <mergeCell ref="A30:D30"/>
    <mergeCell ref="A37:D37"/>
    <mergeCell ref="A43:D43"/>
  </mergeCells>
  <pageMargins left="0.25" right="0.25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5"/>
  <sheetViews>
    <sheetView topLeftCell="A31" zoomScale="55" zoomScaleNormal="55" workbookViewId="0">
      <selection activeCell="D50" sqref="D50"/>
    </sheetView>
  </sheetViews>
  <sheetFormatPr defaultColWidth="8.6640625" defaultRowHeight="14.4" x14ac:dyDescent="0.3"/>
  <cols>
    <col min="1" max="1" width="48.109375" style="108" customWidth="1"/>
    <col min="2" max="2" width="132.88671875" style="108" customWidth="1"/>
    <col min="3" max="3" width="13.5546875" bestFit="1" customWidth="1"/>
    <col min="4" max="4" width="12.109375" style="150" customWidth="1"/>
    <col min="5" max="5" width="17.5546875" customWidth="1"/>
    <col min="6" max="6" width="17.33203125" style="103" bestFit="1" customWidth="1"/>
    <col min="7" max="7" width="50" style="117" customWidth="1"/>
    <col min="8" max="8" width="19.44140625" customWidth="1"/>
  </cols>
  <sheetData>
    <row r="1" spans="1:7" x14ac:dyDescent="0.3">
      <c r="A1" s="203" t="s">
        <v>25</v>
      </c>
      <c r="B1" s="204"/>
      <c r="C1" s="205"/>
      <c r="D1" s="205"/>
      <c r="E1" s="205"/>
      <c r="F1" s="206"/>
    </row>
    <row r="2" spans="1:7" ht="29.4" thickBot="1" x14ac:dyDescent="0.35">
      <c r="A2" s="72" t="s">
        <v>46</v>
      </c>
      <c r="B2" s="69" t="s">
        <v>452</v>
      </c>
      <c r="C2" s="70" t="s">
        <v>56</v>
      </c>
      <c r="D2" s="133" t="s">
        <v>57</v>
      </c>
      <c r="E2" s="70" t="s">
        <v>179</v>
      </c>
      <c r="F2" s="73" t="s">
        <v>430</v>
      </c>
    </row>
    <row r="3" spans="1:7" ht="43.8" thickTop="1" x14ac:dyDescent="0.3">
      <c r="A3" s="126" t="s">
        <v>442</v>
      </c>
      <c r="B3" s="138" t="s">
        <v>395</v>
      </c>
      <c r="C3" s="75" t="s">
        <v>396</v>
      </c>
      <c r="D3" s="32">
        <v>200</v>
      </c>
      <c r="E3" s="71"/>
      <c r="F3" s="76">
        <f t="shared" ref="F3:F43" si="0">E3*D3</f>
        <v>0</v>
      </c>
      <c r="G3" s="207"/>
    </row>
    <row r="4" spans="1:7" ht="43.2" x14ac:dyDescent="0.3">
      <c r="A4" s="126" t="s">
        <v>442</v>
      </c>
      <c r="B4" s="138" t="s">
        <v>395</v>
      </c>
      <c r="C4" s="75" t="s">
        <v>396</v>
      </c>
      <c r="D4" s="32">
        <v>400</v>
      </c>
      <c r="E4" s="71"/>
      <c r="F4" s="76">
        <f t="shared" si="0"/>
        <v>0</v>
      </c>
      <c r="G4" s="207"/>
    </row>
    <row r="5" spans="1:7" ht="43.2" x14ac:dyDescent="0.3">
      <c r="A5" s="126" t="s">
        <v>442</v>
      </c>
      <c r="B5" s="138" t="s">
        <v>397</v>
      </c>
      <c r="C5" s="75" t="s">
        <v>396</v>
      </c>
      <c r="D5" s="32">
        <v>200</v>
      </c>
      <c r="E5" s="71"/>
      <c r="F5" s="76">
        <f t="shared" si="0"/>
        <v>0</v>
      </c>
      <c r="G5" s="207"/>
    </row>
    <row r="6" spans="1:7" ht="43.2" x14ac:dyDescent="0.3">
      <c r="A6" s="126" t="s">
        <v>442</v>
      </c>
      <c r="B6" s="138" t="s">
        <v>397</v>
      </c>
      <c r="C6" s="75" t="s">
        <v>396</v>
      </c>
      <c r="D6" s="32">
        <v>400</v>
      </c>
      <c r="E6" s="71"/>
      <c r="F6" s="76">
        <f t="shared" si="0"/>
        <v>0</v>
      </c>
      <c r="G6" s="207"/>
    </row>
    <row r="7" spans="1:7" ht="43.2" x14ac:dyDescent="0.3">
      <c r="A7" s="126" t="s">
        <v>442</v>
      </c>
      <c r="B7" s="138" t="s">
        <v>398</v>
      </c>
      <c r="C7" s="75" t="s">
        <v>396</v>
      </c>
      <c r="D7" s="32">
        <v>200</v>
      </c>
      <c r="E7" s="71"/>
      <c r="F7" s="76">
        <f t="shared" si="0"/>
        <v>0</v>
      </c>
      <c r="G7" s="127"/>
    </row>
    <row r="8" spans="1:7" ht="43.2" x14ac:dyDescent="0.3">
      <c r="A8" s="126" t="s">
        <v>442</v>
      </c>
      <c r="B8" s="138" t="s">
        <v>398</v>
      </c>
      <c r="C8" s="75" t="s">
        <v>396</v>
      </c>
      <c r="D8" s="32">
        <v>400</v>
      </c>
      <c r="E8" s="71"/>
      <c r="F8" s="76">
        <f t="shared" si="0"/>
        <v>0</v>
      </c>
      <c r="G8" s="127"/>
    </row>
    <row r="9" spans="1:7" ht="28.8" x14ac:dyDescent="0.3">
      <c r="A9" s="105" t="s">
        <v>47</v>
      </c>
      <c r="B9" s="110" t="s">
        <v>399</v>
      </c>
      <c r="C9" s="75" t="s">
        <v>66</v>
      </c>
      <c r="D9" s="32">
        <v>100</v>
      </c>
      <c r="E9" s="71"/>
      <c r="F9" s="76">
        <f t="shared" si="0"/>
        <v>0</v>
      </c>
    </row>
    <row r="10" spans="1:7" ht="28.8" x14ac:dyDescent="0.3">
      <c r="A10" s="105" t="s">
        <v>47</v>
      </c>
      <c r="B10" s="110" t="s">
        <v>458</v>
      </c>
      <c r="C10" s="75" t="s">
        <v>66</v>
      </c>
      <c r="D10" s="32">
        <v>50</v>
      </c>
      <c r="E10" s="71"/>
      <c r="F10" s="76">
        <f t="shared" si="0"/>
        <v>0</v>
      </c>
    </row>
    <row r="11" spans="1:7" ht="28.8" x14ac:dyDescent="0.3">
      <c r="A11" s="105" t="s">
        <v>47</v>
      </c>
      <c r="B11" s="110" t="s">
        <v>459</v>
      </c>
      <c r="C11" s="75" t="s">
        <v>66</v>
      </c>
      <c r="D11" s="32">
        <v>50</v>
      </c>
      <c r="E11" s="71"/>
      <c r="F11" s="76">
        <f t="shared" si="0"/>
        <v>0</v>
      </c>
    </row>
    <row r="12" spans="1:7" ht="28.8" x14ac:dyDescent="0.3">
      <c r="A12" s="105" t="s">
        <v>47</v>
      </c>
      <c r="B12" s="110" t="s">
        <v>350</v>
      </c>
      <c r="C12" s="75" t="s">
        <v>351</v>
      </c>
      <c r="D12" s="32">
        <v>500000</v>
      </c>
      <c r="E12" s="71"/>
      <c r="F12" s="76">
        <f t="shared" si="0"/>
        <v>0</v>
      </c>
    </row>
    <row r="13" spans="1:7" ht="28.8" x14ac:dyDescent="0.3">
      <c r="A13" s="81" t="s">
        <v>49</v>
      </c>
      <c r="B13" s="123" t="s">
        <v>400</v>
      </c>
      <c r="C13" s="74" t="s">
        <v>66</v>
      </c>
      <c r="D13" s="34">
        <v>50</v>
      </c>
      <c r="E13" s="71"/>
      <c r="F13" s="76">
        <f t="shared" si="0"/>
        <v>0</v>
      </c>
    </row>
    <row r="14" spans="1:7" ht="28.8" x14ac:dyDescent="0.3">
      <c r="A14" s="81" t="s">
        <v>49</v>
      </c>
      <c r="B14" s="123" t="s">
        <v>443</v>
      </c>
      <c r="C14" s="74" t="s">
        <v>66</v>
      </c>
      <c r="D14" s="34">
        <v>50</v>
      </c>
      <c r="E14" s="71"/>
      <c r="F14" s="76">
        <f t="shared" si="0"/>
        <v>0</v>
      </c>
    </row>
    <row r="15" spans="1:7" ht="28.8" x14ac:dyDescent="0.3">
      <c r="A15" s="81" t="s">
        <v>49</v>
      </c>
      <c r="B15" s="123" t="s">
        <v>444</v>
      </c>
      <c r="C15" s="74" t="s">
        <v>66</v>
      </c>
      <c r="D15" s="34">
        <v>50</v>
      </c>
      <c r="E15" s="71"/>
      <c r="F15" s="76">
        <f t="shared" si="0"/>
        <v>0</v>
      </c>
    </row>
    <row r="16" spans="1:7" x14ac:dyDescent="0.3">
      <c r="A16" s="81" t="s">
        <v>48</v>
      </c>
      <c r="B16" s="62" t="s">
        <v>401</v>
      </c>
      <c r="C16" s="74" t="s">
        <v>66</v>
      </c>
      <c r="D16" s="34">
        <v>20</v>
      </c>
      <c r="E16" s="71"/>
      <c r="F16" s="76">
        <f t="shared" si="0"/>
        <v>0</v>
      </c>
    </row>
    <row r="17" spans="1:8" x14ac:dyDescent="0.3">
      <c r="A17" s="81" t="s">
        <v>48</v>
      </c>
      <c r="B17" s="62" t="s">
        <v>402</v>
      </c>
      <c r="C17" s="74" t="s">
        <v>66</v>
      </c>
      <c r="D17" s="34">
        <v>20</v>
      </c>
      <c r="E17" s="71"/>
      <c r="F17" s="76">
        <f t="shared" si="0"/>
        <v>0</v>
      </c>
    </row>
    <row r="18" spans="1:8" x14ac:dyDescent="0.3">
      <c r="A18" s="81" t="s">
        <v>48</v>
      </c>
      <c r="B18" s="62" t="s">
        <v>403</v>
      </c>
      <c r="C18" s="74" t="s">
        <v>66</v>
      </c>
      <c r="D18" s="34">
        <v>20</v>
      </c>
      <c r="E18" s="71"/>
      <c r="F18" s="76">
        <f t="shared" si="0"/>
        <v>0</v>
      </c>
    </row>
    <row r="19" spans="1:8" x14ac:dyDescent="0.3">
      <c r="A19" s="81" t="s">
        <v>264</v>
      </c>
      <c r="B19" s="62" t="s">
        <v>404</v>
      </c>
      <c r="C19" s="74" t="s">
        <v>66</v>
      </c>
      <c r="D19" s="34">
        <v>10</v>
      </c>
      <c r="E19" s="71"/>
      <c r="F19" s="76">
        <f t="shared" si="0"/>
        <v>0</v>
      </c>
    </row>
    <row r="20" spans="1:8" x14ac:dyDescent="0.3">
      <c r="A20" s="81" t="s">
        <v>264</v>
      </c>
      <c r="B20" s="62" t="s">
        <v>405</v>
      </c>
      <c r="C20" s="74" t="s">
        <v>66</v>
      </c>
      <c r="D20" s="34">
        <v>10</v>
      </c>
      <c r="E20" s="71"/>
      <c r="F20" s="76">
        <f t="shared" si="0"/>
        <v>0</v>
      </c>
    </row>
    <row r="21" spans="1:8" x14ac:dyDescent="0.3">
      <c r="A21" s="81" t="s">
        <v>264</v>
      </c>
      <c r="B21" s="62" t="s">
        <v>406</v>
      </c>
      <c r="C21" s="74" t="s">
        <v>66</v>
      </c>
      <c r="D21" s="34">
        <v>10</v>
      </c>
      <c r="E21" s="71"/>
      <c r="F21" s="76">
        <f t="shared" si="0"/>
        <v>0</v>
      </c>
    </row>
    <row r="22" spans="1:8" x14ac:dyDescent="0.3">
      <c r="A22" s="81" t="s">
        <v>72</v>
      </c>
      <c r="B22" s="62" t="s">
        <v>445</v>
      </c>
      <c r="C22" s="74" t="s">
        <v>178</v>
      </c>
      <c r="D22" s="34">
        <v>7</v>
      </c>
      <c r="E22" s="71"/>
      <c r="F22" s="76">
        <f t="shared" si="0"/>
        <v>0</v>
      </c>
    </row>
    <row r="23" spans="1:8" x14ac:dyDescent="0.3">
      <c r="A23" s="81" t="s">
        <v>72</v>
      </c>
      <c r="B23" s="62" t="s">
        <v>113</v>
      </c>
      <c r="C23" s="74" t="s">
        <v>73</v>
      </c>
      <c r="D23" s="34">
        <v>4</v>
      </c>
      <c r="E23" s="71"/>
      <c r="F23" s="76">
        <f t="shared" si="0"/>
        <v>0</v>
      </c>
    </row>
    <row r="24" spans="1:8" x14ac:dyDescent="0.3">
      <c r="A24" s="81" t="s">
        <v>72</v>
      </c>
      <c r="B24" s="62" t="s">
        <v>123</v>
      </c>
      <c r="C24" s="74" t="s">
        <v>73</v>
      </c>
      <c r="D24" s="34">
        <v>4</v>
      </c>
      <c r="E24" s="71"/>
      <c r="F24" s="76">
        <f t="shared" si="0"/>
        <v>0</v>
      </c>
    </row>
    <row r="25" spans="1:8" x14ac:dyDescent="0.3">
      <c r="A25" s="81" t="s">
        <v>154</v>
      </c>
      <c r="B25" s="62" t="s">
        <v>446</v>
      </c>
      <c r="C25" s="74" t="s">
        <v>73</v>
      </c>
      <c r="D25" s="34">
        <v>7</v>
      </c>
      <c r="E25" s="71"/>
      <c r="F25" s="76">
        <f t="shared" si="0"/>
        <v>0</v>
      </c>
    </row>
    <row r="26" spans="1:8" x14ac:dyDescent="0.3">
      <c r="A26" s="81" t="s">
        <v>154</v>
      </c>
      <c r="B26" s="62" t="s">
        <v>407</v>
      </c>
      <c r="C26" s="74" t="s">
        <v>74</v>
      </c>
      <c r="D26" s="34">
        <v>2</v>
      </c>
      <c r="E26" s="71"/>
      <c r="F26" s="76">
        <f t="shared" si="0"/>
        <v>0</v>
      </c>
    </row>
    <row r="27" spans="1:8" x14ac:dyDescent="0.3">
      <c r="A27" s="81" t="s">
        <v>155</v>
      </c>
      <c r="B27" s="62" t="s">
        <v>447</v>
      </c>
      <c r="C27" s="74" t="s">
        <v>73</v>
      </c>
      <c r="D27" s="34">
        <v>7</v>
      </c>
      <c r="E27" s="71"/>
      <c r="F27" s="76">
        <f t="shared" si="0"/>
        <v>0</v>
      </c>
    </row>
    <row r="28" spans="1:8" x14ac:dyDescent="0.3">
      <c r="A28" s="81" t="s">
        <v>155</v>
      </c>
      <c r="B28" s="62" t="s">
        <v>408</v>
      </c>
      <c r="C28" s="74" t="s">
        <v>74</v>
      </c>
      <c r="D28" s="34">
        <v>2</v>
      </c>
      <c r="E28" s="71"/>
      <c r="F28" s="76">
        <f t="shared" si="0"/>
        <v>0</v>
      </c>
    </row>
    <row r="29" spans="1:8" ht="28.8" x14ac:dyDescent="0.3">
      <c r="A29" s="81" t="s">
        <v>259</v>
      </c>
      <c r="B29" s="62" t="s">
        <v>431</v>
      </c>
      <c r="C29" s="74" t="s">
        <v>260</v>
      </c>
      <c r="D29" s="34">
        <v>1</v>
      </c>
      <c r="E29" s="71"/>
      <c r="F29" s="76">
        <f t="shared" si="0"/>
        <v>0</v>
      </c>
    </row>
    <row r="30" spans="1:8" ht="28.8" x14ac:dyDescent="0.3">
      <c r="A30" s="81" t="s">
        <v>157</v>
      </c>
      <c r="B30" s="62" t="s">
        <v>158</v>
      </c>
      <c r="C30" s="74" t="s">
        <v>159</v>
      </c>
      <c r="D30" s="34">
        <v>1</v>
      </c>
      <c r="E30" s="71"/>
      <c r="F30" s="76">
        <f t="shared" si="0"/>
        <v>0</v>
      </c>
      <c r="H30" s="82"/>
    </row>
    <row r="31" spans="1:8" ht="28.8" x14ac:dyDescent="0.3">
      <c r="A31" s="81" t="s">
        <v>254</v>
      </c>
      <c r="B31" s="62" t="s">
        <v>158</v>
      </c>
      <c r="C31" s="74" t="s">
        <v>255</v>
      </c>
      <c r="D31" s="34">
        <v>1</v>
      </c>
      <c r="E31" s="71"/>
      <c r="F31" s="76">
        <f t="shared" si="0"/>
        <v>0</v>
      </c>
      <c r="H31" s="82"/>
    </row>
    <row r="32" spans="1:8" ht="28.8" x14ac:dyDescent="0.3">
      <c r="A32" s="81" t="s">
        <v>124</v>
      </c>
      <c r="B32" s="62" t="s">
        <v>251</v>
      </c>
      <c r="C32" s="74" t="s">
        <v>59</v>
      </c>
      <c r="D32" s="34">
        <v>1</v>
      </c>
      <c r="E32" s="71"/>
      <c r="F32" s="76">
        <f t="shared" si="0"/>
        <v>0</v>
      </c>
    </row>
    <row r="33" spans="1:7" x14ac:dyDescent="0.3">
      <c r="A33" s="81" t="s">
        <v>124</v>
      </c>
      <c r="B33" s="62" t="s">
        <v>352</v>
      </c>
      <c r="C33" s="74" t="s">
        <v>173</v>
      </c>
      <c r="D33" s="34">
        <v>500000</v>
      </c>
      <c r="E33" s="71"/>
      <c r="F33" s="76">
        <f t="shared" si="0"/>
        <v>0</v>
      </c>
    </row>
    <row r="34" spans="1:7" ht="28.8" x14ac:dyDescent="0.3">
      <c r="A34" s="81" t="s">
        <v>166</v>
      </c>
      <c r="B34" s="62" t="s">
        <v>168</v>
      </c>
      <c r="C34" s="74" t="s">
        <v>170</v>
      </c>
      <c r="D34" s="34">
        <v>1</v>
      </c>
      <c r="E34" s="71"/>
      <c r="F34" s="76">
        <f t="shared" si="0"/>
        <v>0</v>
      </c>
    </row>
    <row r="35" spans="1:7" x14ac:dyDescent="0.3">
      <c r="A35" s="81" t="s">
        <v>167</v>
      </c>
      <c r="B35" s="62" t="s">
        <v>169</v>
      </c>
      <c r="C35" s="74" t="s">
        <v>170</v>
      </c>
      <c r="D35" s="34">
        <v>1</v>
      </c>
      <c r="E35" s="71"/>
      <c r="F35" s="76">
        <f t="shared" si="0"/>
        <v>0</v>
      </c>
    </row>
    <row r="36" spans="1:7" x14ac:dyDescent="0.3">
      <c r="A36" s="81" t="s">
        <v>256</v>
      </c>
      <c r="B36" s="62" t="s">
        <v>257</v>
      </c>
      <c r="C36" s="74" t="s">
        <v>58</v>
      </c>
      <c r="D36" s="34">
        <v>100</v>
      </c>
      <c r="E36" s="71"/>
      <c r="F36" s="76">
        <f t="shared" si="0"/>
        <v>0</v>
      </c>
    </row>
    <row r="37" spans="1:7" x14ac:dyDescent="0.3">
      <c r="A37" s="81" t="s">
        <v>256</v>
      </c>
      <c r="B37" s="62" t="s">
        <v>366</v>
      </c>
      <c r="C37" s="74" t="s">
        <v>58</v>
      </c>
      <c r="D37" s="34">
        <v>100</v>
      </c>
      <c r="E37" s="71"/>
      <c r="F37" s="76">
        <f t="shared" si="0"/>
        <v>0</v>
      </c>
    </row>
    <row r="38" spans="1:7" x14ac:dyDescent="0.3">
      <c r="A38" s="81" t="s">
        <v>256</v>
      </c>
      <c r="B38" s="62" t="s">
        <v>258</v>
      </c>
      <c r="C38" s="74" t="s">
        <v>58</v>
      </c>
      <c r="D38" s="34">
        <v>100</v>
      </c>
      <c r="E38" s="71"/>
      <c r="F38" s="76">
        <f t="shared" si="0"/>
        <v>0</v>
      </c>
    </row>
    <row r="39" spans="1:7" x14ac:dyDescent="0.3">
      <c r="A39" s="81" t="s">
        <v>288</v>
      </c>
      <c r="B39" s="62" t="s">
        <v>252</v>
      </c>
      <c r="C39" s="74" t="s">
        <v>58</v>
      </c>
      <c r="D39" s="34">
        <v>100</v>
      </c>
      <c r="E39" s="71"/>
      <c r="F39" s="76">
        <f t="shared" si="0"/>
        <v>0</v>
      </c>
    </row>
    <row r="40" spans="1:7" x14ac:dyDescent="0.3">
      <c r="A40" s="81" t="s">
        <v>288</v>
      </c>
      <c r="B40" s="62" t="s">
        <v>367</v>
      </c>
      <c r="C40" s="74" t="s">
        <v>58</v>
      </c>
      <c r="D40" s="34">
        <v>100</v>
      </c>
      <c r="E40" s="71"/>
      <c r="F40" s="76">
        <f t="shared" si="0"/>
        <v>0</v>
      </c>
    </row>
    <row r="41" spans="1:7" x14ac:dyDescent="0.3">
      <c r="A41" s="81" t="s">
        <v>288</v>
      </c>
      <c r="B41" s="62" t="s">
        <v>253</v>
      </c>
      <c r="C41" s="74" t="s">
        <v>58</v>
      </c>
      <c r="D41" s="34">
        <v>100</v>
      </c>
      <c r="E41" s="71"/>
      <c r="F41" s="76">
        <f t="shared" si="0"/>
        <v>0</v>
      </c>
    </row>
    <row r="42" spans="1:7" x14ac:dyDescent="0.3">
      <c r="A42" s="81" t="s">
        <v>288</v>
      </c>
      <c r="B42" s="121" t="s">
        <v>289</v>
      </c>
      <c r="C42" s="74" t="s">
        <v>290</v>
      </c>
      <c r="D42" s="34">
        <v>100</v>
      </c>
      <c r="E42" s="71"/>
      <c r="F42" s="76">
        <f t="shared" si="0"/>
        <v>0</v>
      </c>
    </row>
    <row r="43" spans="1:7" ht="15" thickBot="1" x14ac:dyDescent="0.35">
      <c r="A43" s="81" t="s">
        <v>288</v>
      </c>
      <c r="B43" s="92" t="s">
        <v>291</v>
      </c>
      <c r="C43" s="74" t="s">
        <v>290</v>
      </c>
      <c r="D43" s="34">
        <v>100</v>
      </c>
      <c r="E43" s="71"/>
      <c r="F43" s="76">
        <f t="shared" si="0"/>
        <v>0</v>
      </c>
    </row>
    <row r="44" spans="1:7" ht="15" thickBot="1" x14ac:dyDescent="0.35">
      <c r="A44" s="208" t="s">
        <v>51</v>
      </c>
      <c r="B44" s="209"/>
      <c r="C44" s="209"/>
      <c r="D44" s="209"/>
      <c r="E44" s="210"/>
      <c r="F44" s="77">
        <f>SUM(F3:F43)</f>
        <v>0</v>
      </c>
      <c r="G44" s="149"/>
    </row>
    <row r="45" spans="1:7" x14ac:dyDescent="0.3">
      <c r="A45" s="81" t="s">
        <v>263</v>
      </c>
      <c r="B45" s="123" t="s">
        <v>368</v>
      </c>
      <c r="C45" s="74" t="s">
        <v>58</v>
      </c>
      <c r="D45" s="34">
        <v>40</v>
      </c>
      <c r="E45" s="71"/>
      <c r="F45" s="76">
        <f t="shared" ref="F45:F67" si="1">E45*D45</f>
        <v>0</v>
      </c>
      <c r="G45" s="211"/>
    </row>
    <row r="46" spans="1:7" x14ac:dyDescent="0.3">
      <c r="A46" s="81" t="s">
        <v>262</v>
      </c>
      <c r="B46" s="123" t="s">
        <v>368</v>
      </c>
      <c r="C46" s="74" t="s">
        <v>58</v>
      </c>
      <c r="D46" s="34">
        <v>40</v>
      </c>
      <c r="E46" s="71"/>
      <c r="F46" s="76">
        <f t="shared" si="1"/>
        <v>0</v>
      </c>
      <c r="G46" s="211"/>
    </row>
    <row r="47" spans="1:7" ht="58.2" thickBot="1" x14ac:dyDescent="0.35">
      <c r="A47" s="81" t="s">
        <v>347</v>
      </c>
      <c r="B47" s="123" t="s">
        <v>348</v>
      </c>
      <c r="C47" s="74" t="s">
        <v>349</v>
      </c>
      <c r="D47" s="34">
        <v>1</v>
      </c>
      <c r="E47" s="71"/>
      <c r="F47" s="76">
        <f t="shared" si="1"/>
        <v>0</v>
      </c>
    </row>
    <row r="48" spans="1:7" ht="15" thickBot="1" x14ac:dyDescent="0.35">
      <c r="A48" s="208"/>
      <c r="B48" s="209"/>
      <c r="C48" s="209"/>
      <c r="D48" s="209"/>
      <c r="E48" s="210"/>
      <c r="F48" s="77">
        <f>SUM(F45:F47)</f>
        <v>0</v>
      </c>
    </row>
    <row r="49" spans="1:6" x14ac:dyDescent="0.3">
      <c r="A49" s="81" t="s">
        <v>52</v>
      </c>
      <c r="B49" s="33" t="s">
        <v>275</v>
      </c>
      <c r="C49" s="74" t="s">
        <v>60</v>
      </c>
      <c r="D49" s="34">
        <v>100</v>
      </c>
      <c r="E49" s="71"/>
      <c r="F49" s="76">
        <f t="shared" si="1"/>
        <v>0</v>
      </c>
    </row>
    <row r="50" spans="1:6" x14ac:dyDescent="0.3">
      <c r="A50" s="81" t="s">
        <v>116</v>
      </c>
      <c r="B50" s="33" t="s">
        <v>276</v>
      </c>
      <c r="C50" s="74" t="s">
        <v>117</v>
      </c>
      <c r="D50" s="34">
        <v>10</v>
      </c>
      <c r="E50" s="71"/>
      <c r="F50" s="76">
        <f t="shared" si="1"/>
        <v>0</v>
      </c>
    </row>
    <row r="51" spans="1:6" ht="28.8" x14ac:dyDescent="0.3">
      <c r="A51" s="81" t="s">
        <v>160</v>
      </c>
      <c r="B51" s="33" t="s">
        <v>161</v>
      </c>
      <c r="C51" s="74" t="s">
        <v>162</v>
      </c>
      <c r="D51" s="34">
        <v>50</v>
      </c>
      <c r="E51" s="71"/>
      <c r="F51" s="76">
        <f t="shared" si="1"/>
        <v>0</v>
      </c>
    </row>
    <row r="52" spans="1:6" ht="28.8" x14ac:dyDescent="0.3">
      <c r="A52" s="81" t="s">
        <v>77</v>
      </c>
      <c r="B52" s="33" t="s">
        <v>302</v>
      </c>
      <c r="C52" s="74" t="s">
        <v>78</v>
      </c>
      <c r="D52" s="34">
        <v>1</v>
      </c>
      <c r="E52" s="71"/>
      <c r="F52" s="76">
        <f t="shared" si="1"/>
        <v>0</v>
      </c>
    </row>
    <row r="53" spans="1:6" x14ac:dyDescent="0.3">
      <c r="A53" s="81" t="s">
        <v>82</v>
      </c>
      <c r="B53" s="33" t="s">
        <v>250</v>
      </c>
      <c r="C53" s="74" t="s">
        <v>62</v>
      </c>
      <c r="D53" s="134">
        <v>25000</v>
      </c>
      <c r="E53" s="71"/>
      <c r="F53" s="76">
        <f t="shared" si="1"/>
        <v>0</v>
      </c>
    </row>
    <row r="54" spans="1:6" x14ac:dyDescent="0.3">
      <c r="A54" s="81" t="s">
        <v>80</v>
      </c>
      <c r="B54" s="33" t="s">
        <v>409</v>
      </c>
      <c r="C54" s="74" t="s">
        <v>81</v>
      </c>
      <c r="D54" s="134">
        <v>25000</v>
      </c>
      <c r="E54" s="71"/>
      <c r="F54" s="76">
        <f t="shared" si="1"/>
        <v>0</v>
      </c>
    </row>
    <row r="55" spans="1:6" x14ac:dyDescent="0.3">
      <c r="A55" s="81" t="s">
        <v>80</v>
      </c>
      <c r="B55" s="33" t="s">
        <v>410</v>
      </c>
      <c r="C55" s="74" t="s">
        <v>81</v>
      </c>
      <c r="D55" s="134">
        <v>25000</v>
      </c>
      <c r="E55" s="71"/>
      <c r="F55" s="76">
        <f t="shared" si="1"/>
        <v>0</v>
      </c>
    </row>
    <row r="56" spans="1:6" ht="28.8" x14ac:dyDescent="0.3">
      <c r="A56" s="81" t="s">
        <v>247</v>
      </c>
      <c r="B56" s="33" t="s">
        <v>411</v>
      </c>
      <c r="C56" s="74" t="s">
        <v>58</v>
      </c>
      <c r="D56" s="134">
        <v>25000</v>
      </c>
      <c r="E56" s="71"/>
      <c r="F56" s="76">
        <f t="shared" si="1"/>
        <v>0</v>
      </c>
    </row>
    <row r="57" spans="1:6" ht="28.8" x14ac:dyDescent="0.3">
      <c r="A57" s="81" t="s">
        <v>75</v>
      </c>
      <c r="B57" s="33" t="s">
        <v>411</v>
      </c>
      <c r="C57" s="74" t="s">
        <v>58</v>
      </c>
      <c r="D57" s="134">
        <v>25000</v>
      </c>
      <c r="E57" s="71"/>
      <c r="F57" s="76">
        <f t="shared" si="1"/>
        <v>0</v>
      </c>
    </row>
    <row r="58" spans="1:6" ht="28.8" x14ac:dyDescent="0.3">
      <c r="A58" s="81" t="s">
        <v>76</v>
      </c>
      <c r="B58" s="33" t="s">
        <v>411</v>
      </c>
      <c r="C58" s="74" t="s">
        <v>58</v>
      </c>
      <c r="D58" s="134">
        <v>25000</v>
      </c>
      <c r="E58" s="71"/>
      <c r="F58" s="76">
        <f t="shared" si="1"/>
        <v>0</v>
      </c>
    </row>
    <row r="59" spans="1:6" ht="28.8" x14ac:dyDescent="0.3">
      <c r="A59" s="81" t="s">
        <v>79</v>
      </c>
      <c r="B59" s="33" t="s">
        <v>248</v>
      </c>
      <c r="C59" s="74" t="s">
        <v>126</v>
      </c>
      <c r="D59" s="134">
        <v>300</v>
      </c>
      <c r="E59" s="71"/>
      <c r="F59" s="76">
        <f t="shared" si="1"/>
        <v>0</v>
      </c>
    </row>
    <row r="60" spans="1:6" x14ac:dyDescent="0.3">
      <c r="A60" s="81" t="s">
        <v>125</v>
      </c>
      <c r="B60" s="33" t="s">
        <v>171</v>
      </c>
      <c r="C60" s="74" t="s">
        <v>62</v>
      </c>
      <c r="D60" s="134">
        <v>200000</v>
      </c>
      <c r="E60" s="71"/>
      <c r="F60" s="76">
        <f t="shared" si="1"/>
        <v>0</v>
      </c>
    </row>
    <row r="61" spans="1:6" ht="43.2" x14ac:dyDescent="0.3">
      <c r="A61" s="81" t="s">
        <v>412</v>
      </c>
      <c r="B61" s="33" t="s">
        <v>432</v>
      </c>
      <c r="C61" s="74" t="s">
        <v>413</v>
      </c>
      <c r="D61" s="134">
        <v>1000</v>
      </c>
      <c r="E61" s="71"/>
      <c r="F61" s="76">
        <f t="shared" si="1"/>
        <v>0</v>
      </c>
    </row>
    <row r="62" spans="1:6" ht="43.2" x14ac:dyDescent="0.3">
      <c r="A62" s="81" t="s">
        <v>414</v>
      </c>
      <c r="B62" s="33" t="s">
        <v>432</v>
      </c>
      <c r="C62" s="74" t="s">
        <v>413</v>
      </c>
      <c r="D62" s="134">
        <v>1000</v>
      </c>
      <c r="E62" s="71"/>
      <c r="F62" s="76">
        <f t="shared" si="1"/>
        <v>0</v>
      </c>
    </row>
    <row r="63" spans="1:6" ht="28.8" x14ac:dyDescent="0.3">
      <c r="A63" s="81" t="s">
        <v>333</v>
      </c>
      <c r="B63" s="33" t="s">
        <v>415</v>
      </c>
      <c r="C63" s="74" t="s">
        <v>62</v>
      </c>
      <c r="D63" s="134">
        <v>100000</v>
      </c>
      <c r="E63" s="71"/>
      <c r="F63" s="76">
        <f t="shared" si="1"/>
        <v>0</v>
      </c>
    </row>
    <row r="64" spans="1:6" ht="28.8" x14ac:dyDescent="0.3">
      <c r="A64" s="81" t="s">
        <v>249</v>
      </c>
      <c r="B64" s="33" t="s">
        <v>448</v>
      </c>
      <c r="C64" s="74" t="s">
        <v>62</v>
      </c>
      <c r="D64" s="134">
        <v>100000</v>
      </c>
      <c r="E64" s="71"/>
      <c r="F64" s="76">
        <f t="shared" si="1"/>
        <v>0</v>
      </c>
    </row>
    <row r="65" spans="1:7" ht="43.2" x14ac:dyDescent="0.3">
      <c r="A65" s="81" t="s">
        <v>295</v>
      </c>
      <c r="B65" s="33" t="s">
        <v>292</v>
      </c>
      <c r="C65" s="74" t="s">
        <v>294</v>
      </c>
      <c r="D65" s="134">
        <v>1</v>
      </c>
      <c r="E65" s="71"/>
      <c r="F65" s="76">
        <f t="shared" si="1"/>
        <v>0</v>
      </c>
    </row>
    <row r="66" spans="1:7" ht="43.2" x14ac:dyDescent="0.3">
      <c r="A66" s="81" t="s">
        <v>295</v>
      </c>
      <c r="B66" s="92" t="s">
        <v>293</v>
      </c>
      <c r="C66" s="74" t="s">
        <v>294</v>
      </c>
      <c r="D66" s="134">
        <v>1</v>
      </c>
      <c r="E66" s="71"/>
      <c r="F66" s="76">
        <f t="shared" si="1"/>
        <v>0</v>
      </c>
    </row>
    <row r="67" spans="1:7" ht="101.4" thickBot="1" x14ac:dyDescent="0.35">
      <c r="A67" s="81" t="s">
        <v>416</v>
      </c>
      <c r="B67" s="33" t="s">
        <v>417</v>
      </c>
      <c r="C67" s="74" t="s">
        <v>261</v>
      </c>
      <c r="D67" s="134">
        <v>1</v>
      </c>
      <c r="E67" s="71"/>
      <c r="F67" s="76">
        <f t="shared" si="1"/>
        <v>0</v>
      </c>
    </row>
    <row r="68" spans="1:7" ht="15" thickBot="1" x14ac:dyDescent="0.35">
      <c r="A68" s="212" t="s">
        <v>53</v>
      </c>
      <c r="B68" s="213"/>
      <c r="C68" s="213"/>
      <c r="D68" s="213"/>
      <c r="E68" s="214"/>
      <c r="F68" s="77">
        <f>SUM(F49:F67)</f>
        <v>0</v>
      </c>
    </row>
    <row r="69" spans="1:7" x14ac:dyDescent="0.3">
      <c r="A69" s="81" t="s">
        <v>330</v>
      </c>
      <c r="B69" s="62" t="s">
        <v>140</v>
      </c>
      <c r="C69" s="74" t="s">
        <v>143</v>
      </c>
      <c r="D69" s="34">
        <v>1</v>
      </c>
      <c r="E69" s="71"/>
      <c r="F69" s="76">
        <f t="shared" ref="F69:F115" si="2">E69*D69</f>
        <v>0</v>
      </c>
    </row>
    <row r="70" spans="1:7" s="130" customFormat="1" x14ac:dyDescent="0.3">
      <c r="A70" s="122" t="s">
        <v>418</v>
      </c>
      <c r="B70" s="123" t="s">
        <v>140</v>
      </c>
      <c r="C70" s="128" t="s">
        <v>143</v>
      </c>
      <c r="D70" s="135">
        <v>1</v>
      </c>
      <c r="E70" s="71"/>
      <c r="F70" s="129">
        <f t="shared" si="2"/>
        <v>0</v>
      </c>
      <c r="G70" s="178"/>
    </row>
    <row r="71" spans="1:7" x14ac:dyDescent="0.3">
      <c r="A71" s="81" t="s">
        <v>83</v>
      </c>
      <c r="B71" s="62" t="s">
        <v>140</v>
      </c>
      <c r="C71" s="74" t="s">
        <v>143</v>
      </c>
      <c r="D71" s="34">
        <v>1</v>
      </c>
      <c r="E71" s="71"/>
      <c r="F71" s="76">
        <f t="shared" si="2"/>
        <v>0</v>
      </c>
    </row>
    <row r="72" spans="1:7" x14ac:dyDescent="0.3">
      <c r="A72" s="81" t="s">
        <v>265</v>
      </c>
      <c r="B72" s="62" t="s">
        <v>140</v>
      </c>
      <c r="C72" s="74" t="s">
        <v>143</v>
      </c>
      <c r="D72" s="34">
        <v>1</v>
      </c>
      <c r="E72" s="71"/>
      <c r="F72" s="76">
        <f t="shared" si="2"/>
        <v>0</v>
      </c>
    </row>
    <row r="73" spans="1:7" x14ac:dyDescent="0.3">
      <c r="A73" s="81" t="s">
        <v>84</v>
      </c>
      <c r="B73" s="62" t="s">
        <v>140</v>
      </c>
      <c r="C73" s="74" t="s">
        <v>143</v>
      </c>
      <c r="D73" s="34">
        <v>1</v>
      </c>
      <c r="E73" s="71"/>
      <c r="F73" s="76">
        <f t="shared" si="2"/>
        <v>0</v>
      </c>
    </row>
    <row r="74" spans="1:7" x14ac:dyDescent="0.3">
      <c r="A74" s="81" t="s">
        <v>85</v>
      </c>
      <c r="B74" s="62" t="s">
        <v>140</v>
      </c>
      <c r="C74" s="74" t="s">
        <v>143</v>
      </c>
      <c r="D74" s="34">
        <v>1</v>
      </c>
      <c r="E74" s="71"/>
      <c r="F74" s="76">
        <f t="shared" si="2"/>
        <v>0</v>
      </c>
    </row>
    <row r="75" spans="1:7" x14ac:dyDescent="0.3">
      <c r="A75" s="81" t="s">
        <v>86</v>
      </c>
      <c r="B75" s="62" t="s">
        <v>140</v>
      </c>
      <c r="C75" s="74" t="s">
        <v>143</v>
      </c>
      <c r="D75" s="34">
        <v>1</v>
      </c>
      <c r="E75" s="71"/>
      <c r="F75" s="76">
        <f t="shared" si="2"/>
        <v>0</v>
      </c>
    </row>
    <row r="76" spans="1:7" x14ac:dyDescent="0.3">
      <c r="A76" s="81" t="s">
        <v>128</v>
      </c>
      <c r="B76" s="62" t="s">
        <v>140</v>
      </c>
      <c r="C76" s="74" t="s">
        <v>143</v>
      </c>
      <c r="D76" s="34">
        <v>1</v>
      </c>
      <c r="E76" s="71"/>
      <c r="F76" s="76">
        <f t="shared" si="2"/>
        <v>0</v>
      </c>
    </row>
    <row r="77" spans="1:7" x14ac:dyDescent="0.3">
      <c r="A77" s="81" t="s">
        <v>129</v>
      </c>
      <c r="B77" s="62" t="s">
        <v>140</v>
      </c>
      <c r="C77" s="74" t="s">
        <v>143</v>
      </c>
      <c r="D77" s="34">
        <v>1</v>
      </c>
      <c r="E77" s="71"/>
      <c r="F77" s="76">
        <f t="shared" si="2"/>
        <v>0</v>
      </c>
    </row>
    <row r="78" spans="1:7" x14ac:dyDescent="0.3">
      <c r="A78" s="81" t="s">
        <v>130</v>
      </c>
      <c r="B78" s="62" t="s">
        <v>140</v>
      </c>
      <c r="C78" s="74" t="s">
        <v>143</v>
      </c>
      <c r="D78" s="34">
        <v>1</v>
      </c>
      <c r="E78" s="71"/>
      <c r="F78" s="76">
        <f t="shared" si="2"/>
        <v>0</v>
      </c>
    </row>
    <row r="79" spans="1:7" x14ac:dyDescent="0.3">
      <c r="A79" s="81" t="s">
        <v>164</v>
      </c>
      <c r="B79" s="62" t="s">
        <v>140</v>
      </c>
      <c r="C79" s="74" t="s">
        <v>143</v>
      </c>
      <c r="D79" s="34">
        <v>1</v>
      </c>
      <c r="E79" s="71"/>
      <c r="F79" s="76">
        <f t="shared" si="2"/>
        <v>0</v>
      </c>
    </row>
    <row r="80" spans="1:7" x14ac:dyDescent="0.3">
      <c r="A80" s="81" t="s">
        <v>131</v>
      </c>
      <c r="B80" s="62" t="s">
        <v>140</v>
      </c>
      <c r="C80" s="74" t="s">
        <v>143</v>
      </c>
      <c r="D80" s="34">
        <v>1</v>
      </c>
      <c r="E80" s="71"/>
      <c r="F80" s="76">
        <f t="shared" si="2"/>
        <v>0</v>
      </c>
    </row>
    <row r="81" spans="1:6" x14ac:dyDescent="0.3">
      <c r="A81" s="81" t="s">
        <v>144</v>
      </c>
      <c r="B81" s="62" t="s">
        <v>140</v>
      </c>
      <c r="C81" s="74" t="s">
        <v>143</v>
      </c>
      <c r="D81" s="34">
        <v>1</v>
      </c>
      <c r="E81" s="71"/>
      <c r="F81" s="76">
        <f t="shared" si="2"/>
        <v>0</v>
      </c>
    </row>
    <row r="82" spans="1:6" x14ac:dyDescent="0.3">
      <c r="A82" s="81" t="s">
        <v>87</v>
      </c>
      <c r="B82" s="62" t="s">
        <v>140</v>
      </c>
      <c r="C82" s="74" t="s">
        <v>143</v>
      </c>
      <c r="D82" s="34">
        <v>1</v>
      </c>
      <c r="E82" s="71"/>
      <c r="F82" s="76">
        <f t="shared" si="2"/>
        <v>0</v>
      </c>
    </row>
    <row r="83" spans="1:6" x14ac:dyDescent="0.3">
      <c r="A83" s="81" t="s">
        <v>88</v>
      </c>
      <c r="B83" s="62" t="s">
        <v>140</v>
      </c>
      <c r="C83" s="74" t="s">
        <v>143</v>
      </c>
      <c r="D83" s="34">
        <v>1</v>
      </c>
      <c r="E83" s="71"/>
      <c r="F83" s="76">
        <f t="shared" si="2"/>
        <v>0</v>
      </c>
    </row>
    <row r="84" spans="1:6" x14ac:dyDescent="0.3">
      <c r="A84" s="81" t="s">
        <v>89</v>
      </c>
      <c r="B84" s="62" t="s">
        <v>140</v>
      </c>
      <c r="C84" s="74" t="s">
        <v>143</v>
      </c>
      <c r="D84" s="34">
        <v>1</v>
      </c>
      <c r="E84" s="71"/>
      <c r="F84" s="76">
        <f t="shared" si="2"/>
        <v>0</v>
      </c>
    </row>
    <row r="85" spans="1:6" x14ac:dyDescent="0.3">
      <c r="A85" s="81" t="s">
        <v>267</v>
      </c>
      <c r="B85" s="62" t="s">
        <v>140</v>
      </c>
      <c r="C85" s="74" t="s">
        <v>143</v>
      </c>
      <c r="D85" s="34">
        <v>1</v>
      </c>
      <c r="E85" s="71"/>
      <c r="F85" s="76">
        <f t="shared" si="2"/>
        <v>0</v>
      </c>
    </row>
    <row r="86" spans="1:6" x14ac:dyDescent="0.3">
      <c r="A86" s="81" t="s">
        <v>127</v>
      </c>
      <c r="B86" s="62" t="s">
        <v>140</v>
      </c>
      <c r="C86" s="74" t="s">
        <v>143</v>
      </c>
      <c r="D86" s="34">
        <v>1</v>
      </c>
      <c r="E86" s="71"/>
      <c r="F86" s="76">
        <f t="shared" si="2"/>
        <v>0</v>
      </c>
    </row>
    <row r="87" spans="1:6" x14ac:dyDescent="0.3">
      <c r="A87" s="81" t="s">
        <v>90</v>
      </c>
      <c r="B87" s="62" t="s">
        <v>140</v>
      </c>
      <c r="C87" s="74" t="s">
        <v>143</v>
      </c>
      <c r="D87" s="34">
        <v>1</v>
      </c>
      <c r="E87" s="71"/>
      <c r="F87" s="76">
        <f t="shared" si="2"/>
        <v>0</v>
      </c>
    </row>
    <row r="88" spans="1:6" x14ac:dyDescent="0.3">
      <c r="A88" s="81" t="s">
        <v>266</v>
      </c>
      <c r="B88" s="62" t="s">
        <v>140</v>
      </c>
      <c r="C88" s="74" t="s">
        <v>143</v>
      </c>
      <c r="D88" s="34">
        <v>1</v>
      </c>
      <c r="E88" s="71"/>
      <c r="F88" s="76">
        <f t="shared" si="2"/>
        <v>0</v>
      </c>
    </row>
    <row r="89" spans="1:6" x14ac:dyDescent="0.3">
      <c r="A89" s="81" t="s">
        <v>268</v>
      </c>
      <c r="B89" s="62" t="s">
        <v>140</v>
      </c>
      <c r="C89" s="74" t="s">
        <v>143</v>
      </c>
      <c r="D89" s="34">
        <v>1</v>
      </c>
      <c r="E89" s="71"/>
      <c r="F89" s="76">
        <f t="shared" si="2"/>
        <v>0</v>
      </c>
    </row>
    <row r="90" spans="1:6" x14ac:dyDescent="0.3">
      <c r="A90" s="81" t="s">
        <v>91</v>
      </c>
      <c r="B90" s="62" t="s">
        <v>140</v>
      </c>
      <c r="C90" s="74" t="s">
        <v>143</v>
      </c>
      <c r="D90" s="34">
        <v>1</v>
      </c>
      <c r="E90" s="71"/>
      <c r="F90" s="76">
        <f t="shared" si="2"/>
        <v>0</v>
      </c>
    </row>
    <row r="91" spans="1:6" x14ac:dyDescent="0.3">
      <c r="A91" s="81" t="s">
        <v>92</v>
      </c>
      <c r="B91" s="62" t="s">
        <v>140</v>
      </c>
      <c r="C91" s="74" t="s">
        <v>143</v>
      </c>
      <c r="D91" s="34">
        <v>1</v>
      </c>
      <c r="E91" s="71"/>
      <c r="F91" s="76">
        <f t="shared" si="2"/>
        <v>0</v>
      </c>
    </row>
    <row r="92" spans="1:6" x14ac:dyDescent="0.3">
      <c r="A92" s="81" t="s">
        <v>96</v>
      </c>
      <c r="B92" s="62" t="s">
        <v>140</v>
      </c>
      <c r="C92" s="74" t="s">
        <v>143</v>
      </c>
      <c r="D92" s="34">
        <v>1</v>
      </c>
      <c r="E92" s="71"/>
      <c r="F92" s="76">
        <f t="shared" si="2"/>
        <v>0</v>
      </c>
    </row>
    <row r="93" spans="1:6" x14ac:dyDescent="0.3">
      <c r="A93" s="81" t="s">
        <v>98</v>
      </c>
      <c r="B93" s="62" t="s">
        <v>140</v>
      </c>
      <c r="C93" s="74" t="s">
        <v>143</v>
      </c>
      <c r="D93" s="34">
        <v>1</v>
      </c>
      <c r="E93" s="71"/>
      <c r="F93" s="76">
        <f t="shared" si="2"/>
        <v>0</v>
      </c>
    </row>
    <row r="94" spans="1:6" x14ac:dyDescent="0.3">
      <c r="A94" s="81" t="s">
        <v>99</v>
      </c>
      <c r="B94" s="62" t="s">
        <v>140</v>
      </c>
      <c r="C94" s="74" t="s">
        <v>143</v>
      </c>
      <c r="D94" s="34">
        <v>1</v>
      </c>
      <c r="E94" s="71"/>
      <c r="F94" s="76">
        <f t="shared" si="2"/>
        <v>0</v>
      </c>
    </row>
    <row r="95" spans="1:6" x14ac:dyDescent="0.3">
      <c r="A95" s="81" t="s">
        <v>272</v>
      </c>
      <c r="B95" s="62" t="s">
        <v>140</v>
      </c>
      <c r="C95" s="74" t="s">
        <v>143</v>
      </c>
      <c r="D95" s="34">
        <v>1</v>
      </c>
      <c r="E95" s="71"/>
      <c r="F95" s="76">
        <f t="shared" si="2"/>
        <v>0</v>
      </c>
    </row>
    <row r="96" spans="1:6" x14ac:dyDescent="0.3">
      <c r="A96" s="81" t="s">
        <v>273</v>
      </c>
      <c r="B96" s="62" t="s">
        <v>140</v>
      </c>
      <c r="C96" s="74" t="s">
        <v>143</v>
      </c>
      <c r="D96" s="34">
        <v>1</v>
      </c>
      <c r="E96" s="71"/>
      <c r="F96" s="76">
        <f t="shared" si="2"/>
        <v>0</v>
      </c>
    </row>
    <row r="97" spans="1:6" x14ac:dyDescent="0.3">
      <c r="A97" s="81" t="s">
        <v>95</v>
      </c>
      <c r="B97" s="62" t="s">
        <v>93</v>
      </c>
      <c r="C97" s="74" t="s">
        <v>94</v>
      </c>
      <c r="D97" s="34">
        <v>1</v>
      </c>
      <c r="E97" s="71"/>
      <c r="F97" s="76">
        <f t="shared" si="2"/>
        <v>0</v>
      </c>
    </row>
    <row r="98" spans="1:6" x14ac:dyDescent="0.3">
      <c r="A98" s="81" t="s">
        <v>96</v>
      </c>
      <c r="B98" s="62" t="s">
        <v>93</v>
      </c>
      <c r="C98" s="74" t="s">
        <v>94</v>
      </c>
      <c r="D98" s="34">
        <v>1</v>
      </c>
      <c r="E98" s="71"/>
      <c r="F98" s="76">
        <f t="shared" si="2"/>
        <v>0</v>
      </c>
    </row>
    <row r="99" spans="1:6" x14ac:dyDescent="0.3">
      <c r="A99" s="81" t="s">
        <v>97</v>
      </c>
      <c r="B99" s="62" t="s">
        <v>93</v>
      </c>
      <c r="C99" s="74" t="s">
        <v>94</v>
      </c>
      <c r="D99" s="34">
        <v>1</v>
      </c>
      <c r="E99" s="71"/>
      <c r="F99" s="76">
        <f t="shared" si="2"/>
        <v>0</v>
      </c>
    </row>
    <row r="100" spans="1:6" x14ac:dyDescent="0.3">
      <c r="A100" s="81" t="s">
        <v>165</v>
      </c>
      <c r="B100" s="62" t="s">
        <v>93</v>
      </c>
      <c r="C100" s="74" t="s">
        <v>94</v>
      </c>
      <c r="D100" s="34">
        <v>1</v>
      </c>
      <c r="E100" s="71"/>
      <c r="F100" s="76">
        <f t="shared" si="2"/>
        <v>0</v>
      </c>
    </row>
    <row r="101" spans="1:6" x14ac:dyDescent="0.3">
      <c r="A101" s="81" t="s">
        <v>269</v>
      </c>
      <c r="B101" s="62" t="s">
        <v>93</v>
      </c>
      <c r="C101" s="74" t="s">
        <v>94</v>
      </c>
      <c r="D101" s="34">
        <v>1</v>
      </c>
      <c r="E101" s="71"/>
      <c r="F101" s="76">
        <f t="shared" si="2"/>
        <v>0</v>
      </c>
    </row>
    <row r="102" spans="1:6" x14ac:dyDescent="0.3">
      <c r="A102" s="81" t="s">
        <v>274</v>
      </c>
      <c r="B102" s="62" t="s">
        <v>93</v>
      </c>
      <c r="C102" s="74" t="s">
        <v>94</v>
      </c>
      <c r="D102" s="34">
        <v>1</v>
      </c>
      <c r="E102" s="71"/>
      <c r="F102" s="76">
        <f t="shared" si="2"/>
        <v>0</v>
      </c>
    </row>
    <row r="103" spans="1:6" x14ac:dyDescent="0.3">
      <c r="A103" s="81" t="s">
        <v>270</v>
      </c>
      <c r="B103" s="62" t="s">
        <v>271</v>
      </c>
      <c r="C103" s="74" t="s">
        <v>94</v>
      </c>
      <c r="D103" s="34">
        <v>1</v>
      </c>
      <c r="E103" s="71"/>
      <c r="F103" s="76">
        <f t="shared" si="2"/>
        <v>0</v>
      </c>
    </row>
    <row r="104" spans="1:6" x14ac:dyDescent="0.3">
      <c r="A104" s="81" t="s">
        <v>364</v>
      </c>
      <c r="B104" s="62" t="s">
        <v>365</v>
      </c>
      <c r="C104" s="74" t="s">
        <v>94</v>
      </c>
      <c r="D104" s="34">
        <v>1</v>
      </c>
      <c r="E104" s="71"/>
      <c r="F104" s="76">
        <f t="shared" si="2"/>
        <v>0</v>
      </c>
    </row>
    <row r="105" spans="1:6" x14ac:dyDescent="0.3">
      <c r="A105" s="81" t="s">
        <v>334</v>
      </c>
      <c r="B105" s="62" t="s">
        <v>339</v>
      </c>
      <c r="C105" s="74" t="s">
        <v>94</v>
      </c>
      <c r="D105" s="34">
        <v>1</v>
      </c>
      <c r="E105" s="71"/>
      <c r="F105" s="76">
        <f t="shared" si="2"/>
        <v>0</v>
      </c>
    </row>
    <row r="106" spans="1:6" x14ac:dyDescent="0.3">
      <c r="A106" s="81" t="s">
        <v>354</v>
      </c>
      <c r="B106" s="62" t="s">
        <v>93</v>
      </c>
      <c r="C106" s="74" t="s">
        <v>94</v>
      </c>
      <c r="D106" s="34">
        <v>1</v>
      </c>
      <c r="E106" s="71"/>
      <c r="F106" s="76">
        <f t="shared" si="2"/>
        <v>0</v>
      </c>
    </row>
    <row r="107" spans="1:6" x14ac:dyDescent="0.3">
      <c r="A107" s="81" t="s">
        <v>335</v>
      </c>
      <c r="B107" s="62" t="s">
        <v>340</v>
      </c>
      <c r="C107" s="74" t="s">
        <v>341</v>
      </c>
      <c r="D107" s="34">
        <v>1</v>
      </c>
      <c r="E107" s="71"/>
      <c r="F107" s="76">
        <f t="shared" si="2"/>
        <v>0</v>
      </c>
    </row>
    <row r="108" spans="1:6" x14ac:dyDescent="0.3">
      <c r="A108" s="81" t="s">
        <v>336</v>
      </c>
      <c r="B108" s="62" t="s">
        <v>342</v>
      </c>
      <c r="C108" s="74" t="s">
        <v>341</v>
      </c>
      <c r="D108" s="34">
        <v>1</v>
      </c>
      <c r="E108" s="71"/>
      <c r="F108" s="76">
        <f t="shared" si="2"/>
        <v>0</v>
      </c>
    </row>
    <row r="109" spans="1:6" x14ac:dyDescent="0.3">
      <c r="A109" s="81" t="s">
        <v>337</v>
      </c>
      <c r="B109" s="62" t="s">
        <v>93</v>
      </c>
      <c r="C109" s="74" t="s">
        <v>94</v>
      </c>
      <c r="D109" s="34">
        <v>1</v>
      </c>
      <c r="E109" s="71"/>
      <c r="F109" s="76">
        <f t="shared" si="2"/>
        <v>0</v>
      </c>
    </row>
    <row r="110" spans="1:6" x14ac:dyDescent="0.3">
      <c r="A110" s="81" t="s">
        <v>338</v>
      </c>
      <c r="B110" s="62" t="s">
        <v>93</v>
      </c>
      <c r="C110" s="74" t="s">
        <v>94</v>
      </c>
      <c r="D110" s="34">
        <v>1</v>
      </c>
      <c r="E110" s="71"/>
      <c r="F110" s="76">
        <f t="shared" si="2"/>
        <v>0</v>
      </c>
    </row>
    <row r="111" spans="1:6" x14ac:dyDescent="0.3">
      <c r="A111" s="81" t="s">
        <v>353</v>
      </c>
      <c r="B111" s="62" t="s">
        <v>93</v>
      </c>
      <c r="C111" s="74" t="s">
        <v>94</v>
      </c>
      <c r="D111" s="34">
        <v>1</v>
      </c>
      <c r="E111" s="71"/>
      <c r="F111" s="76">
        <f t="shared" si="2"/>
        <v>0</v>
      </c>
    </row>
    <row r="112" spans="1:6" x14ac:dyDescent="0.3">
      <c r="A112" s="106" t="s">
        <v>100</v>
      </c>
      <c r="B112" s="47" t="s">
        <v>93</v>
      </c>
      <c r="C112" s="74" t="s">
        <v>94</v>
      </c>
      <c r="D112" s="34">
        <v>1</v>
      </c>
      <c r="E112" s="71"/>
      <c r="F112" s="76">
        <f t="shared" si="2"/>
        <v>0</v>
      </c>
    </row>
    <row r="113" spans="1:6" ht="28.8" x14ac:dyDescent="0.3">
      <c r="A113" s="122" t="s">
        <v>419</v>
      </c>
      <c r="B113" s="123" t="s">
        <v>281</v>
      </c>
      <c r="C113" s="128" t="s">
        <v>261</v>
      </c>
      <c r="D113" s="135">
        <v>1</v>
      </c>
      <c r="E113" s="71"/>
      <c r="F113" s="76">
        <f t="shared" si="2"/>
        <v>0</v>
      </c>
    </row>
    <row r="114" spans="1:6" x14ac:dyDescent="0.3">
      <c r="A114" s="122" t="s">
        <v>420</v>
      </c>
      <c r="B114" s="123" t="s">
        <v>163</v>
      </c>
      <c r="C114" s="128" t="s">
        <v>156</v>
      </c>
      <c r="D114" s="134">
        <v>250000</v>
      </c>
      <c r="E114" s="71"/>
      <c r="F114" s="76">
        <f t="shared" si="2"/>
        <v>0</v>
      </c>
    </row>
    <row r="115" spans="1:6" ht="29.4" thickBot="1" x14ac:dyDescent="0.35">
      <c r="A115" s="122" t="s">
        <v>433</v>
      </c>
      <c r="B115" s="123" t="s">
        <v>163</v>
      </c>
      <c r="C115" s="128" t="s">
        <v>156</v>
      </c>
      <c r="D115" s="134">
        <v>250000</v>
      </c>
      <c r="E115" s="71"/>
      <c r="F115" s="76">
        <f t="shared" si="2"/>
        <v>0</v>
      </c>
    </row>
    <row r="116" spans="1:6" ht="15" thickBot="1" x14ac:dyDescent="0.35">
      <c r="A116" s="212" t="s">
        <v>101</v>
      </c>
      <c r="B116" s="213"/>
      <c r="C116" s="213"/>
      <c r="D116" s="213"/>
      <c r="E116" s="214"/>
      <c r="F116" s="77">
        <f>SUM(F69:F115)</f>
        <v>0</v>
      </c>
    </row>
    <row r="117" spans="1:6" x14ac:dyDescent="0.3">
      <c r="A117" s="131" t="s">
        <v>424</v>
      </c>
      <c r="B117" s="132" t="s">
        <v>421</v>
      </c>
      <c r="C117" s="74" t="s">
        <v>62</v>
      </c>
      <c r="D117" s="134">
        <v>1000000</v>
      </c>
      <c r="E117" s="118"/>
      <c r="F117" s="76">
        <f t="shared" ref="F117:F175" si="3">E117*D117</f>
        <v>0</v>
      </c>
    </row>
    <row r="118" spans="1:6" x14ac:dyDescent="0.3">
      <c r="A118" s="131" t="s">
        <v>424</v>
      </c>
      <c r="B118" s="132" t="s">
        <v>422</v>
      </c>
      <c r="C118" s="74" t="s">
        <v>62</v>
      </c>
      <c r="D118" s="134">
        <v>1000000</v>
      </c>
      <c r="E118" s="118"/>
      <c r="F118" s="76">
        <f t="shared" si="3"/>
        <v>0</v>
      </c>
    </row>
    <row r="119" spans="1:6" x14ac:dyDescent="0.3">
      <c r="A119" s="131" t="s">
        <v>424</v>
      </c>
      <c r="B119" s="132" t="s">
        <v>434</v>
      </c>
      <c r="C119" s="74" t="s">
        <v>62</v>
      </c>
      <c r="D119" s="134">
        <v>1000000</v>
      </c>
      <c r="E119" s="118"/>
      <c r="F119" s="76">
        <f t="shared" si="3"/>
        <v>0</v>
      </c>
    </row>
    <row r="120" spans="1:6" x14ac:dyDescent="0.3">
      <c r="A120" s="106" t="s">
        <v>104</v>
      </c>
      <c r="B120" s="47" t="s">
        <v>240</v>
      </c>
      <c r="C120" s="74" t="s">
        <v>105</v>
      </c>
      <c r="D120" s="134">
        <v>5000</v>
      </c>
      <c r="E120" s="118"/>
      <c r="F120" s="76">
        <f t="shared" si="3"/>
        <v>0</v>
      </c>
    </row>
    <row r="121" spans="1:6" x14ac:dyDescent="0.3">
      <c r="A121" s="106" t="s">
        <v>106</v>
      </c>
      <c r="B121" s="47" t="s">
        <v>240</v>
      </c>
      <c r="C121" s="74" t="s">
        <v>105</v>
      </c>
      <c r="D121" s="134">
        <v>5000</v>
      </c>
      <c r="E121" s="118"/>
      <c r="F121" s="76">
        <f t="shared" si="3"/>
        <v>0</v>
      </c>
    </row>
    <row r="122" spans="1:6" x14ac:dyDescent="0.3">
      <c r="A122" s="81" t="s">
        <v>104</v>
      </c>
      <c r="B122" s="62" t="s">
        <v>374</v>
      </c>
      <c r="C122" s="74" t="s">
        <v>105</v>
      </c>
      <c r="D122" s="134">
        <v>5000</v>
      </c>
      <c r="E122" s="118"/>
      <c r="F122" s="76">
        <f t="shared" si="3"/>
        <v>0</v>
      </c>
    </row>
    <row r="123" spans="1:6" x14ac:dyDescent="0.3">
      <c r="A123" s="81" t="s">
        <v>104</v>
      </c>
      <c r="B123" s="62" t="s">
        <v>375</v>
      </c>
      <c r="C123" s="74" t="s">
        <v>105</v>
      </c>
      <c r="D123" s="134">
        <v>5000</v>
      </c>
      <c r="E123" s="118"/>
      <c r="F123" s="76">
        <f t="shared" si="3"/>
        <v>0</v>
      </c>
    </row>
    <row r="124" spans="1:6" ht="28.8" x14ac:dyDescent="0.3">
      <c r="A124" s="81" t="s">
        <v>104</v>
      </c>
      <c r="B124" s="62" t="s">
        <v>376</v>
      </c>
      <c r="C124" s="74" t="s">
        <v>105</v>
      </c>
      <c r="D124" s="134">
        <v>5000</v>
      </c>
      <c r="E124" s="118"/>
      <c r="F124" s="76">
        <f t="shared" si="3"/>
        <v>0</v>
      </c>
    </row>
    <row r="125" spans="1:6" x14ac:dyDescent="0.3">
      <c r="A125" s="81" t="s">
        <v>104</v>
      </c>
      <c r="B125" s="62" t="s">
        <v>377</v>
      </c>
      <c r="C125" s="74" t="s">
        <v>105</v>
      </c>
      <c r="D125" s="134">
        <v>5000</v>
      </c>
      <c r="E125" s="118"/>
      <c r="F125" s="76">
        <f t="shared" si="3"/>
        <v>0</v>
      </c>
    </row>
    <row r="126" spans="1:6" x14ac:dyDescent="0.3">
      <c r="A126" s="81" t="s">
        <v>104</v>
      </c>
      <c r="B126" s="62" t="s">
        <v>378</v>
      </c>
      <c r="C126" s="74" t="s">
        <v>105</v>
      </c>
      <c r="D126" s="134">
        <v>5000</v>
      </c>
      <c r="E126" s="118"/>
      <c r="F126" s="76">
        <f t="shared" si="3"/>
        <v>0</v>
      </c>
    </row>
    <row r="127" spans="1:6" x14ac:dyDescent="0.3">
      <c r="A127" s="81" t="s">
        <v>106</v>
      </c>
      <c r="B127" s="62" t="s">
        <v>379</v>
      </c>
      <c r="C127" s="74" t="s">
        <v>105</v>
      </c>
      <c r="D127" s="134">
        <v>5000</v>
      </c>
      <c r="E127" s="118"/>
      <c r="F127" s="76">
        <f t="shared" si="3"/>
        <v>0</v>
      </c>
    </row>
    <row r="128" spans="1:6" x14ac:dyDescent="0.3">
      <c r="A128" s="81" t="s">
        <v>106</v>
      </c>
      <c r="B128" s="62" t="s">
        <v>380</v>
      </c>
      <c r="C128" s="74" t="s">
        <v>105</v>
      </c>
      <c r="D128" s="134">
        <v>5000</v>
      </c>
      <c r="E128" s="118"/>
      <c r="F128" s="76">
        <f t="shared" si="3"/>
        <v>0</v>
      </c>
    </row>
    <row r="129" spans="1:6" ht="28.8" x14ac:dyDescent="0.3">
      <c r="A129" s="81" t="s">
        <v>106</v>
      </c>
      <c r="B129" s="62" t="s">
        <v>381</v>
      </c>
      <c r="C129" s="74" t="s">
        <v>105</v>
      </c>
      <c r="D129" s="134">
        <v>5000</v>
      </c>
      <c r="E129" s="118"/>
      <c r="F129" s="76">
        <f t="shared" si="3"/>
        <v>0</v>
      </c>
    </row>
    <row r="130" spans="1:6" x14ac:dyDescent="0.3">
      <c r="A130" s="81" t="s">
        <v>106</v>
      </c>
      <c r="B130" s="62" t="s">
        <v>382</v>
      </c>
      <c r="C130" s="74" t="s">
        <v>105</v>
      </c>
      <c r="D130" s="134">
        <v>5000</v>
      </c>
      <c r="E130" s="118"/>
      <c r="F130" s="76">
        <f t="shared" si="3"/>
        <v>0</v>
      </c>
    </row>
    <row r="131" spans="1:6" x14ac:dyDescent="0.3">
      <c r="A131" s="81" t="s">
        <v>106</v>
      </c>
      <c r="B131" s="62" t="s">
        <v>383</v>
      </c>
      <c r="C131" s="74" t="s">
        <v>105</v>
      </c>
      <c r="D131" s="134">
        <v>5000</v>
      </c>
      <c r="E131" s="118"/>
      <c r="F131" s="76">
        <f t="shared" si="3"/>
        <v>0</v>
      </c>
    </row>
    <row r="132" spans="1:6" x14ac:dyDescent="0.3">
      <c r="A132" s="106" t="s">
        <v>141</v>
      </c>
      <c r="B132" s="47" t="s">
        <v>369</v>
      </c>
      <c r="C132" s="74" t="s">
        <v>105</v>
      </c>
      <c r="D132" s="134">
        <v>5000</v>
      </c>
      <c r="E132" s="118"/>
      <c r="F132" s="76">
        <f t="shared" si="3"/>
        <v>0</v>
      </c>
    </row>
    <row r="133" spans="1:6" ht="28.8" x14ac:dyDescent="0.3">
      <c r="A133" s="106" t="s">
        <v>141</v>
      </c>
      <c r="B133" s="47" t="s">
        <v>370</v>
      </c>
      <c r="C133" s="74" t="s">
        <v>105</v>
      </c>
      <c r="D133" s="134">
        <v>5000</v>
      </c>
      <c r="E133" s="118"/>
      <c r="F133" s="76">
        <f t="shared" si="3"/>
        <v>0</v>
      </c>
    </row>
    <row r="134" spans="1:6" ht="28.8" x14ac:dyDescent="0.3">
      <c r="A134" s="106" t="s">
        <v>141</v>
      </c>
      <c r="B134" s="47" t="s">
        <v>371</v>
      </c>
      <c r="C134" s="74" t="s">
        <v>105</v>
      </c>
      <c r="D134" s="134">
        <v>5000</v>
      </c>
      <c r="E134" s="118"/>
      <c r="F134" s="76">
        <f t="shared" si="3"/>
        <v>0</v>
      </c>
    </row>
    <row r="135" spans="1:6" ht="28.8" x14ac:dyDescent="0.3">
      <c r="A135" s="106" t="s">
        <v>141</v>
      </c>
      <c r="B135" s="47" t="s">
        <v>372</v>
      </c>
      <c r="C135" s="74" t="s">
        <v>105</v>
      </c>
      <c r="D135" s="134">
        <v>5000</v>
      </c>
      <c r="E135" s="118"/>
      <c r="F135" s="76">
        <f t="shared" si="3"/>
        <v>0</v>
      </c>
    </row>
    <row r="136" spans="1:6" ht="28.8" x14ac:dyDescent="0.3">
      <c r="A136" s="106" t="s">
        <v>141</v>
      </c>
      <c r="B136" s="47" t="s">
        <v>423</v>
      </c>
      <c r="C136" s="74" t="s">
        <v>105</v>
      </c>
      <c r="D136" s="134">
        <v>5000</v>
      </c>
      <c r="E136" s="118"/>
      <c r="F136" s="76">
        <f t="shared" si="3"/>
        <v>0</v>
      </c>
    </row>
    <row r="137" spans="1:6" x14ac:dyDescent="0.3">
      <c r="A137" s="106" t="s">
        <v>141</v>
      </c>
      <c r="B137" s="47" t="s">
        <v>177</v>
      </c>
      <c r="C137" s="74" t="s">
        <v>105</v>
      </c>
      <c r="D137" s="134">
        <v>5000</v>
      </c>
      <c r="E137" s="118"/>
      <c r="F137" s="76">
        <f t="shared" si="3"/>
        <v>0</v>
      </c>
    </row>
    <row r="138" spans="1:6" x14ac:dyDescent="0.3">
      <c r="A138" s="106" t="s">
        <v>141</v>
      </c>
      <c r="B138" s="47" t="s">
        <v>373</v>
      </c>
      <c r="C138" s="74" t="s">
        <v>132</v>
      </c>
      <c r="D138" s="134">
        <v>500000</v>
      </c>
      <c r="E138" s="118"/>
      <c r="F138" s="76">
        <f t="shared" si="3"/>
        <v>0</v>
      </c>
    </row>
    <row r="139" spans="1:6" x14ac:dyDescent="0.3">
      <c r="A139" s="106" t="s">
        <v>141</v>
      </c>
      <c r="B139" s="47" t="s">
        <v>384</v>
      </c>
      <c r="C139" s="74" t="s">
        <v>132</v>
      </c>
      <c r="D139" s="134">
        <v>500000</v>
      </c>
      <c r="E139" s="118"/>
      <c r="F139" s="76">
        <f t="shared" si="3"/>
        <v>0</v>
      </c>
    </row>
    <row r="140" spans="1:6" x14ac:dyDescent="0.3">
      <c r="A140" s="106" t="s">
        <v>176</v>
      </c>
      <c r="B140" s="47" t="s">
        <v>241</v>
      </c>
      <c r="C140" s="74" t="s">
        <v>173</v>
      </c>
      <c r="D140" s="134">
        <v>500000</v>
      </c>
      <c r="E140" s="118"/>
      <c r="F140" s="76">
        <f t="shared" si="3"/>
        <v>0</v>
      </c>
    </row>
    <row r="141" spans="1:6" x14ac:dyDescent="0.3">
      <c r="A141" s="106" t="s">
        <v>141</v>
      </c>
      <c r="B141" s="47" t="s">
        <v>387</v>
      </c>
      <c r="C141" s="74" t="s">
        <v>388</v>
      </c>
      <c r="D141" s="134">
        <v>1000</v>
      </c>
      <c r="E141" s="118"/>
      <c r="F141" s="76">
        <f t="shared" si="3"/>
        <v>0</v>
      </c>
    </row>
    <row r="142" spans="1:6" x14ac:dyDescent="0.3">
      <c r="A142" s="106" t="s">
        <v>386</v>
      </c>
      <c r="B142" s="47" t="s">
        <v>394</v>
      </c>
      <c r="C142" s="74" t="s">
        <v>389</v>
      </c>
      <c r="D142" s="134">
        <v>500</v>
      </c>
      <c r="E142" s="118"/>
      <c r="F142" s="76">
        <f t="shared" si="3"/>
        <v>0</v>
      </c>
    </row>
    <row r="143" spans="1:6" x14ac:dyDescent="0.3">
      <c r="A143" s="122" t="s">
        <v>124</v>
      </c>
      <c r="B143" s="123" t="s">
        <v>357</v>
      </c>
      <c r="C143" s="74" t="s">
        <v>358</v>
      </c>
      <c r="D143" s="134">
        <v>2</v>
      </c>
      <c r="E143" s="118"/>
      <c r="F143" s="76">
        <f t="shared" si="3"/>
        <v>0</v>
      </c>
    </row>
    <row r="144" spans="1:6" x14ac:dyDescent="0.3">
      <c r="A144" s="81" t="s">
        <v>234</v>
      </c>
      <c r="B144" s="62" t="s">
        <v>236</v>
      </c>
      <c r="C144" s="74" t="s">
        <v>62</v>
      </c>
      <c r="D144" s="134">
        <v>100000</v>
      </c>
      <c r="E144" s="71"/>
      <c r="F144" s="76">
        <f t="shared" si="3"/>
        <v>0</v>
      </c>
    </row>
    <row r="145" spans="1:6" x14ac:dyDescent="0.3">
      <c r="A145" s="81" t="s">
        <v>234</v>
      </c>
      <c r="B145" s="62" t="s">
        <v>237</v>
      </c>
      <c r="C145" s="74" t="s">
        <v>62</v>
      </c>
      <c r="D145" s="134">
        <v>300000</v>
      </c>
      <c r="E145" s="71"/>
      <c r="F145" s="76">
        <f t="shared" si="3"/>
        <v>0</v>
      </c>
    </row>
    <row r="146" spans="1:6" x14ac:dyDescent="0.3">
      <c r="A146" s="81" t="s">
        <v>107</v>
      </c>
      <c r="B146" s="62" t="s">
        <v>108</v>
      </c>
      <c r="C146" s="74" t="s">
        <v>62</v>
      </c>
      <c r="D146" s="134">
        <v>1000000</v>
      </c>
      <c r="E146" s="71"/>
      <c r="F146" s="76">
        <f t="shared" si="3"/>
        <v>0</v>
      </c>
    </row>
    <row r="147" spans="1:6" x14ac:dyDescent="0.3">
      <c r="A147" s="139" t="s">
        <v>424</v>
      </c>
      <c r="B147" s="140" t="s">
        <v>425</v>
      </c>
      <c r="C147" s="74" t="s">
        <v>61</v>
      </c>
      <c r="D147" s="134">
        <v>1</v>
      </c>
      <c r="E147" s="71"/>
      <c r="F147" s="76">
        <f t="shared" si="3"/>
        <v>0</v>
      </c>
    </row>
    <row r="148" spans="1:6" x14ac:dyDescent="0.3">
      <c r="A148" s="139" t="s">
        <v>426</v>
      </c>
      <c r="B148" s="140" t="s">
        <v>427</v>
      </c>
      <c r="C148" s="74" t="s">
        <v>61</v>
      </c>
      <c r="D148" s="134">
        <v>1</v>
      </c>
      <c r="E148" s="71"/>
      <c r="F148" s="76">
        <f t="shared" si="3"/>
        <v>0</v>
      </c>
    </row>
    <row r="149" spans="1:6" x14ac:dyDescent="0.3">
      <c r="A149" s="81" t="s">
        <v>244</v>
      </c>
      <c r="B149" s="62" t="s">
        <v>245</v>
      </c>
      <c r="C149" s="74" t="s">
        <v>246</v>
      </c>
      <c r="D149" s="134">
        <v>1</v>
      </c>
      <c r="E149" s="71"/>
      <c r="F149" s="76">
        <f t="shared" si="3"/>
        <v>0</v>
      </c>
    </row>
    <row r="150" spans="1:6" x14ac:dyDescent="0.3">
      <c r="A150" s="81" t="s">
        <v>244</v>
      </c>
      <c r="B150" s="62" t="s">
        <v>343</v>
      </c>
      <c r="C150" s="74" t="s">
        <v>344</v>
      </c>
      <c r="D150" s="134">
        <v>1</v>
      </c>
      <c r="E150" s="71"/>
      <c r="F150" s="76">
        <f t="shared" si="3"/>
        <v>0</v>
      </c>
    </row>
    <row r="151" spans="1:6" x14ac:dyDescent="0.3">
      <c r="A151" s="81" t="s">
        <v>345</v>
      </c>
      <c r="B151" s="62" t="s">
        <v>346</v>
      </c>
      <c r="C151" s="74" t="s">
        <v>344</v>
      </c>
      <c r="D151" s="134">
        <v>1</v>
      </c>
      <c r="E151" s="71"/>
      <c r="F151" s="76">
        <f t="shared" si="3"/>
        <v>0</v>
      </c>
    </row>
    <row r="152" spans="1:6" ht="58.95" customHeight="1" x14ac:dyDescent="0.3">
      <c r="A152" s="81" t="s">
        <v>331</v>
      </c>
      <c r="B152" s="62" t="s">
        <v>332</v>
      </c>
      <c r="C152" s="74" t="s">
        <v>239</v>
      </c>
      <c r="D152" s="134">
        <v>1</v>
      </c>
      <c r="E152" s="71"/>
      <c r="F152" s="76">
        <f t="shared" si="3"/>
        <v>0</v>
      </c>
    </row>
    <row r="153" spans="1:6" x14ac:dyDescent="0.3">
      <c r="A153" s="81" t="s">
        <v>359</v>
      </c>
      <c r="B153" s="62" t="s">
        <v>363</v>
      </c>
      <c r="C153" s="74" t="s">
        <v>362</v>
      </c>
      <c r="D153" s="134">
        <v>4</v>
      </c>
      <c r="E153" s="71"/>
      <c r="F153" s="76">
        <f t="shared" si="3"/>
        <v>0</v>
      </c>
    </row>
    <row r="154" spans="1:6" x14ac:dyDescent="0.3">
      <c r="A154" s="81" t="s">
        <v>360</v>
      </c>
      <c r="B154" s="62" t="s">
        <v>361</v>
      </c>
      <c r="C154" s="74" t="s">
        <v>362</v>
      </c>
      <c r="D154" s="134">
        <v>4</v>
      </c>
      <c r="E154" s="71"/>
      <c r="F154" s="76">
        <f t="shared" si="3"/>
        <v>0</v>
      </c>
    </row>
    <row r="155" spans="1:6" ht="28.8" x14ac:dyDescent="0.3">
      <c r="A155" s="81" t="s">
        <v>428</v>
      </c>
      <c r="B155" s="62" t="s">
        <v>277</v>
      </c>
      <c r="C155" s="74" t="s">
        <v>239</v>
      </c>
      <c r="D155" s="134">
        <v>1</v>
      </c>
      <c r="E155" s="71"/>
      <c r="F155" s="76">
        <f t="shared" si="3"/>
        <v>0</v>
      </c>
    </row>
    <row r="156" spans="1:6" x14ac:dyDescent="0.3">
      <c r="A156" s="81" t="s">
        <v>102</v>
      </c>
      <c r="B156" s="62" t="s">
        <v>385</v>
      </c>
      <c r="C156" s="74" t="s">
        <v>62</v>
      </c>
      <c r="D156" s="134">
        <v>200000</v>
      </c>
      <c r="E156" s="71"/>
      <c r="F156" s="76">
        <f t="shared" si="3"/>
        <v>0</v>
      </c>
    </row>
    <row r="157" spans="1:6" x14ac:dyDescent="0.3">
      <c r="A157" s="81" t="s">
        <v>102</v>
      </c>
      <c r="B157" s="62" t="s">
        <v>103</v>
      </c>
      <c r="C157" s="74" t="s">
        <v>62</v>
      </c>
      <c r="D157" s="134">
        <v>200000</v>
      </c>
      <c r="E157" s="71"/>
      <c r="F157" s="76">
        <f t="shared" si="3"/>
        <v>0</v>
      </c>
    </row>
    <row r="158" spans="1:6" ht="43.2" x14ac:dyDescent="0.3">
      <c r="A158" s="81" t="s">
        <v>102</v>
      </c>
      <c r="B158" s="62" t="s">
        <v>174</v>
      </c>
      <c r="C158" s="74" t="s">
        <v>62</v>
      </c>
      <c r="D158" s="134">
        <v>200000</v>
      </c>
      <c r="E158" s="71"/>
      <c r="F158" s="76">
        <f t="shared" si="3"/>
        <v>0</v>
      </c>
    </row>
    <row r="159" spans="1:6" ht="43.2" x14ac:dyDescent="0.3">
      <c r="A159" s="81" t="s">
        <v>102</v>
      </c>
      <c r="B159" s="62" t="s">
        <v>175</v>
      </c>
      <c r="C159" s="74" t="s">
        <v>62</v>
      </c>
      <c r="D159" s="134">
        <v>200000</v>
      </c>
      <c r="E159" s="71"/>
      <c r="F159" s="76">
        <f t="shared" si="3"/>
        <v>0</v>
      </c>
    </row>
    <row r="160" spans="1:6" x14ac:dyDescent="0.3">
      <c r="A160" s="124" t="s">
        <v>235</v>
      </c>
      <c r="B160" s="125" t="s">
        <v>435</v>
      </c>
      <c r="C160" s="74" t="s">
        <v>62</v>
      </c>
      <c r="D160" s="134">
        <v>200000</v>
      </c>
      <c r="E160" s="71"/>
      <c r="F160" s="76">
        <f t="shared" si="3"/>
        <v>0</v>
      </c>
    </row>
    <row r="161" spans="1:7" x14ac:dyDescent="0.3">
      <c r="A161" s="124" t="s">
        <v>235</v>
      </c>
      <c r="B161" s="125" t="s">
        <v>436</v>
      </c>
      <c r="C161" s="74" t="s">
        <v>356</v>
      </c>
      <c r="D161" s="134">
        <v>300000</v>
      </c>
      <c r="E161" s="71"/>
      <c r="F161" s="76">
        <f t="shared" si="3"/>
        <v>0</v>
      </c>
    </row>
    <row r="162" spans="1:7" x14ac:dyDescent="0.3">
      <c r="A162" s="81" t="s">
        <v>307</v>
      </c>
      <c r="B162" s="62" t="s">
        <v>437</v>
      </c>
      <c r="C162" s="74" t="s">
        <v>62</v>
      </c>
      <c r="D162" s="134">
        <v>250000</v>
      </c>
      <c r="E162" s="71"/>
      <c r="F162" s="76">
        <f t="shared" si="3"/>
        <v>0</v>
      </c>
      <c r="G162" s="179"/>
    </row>
    <row r="163" spans="1:7" x14ac:dyDescent="0.3">
      <c r="A163" s="81" t="s">
        <v>50</v>
      </c>
      <c r="B163" s="62" t="s">
        <v>308</v>
      </c>
      <c r="C163" s="74" t="s">
        <v>62</v>
      </c>
      <c r="D163" s="134">
        <v>250000</v>
      </c>
      <c r="E163" s="71"/>
      <c r="F163" s="76">
        <f t="shared" si="3"/>
        <v>0</v>
      </c>
    </row>
    <row r="164" spans="1:7" x14ac:dyDescent="0.3">
      <c r="A164" s="81" t="s">
        <v>49</v>
      </c>
      <c r="B164" s="62" t="s">
        <v>308</v>
      </c>
      <c r="C164" s="74" t="s">
        <v>62</v>
      </c>
      <c r="D164" s="134">
        <v>250000</v>
      </c>
      <c r="E164" s="71"/>
      <c r="F164" s="76">
        <f t="shared" si="3"/>
        <v>0</v>
      </c>
    </row>
    <row r="165" spans="1:7" x14ac:dyDescent="0.3">
      <c r="A165" s="81" t="s">
        <v>133</v>
      </c>
      <c r="B165" s="62" t="s">
        <v>391</v>
      </c>
      <c r="C165" s="74" t="s">
        <v>62</v>
      </c>
      <c r="D165" s="134">
        <v>500000</v>
      </c>
      <c r="E165" s="119"/>
      <c r="F165" s="76">
        <f t="shared" si="3"/>
        <v>0</v>
      </c>
    </row>
    <row r="166" spans="1:7" x14ac:dyDescent="0.3">
      <c r="A166" s="81" t="s">
        <v>142</v>
      </c>
      <c r="B166" s="62" t="s">
        <v>391</v>
      </c>
      <c r="C166" s="74" t="s">
        <v>62</v>
      </c>
      <c r="D166" s="134">
        <v>500000</v>
      </c>
      <c r="E166" s="119"/>
      <c r="F166" s="76">
        <f t="shared" si="3"/>
        <v>0</v>
      </c>
    </row>
    <row r="167" spans="1:7" x14ac:dyDescent="0.3">
      <c r="A167" s="81" t="s">
        <v>63</v>
      </c>
      <c r="B167" s="62" t="s">
        <v>392</v>
      </c>
      <c r="C167" s="74" t="s">
        <v>62</v>
      </c>
      <c r="D167" s="134">
        <v>500000</v>
      </c>
      <c r="E167" s="119"/>
      <c r="F167" s="76">
        <f t="shared" si="3"/>
        <v>0</v>
      </c>
    </row>
    <row r="168" spans="1:7" x14ac:dyDescent="0.3">
      <c r="A168" s="81" t="s">
        <v>355</v>
      </c>
      <c r="B168" s="62" t="s">
        <v>390</v>
      </c>
      <c r="C168" s="74" t="s">
        <v>356</v>
      </c>
      <c r="D168" s="134">
        <v>200</v>
      </c>
      <c r="E168" s="119"/>
      <c r="F168" s="76">
        <f t="shared" si="3"/>
        <v>0</v>
      </c>
    </row>
    <row r="169" spans="1:7" x14ac:dyDescent="0.3">
      <c r="A169" s="81" t="s">
        <v>242</v>
      </c>
      <c r="B169" s="62" t="s">
        <v>243</v>
      </c>
      <c r="C169" s="74" t="s">
        <v>62</v>
      </c>
      <c r="D169" s="134">
        <v>500000</v>
      </c>
      <c r="E169" s="119"/>
      <c r="F169" s="76">
        <f t="shared" si="3"/>
        <v>0</v>
      </c>
    </row>
    <row r="170" spans="1:7" x14ac:dyDescent="0.3">
      <c r="A170" s="81" t="s">
        <v>142</v>
      </c>
      <c r="B170" s="62" t="s">
        <v>64</v>
      </c>
      <c r="C170" s="74" t="s">
        <v>62</v>
      </c>
      <c r="D170" s="134">
        <v>500000</v>
      </c>
      <c r="E170" s="119"/>
      <c r="F170" s="76">
        <f t="shared" si="3"/>
        <v>0</v>
      </c>
    </row>
    <row r="171" spans="1:7" x14ac:dyDescent="0.3">
      <c r="A171" s="81" t="s">
        <v>54</v>
      </c>
      <c r="B171" s="62" t="s">
        <v>64</v>
      </c>
      <c r="C171" s="74" t="s">
        <v>62</v>
      </c>
      <c r="D171" s="134">
        <v>500000</v>
      </c>
      <c r="E171" s="119"/>
      <c r="F171" s="76">
        <f t="shared" si="3"/>
        <v>0</v>
      </c>
    </row>
    <row r="172" spans="1:7" x14ac:dyDescent="0.3">
      <c r="A172" s="81" t="s">
        <v>109</v>
      </c>
      <c r="B172" s="62" t="s">
        <v>64</v>
      </c>
      <c r="C172" s="74" t="s">
        <v>62</v>
      </c>
      <c r="D172" s="134">
        <v>500000</v>
      </c>
      <c r="E172" s="119"/>
      <c r="F172" s="76">
        <f t="shared" si="3"/>
        <v>0</v>
      </c>
    </row>
    <row r="173" spans="1:7" x14ac:dyDescent="0.3">
      <c r="A173" s="81" t="s">
        <v>114</v>
      </c>
      <c r="B173" s="62" t="s">
        <v>115</v>
      </c>
      <c r="C173" s="74" t="s">
        <v>62</v>
      </c>
      <c r="D173" s="134">
        <v>500000</v>
      </c>
      <c r="E173" s="119"/>
      <c r="F173" s="76">
        <f t="shared" si="3"/>
        <v>0</v>
      </c>
    </row>
    <row r="174" spans="1:7" x14ac:dyDescent="0.3">
      <c r="A174" s="81" t="s">
        <v>238</v>
      </c>
      <c r="B174" s="62" t="s">
        <v>64</v>
      </c>
      <c r="C174" s="74" t="s">
        <v>62</v>
      </c>
      <c r="D174" s="134">
        <v>500000</v>
      </c>
      <c r="E174" s="119"/>
      <c r="F174" s="76">
        <f t="shared" si="3"/>
        <v>0</v>
      </c>
    </row>
    <row r="175" spans="1:7" x14ac:dyDescent="0.3">
      <c r="A175" s="81" t="s">
        <v>65</v>
      </c>
      <c r="B175" s="62" t="s">
        <v>110</v>
      </c>
      <c r="C175" s="80" t="s">
        <v>62</v>
      </c>
      <c r="D175" s="134">
        <v>500000</v>
      </c>
      <c r="E175" s="120"/>
      <c r="F175" s="76">
        <f t="shared" si="3"/>
        <v>0</v>
      </c>
    </row>
    <row r="176" spans="1:7" x14ac:dyDescent="0.3">
      <c r="A176" s="107" t="s">
        <v>135</v>
      </c>
      <c r="B176" s="111" t="s">
        <v>172</v>
      </c>
      <c r="C176" s="74" t="s">
        <v>62</v>
      </c>
      <c r="D176" s="134">
        <v>500000</v>
      </c>
      <c r="E176" s="119"/>
      <c r="F176" s="76">
        <f t="shared" ref="F176:F179" si="4">E176*D176</f>
        <v>0</v>
      </c>
    </row>
    <row r="177" spans="1:7" x14ac:dyDescent="0.3">
      <c r="A177" s="81" t="s">
        <v>135</v>
      </c>
      <c r="B177" s="62" t="s">
        <v>136</v>
      </c>
      <c r="C177" s="74" t="s">
        <v>137</v>
      </c>
      <c r="D177" s="134">
        <v>1</v>
      </c>
      <c r="E177" s="119"/>
      <c r="F177" s="76">
        <f t="shared" si="4"/>
        <v>0</v>
      </c>
    </row>
    <row r="178" spans="1:7" x14ac:dyDescent="0.3">
      <c r="A178" s="81" t="s">
        <v>135</v>
      </c>
      <c r="B178" s="62" t="s">
        <v>393</v>
      </c>
      <c r="C178" s="74" t="s">
        <v>62</v>
      </c>
      <c r="D178" s="134">
        <v>500000</v>
      </c>
      <c r="E178" s="119"/>
      <c r="F178" s="76">
        <f t="shared" si="4"/>
        <v>0</v>
      </c>
    </row>
    <row r="179" spans="1:7" ht="15" thickBot="1" x14ac:dyDescent="0.35">
      <c r="A179" s="122" t="s">
        <v>65</v>
      </c>
      <c r="B179" s="123" t="s">
        <v>297</v>
      </c>
      <c r="C179" s="128" t="s">
        <v>137</v>
      </c>
      <c r="D179" s="134">
        <v>1</v>
      </c>
      <c r="E179" s="119"/>
      <c r="F179" s="76">
        <f t="shared" si="4"/>
        <v>0</v>
      </c>
    </row>
    <row r="180" spans="1:7" ht="15" thickBot="1" x14ac:dyDescent="0.35">
      <c r="A180" s="215" t="s">
        <v>55</v>
      </c>
      <c r="B180" s="216"/>
      <c r="C180" s="216"/>
      <c r="D180" s="216"/>
      <c r="E180" s="217"/>
      <c r="F180" s="77">
        <f>SUM(F117:F179)</f>
        <v>0</v>
      </c>
      <c r="G180" s="178"/>
    </row>
    <row r="181" spans="1:7" ht="15" thickBot="1" x14ac:dyDescent="0.35"/>
    <row r="182" spans="1:7" s="22" customFormat="1" ht="15" thickBot="1" x14ac:dyDescent="0.35">
      <c r="A182" s="218" t="s">
        <v>111</v>
      </c>
      <c r="B182" s="219"/>
      <c r="C182" s="219"/>
      <c r="D182" s="219"/>
      <c r="E182" s="220"/>
      <c r="F182" s="65">
        <f>SUM(F180,F116,F68,F48,F44)</f>
        <v>0</v>
      </c>
      <c r="G182" s="117"/>
    </row>
    <row r="183" spans="1:7" s="22" customFormat="1" ht="12.9" customHeight="1" x14ac:dyDescent="0.3">
      <c r="A183" s="109"/>
      <c r="B183" s="109"/>
      <c r="C183" s="48"/>
      <c r="D183" s="136"/>
      <c r="E183" s="49"/>
      <c r="F183" s="48"/>
      <c r="G183" s="117"/>
    </row>
    <row r="184" spans="1:7" s="14" customFormat="1" ht="43.35" customHeight="1" x14ac:dyDescent="0.3">
      <c r="A184" s="221" t="s">
        <v>305</v>
      </c>
      <c r="B184" s="221"/>
      <c r="C184" s="46"/>
      <c r="D184" s="137"/>
      <c r="E184" s="46"/>
      <c r="F184" s="104"/>
      <c r="G184" s="180"/>
    </row>
    <row r="185" spans="1:7" s="22" customFormat="1" ht="12.9" customHeight="1" x14ac:dyDescent="0.3">
      <c r="A185" s="202" t="s">
        <v>118</v>
      </c>
      <c r="B185" s="202"/>
      <c r="C185" s="48"/>
      <c r="D185" s="136"/>
      <c r="E185" s="49"/>
      <c r="F185" s="48"/>
      <c r="G185" s="117"/>
    </row>
  </sheetData>
  <mergeCells count="11">
    <mergeCell ref="A185:B185"/>
    <mergeCell ref="A1:F1"/>
    <mergeCell ref="G3:G6"/>
    <mergeCell ref="A44:E44"/>
    <mergeCell ref="G45:G46"/>
    <mergeCell ref="A48:E48"/>
    <mergeCell ref="A68:E68"/>
    <mergeCell ref="A116:E116"/>
    <mergeCell ref="A180:E180"/>
    <mergeCell ref="A182:E182"/>
    <mergeCell ref="A184:B184"/>
  </mergeCells>
  <pageMargins left="0.70866141732283472" right="0.70866141732283472" top="0.39370078740157483" bottom="0.39370078740157483" header="0.31496062992125984" footer="0.31496062992125984"/>
  <pageSetup paperSize="8" scale="51" fitToHeight="0" orientation="portrait" r:id="rId1"/>
  <ignoredErrors>
    <ignoredError sqref="F4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opLeftCell="A22" zoomScale="80" zoomScaleNormal="80" zoomScaleSheetLayoutView="80" workbookViewId="0">
      <selection activeCell="A41" sqref="A41:D41"/>
    </sheetView>
  </sheetViews>
  <sheetFormatPr defaultColWidth="9.109375" defaultRowHeight="13.2" x14ac:dyDescent="0.25"/>
  <cols>
    <col min="1" max="1" width="82.33203125" style="167" customWidth="1"/>
    <col min="2" max="2" width="21" style="168" customWidth="1"/>
    <col min="3" max="3" width="18" style="166" customWidth="1"/>
    <col min="4" max="4" width="25.44140625" style="166" customWidth="1"/>
    <col min="5" max="5" width="35" style="175" bestFit="1" customWidth="1"/>
    <col min="6" max="16384" width="9.109375" style="2"/>
  </cols>
  <sheetData>
    <row r="1" spans="1:5" ht="15.75" customHeight="1" x14ac:dyDescent="0.25">
      <c r="A1" s="222" t="s">
        <v>12</v>
      </c>
      <c r="B1" s="223"/>
      <c r="C1" s="223"/>
      <c r="D1" s="224"/>
    </row>
    <row r="2" spans="1:5" ht="15.75" customHeight="1" thickBot="1" x14ac:dyDescent="0.3">
      <c r="A2" s="225"/>
      <c r="B2" s="226"/>
      <c r="C2" s="226"/>
      <c r="D2" s="227"/>
    </row>
    <row r="3" spans="1:5" ht="23.25" customHeight="1" thickBot="1" x14ac:dyDescent="0.3">
      <c r="A3" s="228" t="s">
        <v>286</v>
      </c>
      <c r="B3" s="229"/>
      <c r="C3" s="229"/>
      <c r="D3" s="230"/>
    </row>
    <row r="4" spans="1:5" ht="43.2" x14ac:dyDescent="0.25">
      <c r="A4" s="15" t="s">
        <v>1</v>
      </c>
      <c r="B4" s="16" t="s">
        <v>35</v>
      </c>
      <c r="C4" s="17" t="s">
        <v>180</v>
      </c>
      <c r="D4" s="18" t="s">
        <v>183</v>
      </c>
      <c r="E4" s="174"/>
    </row>
    <row r="5" spans="1:5" ht="43.2" x14ac:dyDescent="0.25">
      <c r="A5" s="151" t="s">
        <v>232</v>
      </c>
      <c r="B5" s="152">
        <v>2</v>
      </c>
      <c r="C5" s="153"/>
      <c r="D5" s="154">
        <f>B5*C5</f>
        <v>0</v>
      </c>
    </row>
    <row r="6" spans="1:5" ht="43.8" thickBot="1" x14ac:dyDescent="0.3">
      <c r="A6" s="151" t="s">
        <v>233</v>
      </c>
      <c r="B6" s="152">
        <v>2</v>
      </c>
      <c r="C6" s="153"/>
      <c r="D6" s="154">
        <f>B6*C6</f>
        <v>0</v>
      </c>
    </row>
    <row r="7" spans="1:5" ht="21" customHeight="1" thickBot="1" x14ac:dyDescent="0.3">
      <c r="A7" s="231" t="s">
        <v>287</v>
      </c>
      <c r="B7" s="232"/>
      <c r="C7" s="233"/>
      <c r="D7" s="155">
        <f>SUM(D5:D6)</f>
        <v>0</v>
      </c>
    </row>
    <row r="8" spans="1:5" ht="23.25" customHeight="1" thickBot="1" x14ac:dyDescent="0.3">
      <c r="A8" s="228" t="s">
        <v>26</v>
      </c>
      <c r="B8" s="229"/>
      <c r="C8" s="229"/>
      <c r="D8" s="230"/>
    </row>
    <row r="9" spans="1:5" ht="43.2" x14ac:dyDescent="0.25">
      <c r="A9" s="15" t="s">
        <v>1</v>
      </c>
      <c r="B9" s="16" t="s">
        <v>35</v>
      </c>
      <c r="C9" s="17" t="s">
        <v>180</v>
      </c>
      <c r="D9" s="18" t="s">
        <v>183</v>
      </c>
    </row>
    <row r="10" spans="1:5" ht="35.25" customHeight="1" thickBot="1" x14ac:dyDescent="0.3">
      <c r="A10" s="151" t="s">
        <v>457</v>
      </c>
      <c r="B10" s="152">
        <v>1</v>
      </c>
      <c r="C10" s="153"/>
      <c r="D10" s="156">
        <f>B10*C10</f>
        <v>0</v>
      </c>
    </row>
    <row r="11" spans="1:5" ht="19.5" customHeight="1" thickBot="1" x14ac:dyDescent="0.3">
      <c r="A11" s="231" t="s">
        <v>36</v>
      </c>
      <c r="B11" s="232"/>
      <c r="C11" s="233"/>
      <c r="D11" s="155">
        <f>SUM(D10:D10)</f>
        <v>0</v>
      </c>
    </row>
    <row r="12" spans="1:5" ht="23.25" customHeight="1" thickBot="1" x14ac:dyDescent="0.3">
      <c r="A12" s="228" t="s">
        <v>27</v>
      </c>
      <c r="B12" s="229"/>
      <c r="C12" s="229"/>
      <c r="D12" s="230"/>
    </row>
    <row r="13" spans="1:5" ht="43.2" x14ac:dyDescent="0.25">
      <c r="A13" s="15" t="s">
        <v>13</v>
      </c>
      <c r="B13" s="16" t="s">
        <v>466</v>
      </c>
      <c r="C13" s="17" t="s">
        <v>329</v>
      </c>
      <c r="D13" s="18" t="s">
        <v>182</v>
      </c>
    </row>
    <row r="14" spans="1:5" ht="14.4" x14ac:dyDescent="0.3">
      <c r="A14" s="157" t="s">
        <v>460</v>
      </c>
      <c r="B14" s="158">
        <v>100</v>
      </c>
      <c r="C14" s="153"/>
      <c r="D14" s="154">
        <f t="shared" ref="D14:D36" si="0">B14*C14</f>
        <v>0</v>
      </c>
      <c r="E14" s="176"/>
    </row>
    <row r="15" spans="1:5" ht="14.4" x14ac:dyDescent="0.3">
      <c r="A15" s="157" t="s">
        <v>454</v>
      </c>
      <c r="B15" s="158">
        <v>1</v>
      </c>
      <c r="C15" s="153"/>
      <c r="D15" s="154">
        <f t="shared" si="0"/>
        <v>0</v>
      </c>
      <c r="E15" s="176"/>
    </row>
    <row r="16" spans="1:5" ht="14.4" x14ac:dyDescent="0.3">
      <c r="A16" s="157" t="s">
        <v>461</v>
      </c>
      <c r="B16" s="158">
        <v>1</v>
      </c>
      <c r="C16" s="153"/>
      <c r="D16" s="154">
        <f t="shared" si="0"/>
        <v>0</v>
      </c>
      <c r="E16" s="176"/>
    </row>
    <row r="17" spans="1:5" ht="14.4" x14ac:dyDescent="0.3">
      <c r="A17" s="157" t="s">
        <v>462</v>
      </c>
      <c r="B17" s="158">
        <v>1</v>
      </c>
      <c r="C17" s="153"/>
      <c r="D17" s="154">
        <f t="shared" si="0"/>
        <v>0</v>
      </c>
      <c r="E17" s="176"/>
    </row>
    <row r="18" spans="1:5" ht="14.4" x14ac:dyDescent="0.3">
      <c r="A18" s="157" t="s">
        <v>224</v>
      </c>
      <c r="B18" s="158">
        <v>100</v>
      </c>
      <c r="C18" s="153"/>
      <c r="D18" s="154">
        <f t="shared" si="0"/>
        <v>0</v>
      </c>
      <c r="E18" s="176"/>
    </row>
    <row r="19" spans="1:5" ht="14.4" x14ac:dyDescent="0.3">
      <c r="A19" s="157" t="s">
        <v>225</v>
      </c>
      <c r="B19" s="158">
        <v>1</v>
      </c>
      <c r="C19" s="153"/>
      <c r="D19" s="154">
        <f t="shared" si="0"/>
        <v>0</v>
      </c>
      <c r="E19" s="176"/>
    </row>
    <row r="20" spans="1:5" ht="14.4" x14ac:dyDescent="0.3">
      <c r="A20" s="181" t="s">
        <v>112</v>
      </c>
      <c r="B20" s="158">
        <v>400</v>
      </c>
      <c r="C20" s="153"/>
      <c r="D20" s="154">
        <f t="shared" si="0"/>
        <v>0</v>
      </c>
      <c r="E20" s="176"/>
    </row>
    <row r="21" spans="1:5" ht="14.4" x14ac:dyDescent="0.3">
      <c r="A21" s="157" t="s">
        <v>463</v>
      </c>
      <c r="B21" s="158">
        <v>1</v>
      </c>
      <c r="C21" s="153"/>
      <c r="D21" s="154">
        <f t="shared" si="0"/>
        <v>0</v>
      </c>
      <c r="E21" s="176"/>
    </row>
    <row r="22" spans="1:5" ht="14.4" x14ac:dyDescent="0.3">
      <c r="A22" s="157" t="s">
        <v>327</v>
      </c>
      <c r="B22" s="158">
        <v>1</v>
      </c>
      <c r="C22" s="153"/>
      <c r="D22" s="154">
        <f t="shared" ref="D22" si="1">B22*C22</f>
        <v>0</v>
      </c>
      <c r="E22" s="176"/>
    </row>
    <row r="23" spans="1:5" ht="14.4" x14ac:dyDescent="0.3">
      <c r="A23" s="157" t="s">
        <v>228</v>
      </c>
      <c r="B23" s="158">
        <v>1</v>
      </c>
      <c r="C23" s="153"/>
      <c r="D23" s="154">
        <f t="shared" si="0"/>
        <v>0</v>
      </c>
      <c r="E23" s="176"/>
    </row>
    <row r="24" spans="1:5" ht="14.4" x14ac:dyDescent="0.3">
      <c r="A24" s="157" t="s">
        <v>229</v>
      </c>
      <c r="B24" s="158">
        <v>1</v>
      </c>
      <c r="C24" s="153"/>
      <c r="D24" s="154">
        <f t="shared" si="0"/>
        <v>0</v>
      </c>
      <c r="E24" s="176"/>
    </row>
    <row r="25" spans="1:5" ht="14.4" x14ac:dyDescent="0.3">
      <c r="A25" s="157" t="s">
        <v>230</v>
      </c>
      <c r="B25" s="158">
        <v>1</v>
      </c>
      <c r="C25" s="153"/>
      <c r="D25" s="154">
        <f t="shared" si="0"/>
        <v>0</v>
      </c>
      <c r="E25" s="176"/>
    </row>
    <row r="26" spans="1:5" ht="14.4" x14ac:dyDescent="0.3">
      <c r="A26" s="157" t="s">
        <v>328</v>
      </c>
      <c r="B26" s="158">
        <v>1</v>
      </c>
      <c r="C26" s="153"/>
      <c r="D26" s="154">
        <f t="shared" ref="D26" si="2">B26*C26</f>
        <v>0</v>
      </c>
      <c r="E26" s="176"/>
    </row>
    <row r="27" spans="1:5" ht="14.4" x14ac:dyDescent="0.3">
      <c r="A27" s="157" t="s">
        <v>455</v>
      </c>
      <c r="B27" s="158">
        <v>1</v>
      </c>
      <c r="C27" s="153"/>
      <c r="D27" s="154">
        <f t="shared" si="0"/>
        <v>0</v>
      </c>
      <c r="E27" s="176"/>
    </row>
    <row r="28" spans="1:5" ht="14.4" x14ac:dyDescent="0.3">
      <c r="A28" s="157" t="s">
        <v>231</v>
      </c>
      <c r="B28" s="158">
        <v>1</v>
      </c>
      <c r="C28" s="153"/>
      <c r="D28" s="154">
        <f t="shared" si="0"/>
        <v>0</v>
      </c>
      <c r="E28" s="176"/>
    </row>
    <row r="29" spans="1:5" ht="14.4" x14ac:dyDescent="0.3">
      <c r="A29" s="157" t="s">
        <v>226</v>
      </c>
      <c r="B29" s="158">
        <v>1</v>
      </c>
      <c r="C29" s="153"/>
      <c r="D29" s="154">
        <f t="shared" si="0"/>
        <v>0</v>
      </c>
      <c r="E29" s="176"/>
    </row>
    <row r="30" spans="1:5" ht="14.4" x14ac:dyDescent="0.3">
      <c r="A30" s="157" t="s">
        <v>14</v>
      </c>
      <c r="B30" s="158">
        <v>1</v>
      </c>
      <c r="C30" s="153"/>
      <c r="D30" s="154">
        <f t="shared" si="0"/>
        <v>0</v>
      </c>
      <c r="E30" s="176"/>
    </row>
    <row r="31" spans="1:5" ht="14.4" x14ac:dyDescent="0.3">
      <c r="A31" s="157" t="s">
        <v>227</v>
      </c>
      <c r="B31" s="158">
        <v>1</v>
      </c>
      <c r="C31" s="153"/>
      <c r="D31" s="154">
        <f t="shared" si="0"/>
        <v>0</v>
      </c>
      <c r="E31" s="176"/>
    </row>
    <row r="32" spans="1:5" ht="14.4" x14ac:dyDescent="0.3">
      <c r="A32" s="157" t="s">
        <v>453</v>
      </c>
      <c r="B32" s="158">
        <v>1</v>
      </c>
      <c r="C32" s="153"/>
      <c r="D32" s="154">
        <f t="shared" si="0"/>
        <v>0</v>
      </c>
      <c r="E32" s="176"/>
    </row>
    <row r="33" spans="1:13" ht="14.4" x14ac:dyDescent="0.3">
      <c r="A33" s="157" t="s">
        <v>280</v>
      </c>
      <c r="B33" s="158">
        <v>1</v>
      </c>
      <c r="C33" s="153"/>
      <c r="D33" s="154">
        <f t="shared" si="0"/>
        <v>0</v>
      </c>
      <c r="E33" s="176"/>
    </row>
    <row r="34" spans="1:13" ht="14.4" x14ac:dyDescent="0.3">
      <c r="A34" s="157" t="s">
        <v>456</v>
      </c>
      <c r="B34" s="158">
        <v>1</v>
      </c>
      <c r="C34" s="153"/>
      <c r="D34" s="154">
        <f t="shared" si="0"/>
        <v>0</v>
      </c>
      <c r="E34" s="176"/>
    </row>
    <row r="35" spans="1:13" ht="14.4" x14ac:dyDescent="0.3">
      <c r="A35" s="157" t="s">
        <v>464</v>
      </c>
      <c r="B35" s="158">
        <v>1</v>
      </c>
      <c r="C35" s="153"/>
      <c r="D35" s="154">
        <f t="shared" si="0"/>
        <v>0</v>
      </c>
      <c r="E35" s="176"/>
    </row>
    <row r="36" spans="1:13" ht="15" thickBot="1" x14ac:dyDescent="0.35">
      <c r="A36" s="159" t="s">
        <v>465</v>
      </c>
      <c r="B36" s="158">
        <v>1</v>
      </c>
      <c r="C36" s="160"/>
      <c r="D36" s="161">
        <f t="shared" si="0"/>
        <v>0</v>
      </c>
      <c r="E36" s="176"/>
    </row>
    <row r="37" spans="1:13" ht="20.25" customHeight="1" thickBot="1" x14ac:dyDescent="0.3">
      <c r="A37" s="231" t="s">
        <v>37</v>
      </c>
      <c r="B37" s="232"/>
      <c r="C37" s="233"/>
      <c r="D37" s="155">
        <f>SUM(D14:D36)</f>
        <v>0</v>
      </c>
    </row>
    <row r="38" spans="1:13" ht="30.6" customHeight="1" thickBot="1" x14ac:dyDescent="0.3">
      <c r="A38" s="235" t="s">
        <v>138</v>
      </c>
      <c r="B38" s="236"/>
      <c r="C38" s="237"/>
      <c r="D38" s="162">
        <f>SUM(D37,D11,D7)</f>
        <v>0</v>
      </c>
    </row>
    <row r="39" spans="1:13" ht="16.5" customHeight="1" x14ac:dyDescent="0.25">
      <c r="A39" s="52"/>
      <c r="B39" s="52"/>
      <c r="C39" s="52"/>
      <c r="D39" s="163"/>
    </row>
    <row r="40" spans="1:13" ht="14.4" x14ac:dyDescent="0.3">
      <c r="A40" s="238" t="s">
        <v>305</v>
      </c>
      <c r="B40" s="238"/>
      <c r="C40" s="171"/>
      <c r="D40" s="171"/>
    </row>
    <row r="41" spans="1:13" s="170" customFormat="1" ht="45.6" customHeight="1" x14ac:dyDescent="0.3">
      <c r="A41" s="234" t="s">
        <v>468</v>
      </c>
      <c r="B41" s="234"/>
      <c r="C41" s="234"/>
      <c r="D41" s="234"/>
      <c r="E41" s="177"/>
      <c r="F41" s="169"/>
      <c r="G41" s="169"/>
      <c r="H41" s="169"/>
      <c r="I41" s="169"/>
      <c r="J41" s="169"/>
      <c r="K41" s="169"/>
      <c r="L41" s="169"/>
      <c r="M41" s="169"/>
    </row>
    <row r="42" spans="1:13" s="170" customFormat="1" ht="21" customHeight="1" x14ac:dyDescent="0.3">
      <c r="A42" s="234" t="s">
        <v>467</v>
      </c>
      <c r="B42" s="234"/>
      <c r="C42" s="234"/>
      <c r="D42" s="234"/>
      <c r="E42" s="177"/>
      <c r="F42" s="169"/>
      <c r="G42" s="169"/>
      <c r="H42" s="169"/>
      <c r="I42" s="169"/>
      <c r="J42" s="169"/>
      <c r="K42" s="169"/>
      <c r="L42" s="169"/>
      <c r="M42" s="169"/>
    </row>
    <row r="44" spans="1:13" ht="14.4" x14ac:dyDescent="0.3">
      <c r="A44" s="164" t="s">
        <v>118</v>
      </c>
      <c r="B44" s="165"/>
      <c r="C44" s="172"/>
      <c r="D44" s="173"/>
    </row>
  </sheetData>
  <mergeCells count="11">
    <mergeCell ref="A42:D42"/>
    <mergeCell ref="A41:D41"/>
    <mergeCell ref="A38:C38"/>
    <mergeCell ref="A7:C7"/>
    <mergeCell ref="A11:C11"/>
    <mergeCell ref="A40:B40"/>
    <mergeCell ref="A1:D2"/>
    <mergeCell ref="A3:D3"/>
    <mergeCell ref="A37:C37"/>
    <mergeCell ref="A8:D8"/>
    <mergeCell ref="A12:D12"/>
  </mergeCells>
  <pageMargins left="0.25" right="0.25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6"/>
  <sheetViews>
    <sheetView zoomScale="80" zoomScaleNormal="80" workbookViewId="0">
      <selection activeCell="D20" sqref="D20:I20"/>
    </sheetView>
  </sheetViews>
  <sheetFormatPr defaultColWidth="8.88671875" defaultRowHeight="14.4" x14ac:dyDescent="0.3"/>
  <cols>
    <col min="1" max="1" width="9.33203125" customWidth="1"/>
    <col min="2" max="2" width="11.109375" customWidth="1"/>
    <col min="5" max="5" width="13.6640625" customWidth="1"/>
    <col min="9" max="9" width="22.6640625" customWidth="1"/>
    <col min="10" max="10" width="24.109375" customWidth="1"/>
    <col min="11" max="11" width="15" bestFit="1" customWidth="1"/>
  </cols>
  <sheetData>
    <row r="2" spans="1:9" x14ac:dyDescent="0.3">
      <c r="A2" s="255" t="s">
        <v>22</v>
      </c>
      <c r="B2" s="255"/>
      <c r="C2" s="255" t="s">
        <v>309</v>
      </c>
      <c r="D2" s="255"/>
      <c r="E2" s="255"/>
      <c r="F2" s="255"/>
      <c r="G2" s="255"/>
      <c r="H2" s="255"/>
      <c r="I2" s="255"/>
    </row>
    <row r="4" spans="1:9" x14ac:dyDescent="0.3">
      <c r="A4" s="255" t="s">
        <v>23</v>
      </c>
      <c r="B4" s="255"/>
      <c r="C4" s="255" t="s">
        <v>38</v>
      </c>
      <c r="D4" s="255"/>
      <c r="E4" s="255"/>
      <c r="F4" s="255"/>
      <c r="G4" s="255"/>
      <c r="H4" s="255"/>
      <c r="I4" s="255"/>
    </row>
    <row r="6" spans="1:9" x14ac:dyDescent="0.3">
      <c r="A6" s="256" t="s">
        <v>21</v>
      </c>
      <c r="B6" s="256"/>
      <c r="C6" s="257"/>
      <c r="D6" s="257"/>
      <c r="E6" s="257"/>
      <c r="F6" s="257"/>
      <c r="G6" s="257"/>
      <c r="H6" s="257"/>
      <c r="I6" s="258"/>
    </row>
    <row r="8" spans="1:9" x14ac:dyDescent="0.3">
      <c r="A8" s="249" t="s">
        <v>304</v>
      </c>
      <c r="B8" s="1" t="s">
        <v>39</v>
      </c>
      <c r="C8" s="250"/>
      <c r="D8" s="251"/>
      <c r="E8" s="251"/>
      <c r="F8" s="251"/>
      <c r="G8" s="251"/>
      <c r="H8" s="251"/>
      <c r="I8" s="252"/>
    </row>
    <row r="9" spans="1:9" x14ac:dyDescent="0.3">
      <c r="A9" s="249"/>
      <c r="B9" s="1" t="s">
        <v>303</v>
      </c>
      <c r="C9" s="250"/>
      <c r="D9" s="251"/>
      <c r="E9" s="251"/>
      <c r="F9" s="251"/>
      <c r="G9" s="251"/>
      <c r="H9" s="251"/>
      <c r="I9" s="252"/>
    </row>
    <row r="10" spans="1:9" x14ac:dyDescent="0.3">
      <c r="A10" s="249"/>
      <c r="B10" s="1" t="s">
        <v>41</v>
      </c>
      <c r="C10" s="253"/>
      <c r="D10" s="253"/>
      <c r="E10" s="253"/>
      <c r="F10" s="253"/>
      <c r="G10" s="253"/>
      <c r="H10" s="253"/>
      <c r="I10" s="253"/>
    </row>
    <row r="11" spans="1:9" x14ac:dyDescent="0.3">
      <c r="A11" s="249"/>
      <c r="B11" s="1" t="s">
        <v>40</v>
      </c>
      <c r="C11" s="253"/>
      <c r="D11" s="253"/>
      <c r="E11" s="253"/>
      <c r="F11" s="253"/>
      <c r="G11" s="253"/>
      <c r="H11" s="253"/>
      <c r="I11" s="253"/>
    </row>
    <row r="14" spans="1:9" ht="18" x14ac:dyDescent="0.3">
      <c r="A14" s="254" t="s">
        <v>18</v>
      </c>
      <c r="B14" s="254"/>
      <c r="C14" s="254"/>
      <c r="D14" s="254"/>
      <c r="E14" s="254"/>
      <c r="F14" s="254"/>
      <c r="G14" s="254"/>
      <c r="H14" s="254"/>
      <c r="I14" s="254"/>
    </row>
    <row r="15" spans="1:9" ht="33.75" customHeight="1" x14ac:dyDescent="0.3">
      <c r="A15" s="248" t="s">
        <v>42</v>
      </c>
      <c r="B15" s="249"/>
      <c r="C15" s="249"/>
      <c r="D15" s="248" t="s">
        <v>20</v>
      </c>
      <c r="E15" s="248"/>
      <c r="F15" s="248"/>
      <c r="G15" s="248"/>
      <c r="H15" s="248"/>
      <c r="I15" s="248"/>
    </row>
    <row r="16" spans="1:9" x14ac:dyDescent="0.3">
      <c r="A16" s="240" t="s">
        <v>278</v>
      </c>
      <c r="B16" s="240"/>
      <c r="C16" s="240"/>
      <c r="D16" s="242">
        <f>'ceny do soutěží'!F15</f>
        <v>0</v>
      </c>
      <c r="E16" s="242"/>
      <c r="F16" s="242"/>
      <c r="G16" s="242"/>
      <c r="H16" s="242"/>
      <c r="I16" s="242"/>
    </row>
    <row r="17" spans="1:11" x14ac:dyDescent="0.3">
      <c r="A17" s="240" t="s">
        <v>10</v>
      </c>
      <c r="B17" s="240"/>
      <c r="C17" s="240"/>
      <c r="D17" s="242">
        <f>print!E76</f>
        <v>0</v>
      </c>
      <c r="E17" s="242"/>
      <c r="F17" s="242"/>
      <c r="G17" s="242"/>
      <c r="H17" s="242"/>
      <c r="I17" s="242"/>
    </row>
    <row r="18" spans="1:11" x14ac:dyDescent="0.3">
      <c r="A18" s="241" t="s">
        <v>24</v>
      </c>
      <c r="B18" s="241"/>
      <c r="C18" s="241"/>
      <c r="D18" s="242">
        <f>media!F182</f>
        <v>0</v>
      </c>
      <c r="E18" s="242"/>
      <c r="F18" s="242"/>
      <c r="G18" s="242"/>
      <c r="H18" s="242"/>
      <c r="I18" s="242"/>
    </row>
    <row r="19" spans="1:11" x14ac:dyDescent="0.3">
      <c r="A19" s="240" t="s">
        <v>19</v>
      </c>
      <c r="B19" s="240"/>
      <c r="C19" s="240"/>
      <c r="D19" s="242">
        <f>'kreativní a prod. práce'!D38</f>
        <v>0</v>
      </c>
      <c r="E19" s="242"/>
      <c r="F19" s="242"/>
      <c r="G19" s="242"/>
      <c r="H19" s="242"/>
      <c r="I19" s="242"/>
    </row>
    <row r="20" spans="1:11" ht="31.5" customHeight="1" x14ac:dyDescent="0.45">
      <c r="A20" s="246" t="s">
        <v>45</v>
      </c>
      <c r="B20" s="247"/>
      <c r="C20" s="247"/>
      <c r="D20" s="243">
        <f>SUM(D16:I19)</f>
        <v>0</v>
      </c>
      <c r="E20" s="243"/>
      <c r="F20" s="243"/>
      <c r="G20" s="243"/>
      <c r="H20" s="243"/>
      <c r="I20" s="243"/>
      <c r="J20" s="78"/>
      <c r="K20" s="79"/>
    </row>
    <row r="23" spans="1:11" ht="25.5" customHeight="1" x14ac:dyDescent="0.3">
      <c r="A23" s="241" t="s">
        <v>306</v>
      </c>
      <c r="B23" s="241"/>
      <c r="C23" s="241"/>
      <c r="D23" s="241"/>
      <c r="E23" s="241"/>
      <c r="F23" s="244"/>
      <c r="G23" s="245"/>
      <c r="H23" s="245"/>
      <c r="I23" s="245"/>
    </row>
    <row r="26" spans="1:11" x14ac:dyDescent="0.3">
      <c r="A26" s="239" t="s">
        <v>305</v>
      </c>
      <c r="B26" s="239"/>
      <c r="C26" s="239"/>
      <c r="D26" s="239"/>
      <c r="E26" s="239"/>
      <c r="F26" s="239"/>
      <c r="G26" s="239"/>
      <c r="H26" s="239"/>
      <c r="I26" s="239"/>
      <c r="J26" s="83"/>
    </row>
  </sheetData>
  <mergeCells count="27">
    <mergeCell ref="C4:I4"/>
    <mergeCell ref="A2:B2"/>
    <mergeCell ref="A4:B4"/>
    <mergeCell ref="C2:I2"/>
    <mergeCell ref="A6:B6"/>
    <mergeCell ref="C6:I6"/>
    <mergeCell ref="A15:C15"/>
    <mergeCell ref="A8:A11"/>
    <mergeCell ref="C8:I8"/>
    <mergeCell ref="C9:I9"/>
    <mergeCell ref="C10:I10"/>
    <mergeCell ref="C11:I11"/>
    <mergeCell ref="A14:I14"/>
    <mergeCell ref="D15:I15"/>
    <mergeCell ref="A26:I26"/>
    <mergeCell ref="A19:C19"/>
    <mergeCell ref="A17:C17"/>
    <mergeCell ref="A16:C16"/>
    <mergeCell ref="A18:C18"/>
    <mergeCell ref="D16:I16"/>
    <mergeCell ref="D17:I17"/>
    <mergeCell ref="D18:I18"/>
    <mergeCell ref="D19:I19"/>
    <mergeCell ref="D20:I20"/>
    <mergeCell ref="A23:E23"/>
    <mergeCell ref="F23:I23"/>
    <mergeCell ref="A20:C20"/>
  </mergeCells>
  <pageMargins left="0.25" right="0.25" top="0.75" bottom="0.75" header="0.3" footer="0.3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kumentId xmlns="b5cc2ae1-2329-4532-9ccf-347daa3d07cd">d31cda60-9ad1-4788-acf1-da35a6b68783</DokumentId>
    <DruhDokumentu xmlns="B5CC2AE1-2329-4532-9CCF-347DAA3D07CD">Dopis</DruhDokumentu>
    <Pripad xmlns="B5CC2AE1-2329-4532-9CCF-347DAA3D07CD" xsi:nil="true"/>
    <Schvalil xmlns="B5CC2AE1-2329-4532-9CCF-347DAA3D07CD">
      <UserInfo>
        <DisplayName/>
        <AccountId xsi:nil="true"/>
        <AccountType/>
      </UserInfo>
    </Schvalil>
    <Poznamka xmlns="B5CC2AE1-2329-4532-9CCF-347DAA3D07CD" xsi:nil="true"/>
    <Klient xmlns="B5CC2AE1-2329-4532-9CCF-347DAA3D07CD" xsi:nil="true"/>
    <KlicovaSlova xmlns="B5CC2AE1-2329-4532-9CCF-347DAA3D07CD" xsi:nil="true"/>
    <StavDokumentu xmlns="B5CC2AE1-2329-4532-9CCF-347DAA3D07CD">Koncept</StavDokumentu>
    <Rizeni xmlns="B5CC2AE1-2329-4532-9CCF-347DAA3D07CD" xsi:nil="true"/>
    <MailId xmlns="B5CC2AE1-2329-4532-9CCF-347DAA3D07CD" xsi:nil="true"/>
    <StavSchvalovani xmlns="B5CC2AE1-2329-4532-9CCF-347DAA3D07CD">Neschváleno</StavSchvalovani>
    <NazevSouboruProtistrany xmlns="B5CC2AE1-2329-4532-9CCF-347DAA3D07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ový dokument" ma:contentTypeID="0x010100FCF6174201864D188B32A17E6260720600E8660ED1E36C4D87846FDE9D29607FA9001B8A7C9AA3A4E745ABD7C96BE1DF4F9B" ma:contentTypeVersion="25" ma:contentTypeDescription="Umožňuje vytvořit nový dokument v této knihovně" ma:contentTypeScope="" ma:versionID="b208d5143678c3a4aa7326e54e388ca9">
  <xsd:schema xmlns:xsd="http://www.w3.org/2001/XMLSchema" xmlns:p="http://schemas.microsoft.com/office/2006/metadata/properties" xmlns:ns2="B5CC2AE1-2329-4532-9CCF-347DAA3D07CD" xmlns:ns3="b5cc2ae1-2329-4532-9ccf-347daa3d07cd" targetNamespace="http://schemas.microsoft.com/office/2006/metadata/properties" ma:root="true" ma:fieldsID="a6fc48fd446f8a9d835c8575d1fcca1c" ns2:_="" ns3:_="">
    <xsd:import namespace="B5CC2AE1-2329-4532-9CCF-347DAA3D07CD"/>
    <xsd:import namespace="b5cc2ae1-2329-4532-9ccf-347daa3d07cd"/>
    <xsd:element name="properties">
      <xsd:complexType>
        <xsd:sequence>
          <xsd:element name="documentManagement">
            <xsd:complexType>
              <xsd:all>
                <xsd:element ref="ns2:DruhDokumentu"/>
                <xsd:element ref="ns2:KlicovaSlova" minOccurs="0"/>
                <xsd:element ref="ns2:Poznamka" minOccurs="0"/>
                <xsd:element ref="ns2:StavDokumentu"/>
                <xsd:element ref="ns2:StavSchvalovani"/>
                <xsd:element ref="ns2:Schvalil" minOccurs="0"/>
                <xsd:element ref="ns2:NazevSouboruProtistrany" minOccurs="0"/>
                <xsd:element ref="ns2:Rizeni" minOccurs="0"/>
                <xsd:element ref="ns2:MailId" minOccurs="0"/>
                <xsd:element ref="ns2:Pripad" minOccurs="0"/>
                <xsd:element ref="ns2:Klient" minOccurs="0"/>
                <xsd:element ref="ns3:Dokument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5CC2AE1-2329-4532-9CCF-347DAA3D07CD" elementFormDefault="qualified">
    <xsd:import namespace="http://schemas.microsoft.com/office/2006/documentManagement/types"/>
    <xsd:element name="DruhDokumentu" ma:index="8" ma:displayName="Druh dokumentu" ma:default="Dopis" ma:internalName="DruhDokumentu" ma:readOnly="false">
      <xsd:simpleType>
        <xsd:restriction base="dms:Choice">
          <xsd:enumeration value="Dopis"/>
          <xsd:enumeration value="Email"/>
          <xsd:enumeration value="Fax"/>
          <xsd:enumeration value="Korporátní dokumenty"/>
          <xsd:enumeration value="Podání"/>
          <xsd:enumeration value="Plná moc"/>
          <xsd:enumeration value="Předávací protokol"/>
          <xsd:enumeration value="Smlouva"/>
          <xsd:enumeration value="Různé"/>
        </xsd:restriction>
      </xsd:simpleType>
    </xsd:element>
    <xsd:element name="KlicovaSlova" ma:index="9" nillable="true" ma:displayName="Klíčová slova" ma:internalName="KlicovaSlova">
      <xsd:simpleType>
        <xsd:restriction base="dms:Note"/>
      </xsd:simpleType>
    </xsd:element>
    <xsd:element name="Poznamka" ma:index="10" nillable="true" ma:displayName="Poznámka" ma:internalName="Poznamka">
      <xsd:simpleType>
        <xsd:restriction base="dms:Note"/>
      </xsd:simpleType>
    </xsd:element>
    <xsd:element name="StavDokumentu" ma:index="11" ma:displayName="Stav dokumentu" ma:default="Koncept" ma:internalName="StavDokumentu" ma:readOnly="false">
      <xsd:simpleType>
        <xsd:restriction base="dms:Choice">
          <xsd:enumeration value="Koncept"/>
          <xsd:enumeration value="Finální verze"/>
        </xsd:restriction>
      </xsd:simpleType>
    </xsd:element>
    <xsd:element name="StavSchvalovani" ma:index="12" ma:displayName="Stav schvalování" ma:default="Neschváleno" ma:internalName="StavSchvalovani" ma:readOnly="false">
      <xsd:simpleType>
        <xsd:restriction base="dms:Choice">
          <xsd:enumeration value="Schváleno"/>
          <xsd:enumeration value="Neschváleno"/>
        </xsd:restriction>
      </xsd:simpleType>
    </xsd:element>
    <xsd:element name="Schvalil" ma:index="13" nillable="true" ma:displayName="Schválil" ma:internalName="Schvali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azevSouboruProtistrany" ma:index="14" nillable="true" ma:displayName="Název souboru protistrany" ma:internalName="NazevSouboruProtistrany">
      <xsd:simpleType>
        <xsd:restriction base="dms:Text"/>
      </xsd:simpleType>
    </xsd:element>
    <xsd:element name="Rizeni" ma:index="15" nillable="true" ma:displayName="Řízení" ma:list="{c7e8d062-8404-43b5-8208-51d973557d54}" ma:internalName="Rizeni" ma:showField="SpisovaZnacka" ma:web="ee90dae6-6252-41da-83a4-160b6f300897">
      <xsd:simpleType>
        <xsd:restriction base="dms:Lookup"/>
      </xsd:simpleType>
    </xsd:element>
    <xsd:element name="MailId" ma:index="16" nillable="true" ma:displayName="MailId" ma:hidden="true" ma:internalName="MailId">
      <xsd:simpleType>
        <xsd:restriction base="dms:Text"/>
      </xsd:simpleType>
    </xsd:element>
    <xsd:element name="Pripad" ma:index="17" nillable="true" ma:displayName="Případ" ma:hidden="true" ma:list="{8c781a8c-5da7-4f06-8684-1f5ae7c514d1}" ma:internalName="Pripad" ma:showField="Title" ma:web="ee90dae6-6252-41da-83a4-160b6f300897">
      <xsd:simpleType>
        <xsd:restriction base="dms:Lookup"/>
      </xsd:simpleType>
    </xsd:element>
    <xsd:element name="Klient" ma:index="18" nillable="true" ma:displayName="Klient" ma:hidden="true" ma:list="{e49d14b7-25c8-4df0-bd3f-4f4429adaf1e}" ma:internalName="Klient" ma:showField="Title" ma:web="ee90dae6-6252-41da-83a4-160b6f300897">
      <xsd:simpleType>
        <xsd:restriction base="dms:Lookup"/>
      </xsd:simpleType>
    </xsd:element>
  </xsd:schema>
  <xsd:schema xmlns:xsd="http://www.w3.org/2001/XMLSchema" xmlns:dms="http://schemas.microsoft.com/office/2006/documentManagement/types" targetNamespace="b5cc2ae1-2329-4532-9ccf-347daa3d07cd" elementFormDefault="qualified">
    <xsd:import namespace="http://schemas.microsoft.com/office/2006/documentManagement/types"/>
    <xsd:element name="DokumentId" ma:index="23" nillable="true" ma:displayName="Dokument ID" ma:internalName="Dokument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7" ma:displayName="Název dokument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CF78E8A-0D6C-49E7-A4F4-CEAFA8690F6A}">
  <ds:schemaRefs>
    <ds:schemaRef ds:uri="http://schemas.microsoft.com/office/2006/documentManagement/types"/>
    <ds:schemaRef ds:uri="B5CC2AE1-2329-4532-9CCF-347DAA3D07C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5cc2ae1-2329-4532-9ccf-347daa3d07c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3B47F7-4CE0-4700-9CC3-0AE7F761E5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50C77-6BAD-4FEA-9E28-5B641270EA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C2AE1-2329-4532-9CCF-347DAA3D07CD"/>
    <ds:schemaRef ds:uri="b5cc2ae1-2329-4532-9ccf-347daa3d07c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ceny do soutěží</vt:lpstr>
      <vt:lpstr>print</vt:lpstr>
      <vt:lpstr>media</vt:lpstr>
      <vt:lpstr>kreativní a prod. práce</vt:lpstr>
      <vt:lpstr>NC pro účely hodnocení</vt:lpstr>
      <vt:lpstr>media!Názvy_tisku</vt:lpstr>
      <vt:lpstr>'ceny do soutěží'!Oblast_tisku</vt:lpstr>
      <vt:lpstr>'kreativní a prod. práce'!Oblast_tisku</vt:lpstr>
      <vt:lpstr>'NC pro účely hodnocení'!Oblast_tisku</vt:lpstr>
      <vt:lpstr>print!Oblast_tisku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Síčová Helena</dc:creator>
  <cp:lastModifiedBy>Síčová Helena</cp:lastModifiedBy>
  <cp:lastPrinted>2024-06-26T07:15:28Z</cp:lastPrinted>
  <dcterms:created xsi:type="dcterms:W3CDTF">2014-03-28T07:50:06Z</dcterms:created>
  <dcterms:modified xsi:type="dcterms:W3CDTF">2024-09-02T10:48:57Z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0x010100FCF6174201864D188B32A17E6260720600E8660ED1E36C4D87846FDE9D29607FA9001B8A7C9AA3A4E745ABD7C96BE1DF4F9B</vt:lpwstr>
  </property>
</Properties>
</file>