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ocuments\Rohatec,Cyklostezka\"/>
    </mc:Choice>
  </mc:AlternateContent>
  <bookViews>
    <workbookView xWindow="0" yWindow="0" windowWidth="0" windowHeight="0"/>
  </bookViews>
  <sheets>
    <sheet name="Rekapitulace stavby" sheetId="1" r:id="rId1"/>
    <sheet name="2022-002-01 - Veřejné osv..." sheetId="2" r:id="rId2"/>
    <sheet name="2022-002-02 - Optická siť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'2022-002-01 - Veřejné osv...'!$C$88:$K$302</definedName>
    <definedName name="_xlnm.Print_Area" localSheetId="1">'2022-002-01 - Veřejné osv...'!$C$4:$J$39,'2022-002-01 - Veřejné osv...'!$C$45:$J$70,'2022-002-01 - Veřejné osv...'!$C$76:$K$302</definedName>
    <definedName name="_xlnm.Print_Titles" localSheetId="1">'2022-002-01 - Veřejné osv...'!$88:$88</definedName>
    <definedName name="_xlnm._FilterDatabase" localSheetId="2" hidden="1">'2022-002-02 - Optická siť'!$C$81:$K$102</definedName>
    <definedName name="_xlnm.Print_Area" localSheetId="2">'2022-002-02 - Optická siť'!$C$4:$J$39,'2022-002-02 - Optická siť'!$C$45:$J$63,'2022-002-02 - Optická siť'!$C$69:$K$102</definedName>
    <definedName name="_xlnm.Print_Titles" localSheetId="2">'2022-002-02 - Optická siť'!$81:$81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6"/>
  <c r="E74"/>
  <c r="J55"/>
  <c r="J54"/>
  <c r="F52"/>
  <c r="E50"/>
  <c r="J18"/>
  <c r="E18"/>
  <c r="F79"/>
  <c r="J17"/>
  <c r="J15"/>
  <c r="E15"/>
  <c r="F78"/>
  <c r="J14"/>
  <c r="J12"/>
  <c r="J52"/>
  <c r="E7"/>
  <c r="E72"/>
  <c i="2" r="J37"/>
  <c r="J36"/>
  <c i="1" r="AY55"/>
  <c i="2" r="J35"/>
  <c i="1" r="AX55"/>
  <c i="2"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3"/>
  <c r="E81"/>
  <c r="J55"/>
  <c r="J54"/>
  <c r="F52"/>
  <c r="E50"/>
  <c r="J18"/>
  <c r="E18"/>
  <c r="F86"/>
  <c r="J17"/>
  <c r="J15"/>
  <c r="E15"/>
  <c r="F85"/>
  <c r="J14"/>
  <c r="J12"/>
  <c r="J83"/>
  <c r="E7"/>
  <c r="E79"/>
  <c i="1" r="L50"/>
  <c r="AM50"/>
  <c r="AM49"/>
  <c r="L49"/>
  <c r="AM47"/>
  <c r="L47"/>
  <c r="L45"/>
  <c r="L44"/>
  <c r="AS54"/>
  <c i="2" r="J257"/>
  <c r="BK239"/>
  <c r="BK217"/>
  <c r="BK177"/>
  <c r="J96"/>
  <c r="J174"/>
  <c r="J124"/>
  <c i="3" r="BK97"/>
  <c i="2" r="J289"/>
  <c r="J270"/>
  <c r="BK249"/>
  <c r="BK231"/>
  <c r="J200"/>
  <c r="BK173"/>
  <c r="J142"/>
  <c i="3" r="J96"/>
  <c i="2" r="BK270"/>
  <c r="BK247"/>
  <c r="J239"/>
  <c r="BK221"/>
  <c r="BK200"/>
  <c r="BK178"/>
  <c r="J114"/>
  <c r="J188"/>
  <c r="J166"/>
  <c r="J138"/>
  <c r="BK102"/>
  <c r="J212"/>
  <c r="J185"/>
  <c r="BK161"/>
  <c r="BK130"/>
  <c i="3" r="J99"/>
  <c i="2" r="BK198"/>
  <c r="BK175"/>
  <c r="J149"/>
  <c r="BK120"/>
  <c r="J92"/>
  <c r="J34"/>
  <c r="BK280"/>
  <c r="BK269"/>
  <c r="BK251"/>
  <c r="BK223"/>
  <c r="BK189"/>
  <c r="BK138"/>
  <c i="3" r="J101"/>
  <c i="2" r="BK179"/>
  <c r="BK118"/>
  <c i="3" r="BK88"/>
  <c i="2" r="J291"/>
  <c r="BK264"/>
  <c r="J247"/>
  <c r="BK225"/>
  <c r="BK190"/>
  <c r="BK166"/>
  <c r="BK124"/>
  <c r="BK298"/>
  <c r="BK278"/>
  <c r="BK276"/>
  <c r="J269"/>
  <c r="J264"/>
  <c r="J259"/>
  <c r="J245"/>
  <c r="J229"/>
  <c r="J219"/>
  <c r="BK154"/>
  <c r="J120"/>
  <c i="3" r="BK85"/>
  <c i="2" r="BK180"/>
  <c r="J152"/>
  <c r="BK116"/>
  <c i="3" r="BK87"/>
  <c i="2" r="J190"/>
  <c r="J169"/>
  <c r="J140"/>
  <c r="J108"/>
  <c r="BK210"/>
  <c r="J180"/>
  <c r="J156"/>
  <c r="J128"/>
  <c r="BK98"/>
  <c i="3" r="J85"/>
  <c i="2" r="BK186"/>
  <c r="J179"/>
  <c r="BK162"/>
  <c r="BK145"/>
  <c r="BK128"/>
  <c r="J98"/>
  <c i="3" r="J88"/>
  <c i="2" r="BK289"/>
  <c r="J272"/>
  <c r="J249"/>
  <c r="J231"/>
  <c r="BK206"/>
  <c r="BK152"/>
  <c r="J106"/>
  <c r="J196"/>
  <c r="J154"/>
  <c r="BK110"/>
  <c r="J298"/>
  <c r="BK272"/>
  <c r="BK255"/>
  <c r="BK237"/>
  <c r="BK212"/>
  <c r="J178"/>
  <c r="J102"/>
  <c r="BK301"/>
  <c r="BK285"/>
  <c r="J184"/>
  <c r="BK296"/>
  <c r="BK262"/>
  <c r="BK233"/>
  <c r="J210"/>
  <c r="J145"/>
  <c i="3" r="J87"/>
  <c i="2" r="J168"/>
  <c r="J132"/>
  <c r="J301"/>
  <c r="J280"/>
  <c r="J260"/>
  <c r="BK243"/>
  <c r="J223"/>
  <c r="BK181"/>
  <c r="J151"/>
  <c r="BK94"/>
  <c r="J296"/>
  <c r="J227"/>
  <c r="BK126"/>
  <c i="3" r="BK91"/>
  <c i="2" r="J194"/>
  <c r="J173"/>
  <c r="BK142"/>
  <c r="J110"/>
  <c i="3" r="J94"/>
  <c i="2" r="BK196"/>
  <c r="BK174"/>
  <c r="J143"/>
  <c r="J118"/>
  <c r="BK100"/>
  <c r="J206"/>
  <c r="J186"/>
  <c r="J162"/>
  <c r="BK143"/>
  <c r="BK112"/>
  <c i="3" r="J90"/>
  <c i="2" r="BK194"/>
  <c r="J175"/>
  <c r="J158"/>
  <c r="BK141"/>
  <c r="BK114"/>
  <c i="3" r="J93"/>
  <c i="2" r="J278"/>
  <c r="J267"/>
  <c r="J255"/>
  <c r="J221"/>
  <c r="J161"/>
  <c i="3" r="J91"/>
  <c i="2" r="BK184"/>
  <c r="BK148"/>
  <c r="BK96"/>
  <c r="J262"/>
  <c r="J241"/>
  <c r="BK219"/>
  <c r="BK185"/>
  <c r="J146"/>
  <c i="3" r="BK93"/>
  <c i="2" r="BK235"/>
  <c r="BK214"/>
  <c r="BK159"/>
  <c r="BK134"/>
  <c r="BK92"/>
  <c r="BK204"/>
  <c r="BK158"/>
  <c r="J122"/>
  <c r="J94"/>
  <c r="J202"/>
  <c r="J181"/>
  <c r="BK151"/>
  <c r="J126"/>
  <c r="F35"/>
  <c r="J293"/>
  <c r="J266"/>
  <c r="BK245"/>
  <c r="BK227"/>
  <c r="J183"/>
  <c r="BK122"/>
  <c r="F37"/>
  <c i="3" r="BK99"/>
  <c i="2" r="J192"/>
  <c r="BK171"/>
  <c r="BK136"/>
  <c r="BK106"/>
  <c i="3" r="J97"/>
  <c i="2" r="BK202"/>
  <c r="BK183"/>
  <c r="J171"/>
  <c r="BK149"/>
  <c r="J136"/>
  <c r="J104"/>
  <c i="3" r="BK94"/>
  <c i="2" r="BK274"/>
  <c r="BK259"/>
  <c r="J243"/>
  <c r="J198"/>
  <c r="J112"/>
  <c r="BK188"/>
  <c r="BK140"/>
  <c i="3" r="BK90"/>
  <c i="2" r="BK283"/>
  <c r="BK267"/>
  <c r="J253"/>
  <c r="J235"/>
  <c r="J217"/>
  <c r="BK156"/>
  <c r="J116"/>
  <c i="3" r="BK96"/>
  <c i="2" r="BK291"/>
  <c r="J225"/>
  <c r="BK192"/>
  <c r="BK168"/>
  <c r="J148"/>
  <c r="BK108"/>
  <c i="3" r="BK101"/>
  <c i="2" r="J177"/>
  <c r="BK146"/>
  <c r="J134"/>
  <c r="F34"/>
  <c r="J285"/>
  <c r="J237"/>
  <c r="J214"/>
  <c r="BK169"/>
  <c r="J130"/>
  <c r="J204"/>
  <c r="J159"/>
  <c r="BK104"/>
  <c r="BK293"/>
  <c r="J276"/>
  <c r="BK257"/>
  <c r="BK229"/>
  <c r="J208"/>
  <c r="BK132"/>
  <c r="J283"/>
  <c r="J274"/>
  <c r="BK266"/>
  <c r="BK260"/>
  <c r="BK253"/>
  <c r="J251"/>
  <c r="BK241"/>
  <c r="J233"/>
  <c r="BK208"/>
  <c r="J189"/>
  <c r="J141"/>
  <c r="J100"/>
  <c r="F36"/>
  <c l="1" r="BK91"/>
  <c r="BK90"/>
  <c r="J90"/>
  <c r="J60"/>
  <c r="P216"/>
  <c r="T282"/>
  <c r="BK295"/>
  <c r="J295"/>
  <c r="J68"/>
  <c r="T91"/>
  <c r="T90"/>
  <c r="BK216"/>
  <c r="J216"/>
  <c r="J64"/>
  <c r="R282"/>
  <c r="R295"/>
  <c r="P165"/>
  <c r="P164"/>
  <c i="3" r="BK84"/>
  <c r="J84"/>
  <c r="J61"/>
  <c i="2" r="T216"/>
  <c r="P288"/>
  <c r="R91"/>
  <c r="R90"/>
  <c r="R165"/>
  <c r="BK282"/>
  <c r="J282"/>
  <c r="J65"/>
  <c r="BK288"/>
  <c r="J288"/>
  <c r="J67"/>
  <c r="P295"/>
  <c i="3" r="R84"/>
  <c r="P98"/>
  <c i="2" r="P91"/>
  <c r="P90"/>
  <c r="R216"/>
  <c r="R288"/>
  <c r="R287"/>
  <c i="3" r="T84"/>
  <c r="R98"/>
  <c i="2" r="BK165"/>
  <c r="J165"/>
  <c r="J63"/>
  <c r="T165"/>
  <c r="P282"/>
  <c r="T288"/>
  <c r="T295"/>
  <c i="3" r="P84"/>
  <c r="P83"/>
  <c r="P82"/>
  <c i="1" r="AU56"/>
  <c i="3" r="BK98"/>
  <c r="J98"/>
  <c r="J62"/>
  <c r="T98"/>
  <c i="2" r="BK300"/>
  <c r="J300"/>
  <c r="J69"/>
  <c r="J91"/>
  <c r="J61"/>
  <c i="3" r="BE88"/>
  <c r="BE90"/>
  <c r="BE96"/>
  <c r="BE97"/>
  <c i="2" r="BK287"/>
  <c r="J287"/>
  <c r="J66"/>
  <c i="3" r="J76"/>
  <c r="BE101"/>
  <c r="F54"/>
  <c r="BE93"/>
  <c r="E48"/>
  <c r="BE91"/>
  <c r="F55"/>
  <c r="BE94"/>
  <c r="BE99"/>
  <c r="BE85"/>
  <c r="BE87"/>
  <c i="1" r="BA55"/>
  <c i="2" r="E48"/>
  <c r="J52"/>
  <c r="F54"/>
  <c r="F55"/>
  <c r="BE92"/>
  <c r="BE94"/>
  <c r="BE96"/>
  <c r="BE98"/>
  <c r="BE100"/>
  <c r="BE102"/>
  <c r="BE104"/>
  <c r="BE106"/>
  <c r="BE108"/>
  <c r="BE110"/>
  <c r="BE112"/>
  <c r="BE114"/>
  <c r="BE116"/>
  <c r="BE118"/>
  <c r="BE120"/>
  <c r="BE122"/>
  <c r="BE124"/>
  <c r="BE126"/>
  <c r="BE128"/>
  <c r="BE130"/>
  <c r="BE132"/>
  <c r="BE134"/>
  <c r="BE136"/>
  <c r="BE138"/>
  <c r="BE140"/>
  <c r="BE141"/>
  <c r="BE142"/>
  <c r="BE143"/>
  <c r="BE145"/>
  <c r="BE146"/>
  <c r="BE148"/>
  <c r="BE149"/>
  <c r="BE151"/>
  <c r="BE152"/>
  <c r="BE154"/>
  <c r="BE156"/>
  <c r="BE158"/>
  <c r="BE159"/>
  <c r="BE161"/>
  <c r="BE162"/>
  <c r="BE166"/>
  <c r="BE168"/>
  <c r="BE169"/>
  <c r="BE171"/>
  <c r="BE173"/>
  <c r="BE174"/>
  <c r="BE175"/>
  <c r="BE177"/>
  <c r="BE178"/>
  <c r="BE179"/>
  <c r="BE180"/>
  <c r="BE181"/>
  <c r="BE183"/>
  <c r="BE184"/>
  <c r="BE185"/>
  <c r="BE186"/>
  <c r="BE188"/>
  <c r="BE189"/>
  <c r="BE190"/>
  <c r="BE192"/>
  <c r="BE194"/>
  <c r="BE196"/>
  <c r="BE198"/>
  <c r="BE200"/>
  <c r="BE202"/>
  <c r="BE204"/>
  <c r="BE206"/>
  <c r="BE208"/>
  <c r="BE210"/>
  <c r="BE212"/>
  <c r="BE214"/>
  <c r="BE217"/>
  <c r="BE219"/>
  <c r="BE221"/>
  <c r="BE223"/>
  <c r="BE225"/>
  <c r="BE227"/>
  <c r="BE229"/>
  <c r="BE231"/>
  <c r="BE233"/>
  <c r="BE235"/>
  <c r="BE237"/>
  <c r="BE239"/>
  <c r="BE241"/>
  <c r="BE243"/>
  <c r="BE245"/>
  <c r="BE247"/>
  <c r="BE249"/>
  <c r="BE251"/>
  <c r="BE253"/>
  <c r="BE255"/>
  <c r="BE257"/>
  <c r="BE259"/>
  <c r="BE260"/>
  <c r="BE262"/>
  <c r="BE264"/>
  <c r="BE266"/>
  <c r="BE267"/>
  <c r="BE269"/>
  <c r="BE270"/>
  <c r="BE272"/>
  <c r="BE274"/>
  <c r="BE276"/>
  <c r="BE278"/>
  <c r="BE280"/>
  <c r="BE283"/>
  <c r="BE285"/>
  <c r="BE289"/>
  <c r="BE291"/>
  <c r="BE293"/>
  <c r="BE296"/>
  <c r="BE298"/>
  <c r="BE301"/>
  <c i="1" r="BC55"/>
  <c r="BB55"/>
  <c r="AW55"/>
  <c r="BD55"/>
  <c i="3" r="F37"/>
  <c i="1" r="BD56"/>
  <c r="BD54"/>
  <c r="W33"/>
  <c i="3" r="F34"/>
  <c i="1" r="BA56"/>
  <c r="BA54"/>
  <c r="W30"/>
  <c i="3" r="F36"/>
  <c i="1" r="BC56"/>
  <c r="BC54"/>
  <c r="AY54"/>
  <c i="3" r="J34"/>
  <c i="1" r="AW56"/>
  <c i="3" r="F35"/>
  <c i="1" r="BB56"/>
  <c r="BB54"/>
  <c r="W31"/>
  <c i="2" l="1" r="T287"/>
  <c r="R164"/>
  <c r="R89"/>
  <c i="3" r="R83"/>
  <c r="R82"/>
  <c i="2" r="P287"/>
  <c r="P89"/>
  <c i="1" r="AU55"/>
  <c i="2" r="T164"/>
  <c r="T89"/>
  <c i="3" r="T83"/>
  <c r="T82"/>
  <c i="2" r="BK164"/>
  <c r="J164"/>
  <c r="J62"/>
  <c i="3" r="BK83"/>
  <c r="J83"/>
  <c r="J60"/>
  <c i="2" r="BK89"/>
  <c r="J89"/>
  <c r="J30"/>
  <c i="1" r="AG55"/>
  <c i="3" r="J33"/>
  <c i="1" r="AV56"/>
  <c r="AT56"/>
  <c r="W32"/>
  <c i="3" r="F33"/>
  <c i="1" r="AZ56"/>
  <c r="AU54"/>
  <c r="AX54"/>
  <c i="2" r="J33"/>
  <c i="1" r="AV55"/>
  <c r="AT55"/>
  <c i="2" r="F33"/>
  <c i="1" r="AZ55"/>
  <c r="AW54"/>
  <c r="AK30"/>
  <c i="3" l="1" r="BK82"/>
  <c r="J82"/>
  <c r="J59"/>
  <c i="1" r="AN55"/>
  <c i="2" r="J59"/>
  <c r="J39"/>
  <c i="1" r="AZ54"/>
  <c r="W29"/>
  <c i="3" l="1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<sst xmlns="http://schemas.openxmlformats.org/spreadsheetml/2006/main">
  <si>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</si>
  <si>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</si>
  <si>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</si>
  <si>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</si>
  <si>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</si>
  <si>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{33db5422-3d18-4d63-ac5b-e2ef46820a7c}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</si>
  <si>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</si>
  <si>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</si>
  <si>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</si>
  <si>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</si>
  <si>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</si>
  <si>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</si>
  <si>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</si>
  <si>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</si>
  <si>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</si>
  <si>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</si>
  <si>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</si>
  <si>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Rohatec,centrum obce - Kolonie,II.etapa</t>
  </si>
  <si>
    <t>KSO:</t>
  </si>
  <si>
    <t/>
  </si>
  <si>
    <t>CC-CZ:</t>
  </si>
  <si>
    <t>Místo:</t>
  </si>
  <si>
    <t>Rohatec</t>
  </si>
  <si>
    <t>Datum:</t>
  </si>
  <si>
    <t>9. 4. 2022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</si>
  <si>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</si>
  <si>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</si>
  <si>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</si>
  <si>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</si>
  <si>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</si>
  <si>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</si>
  <si>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</si>
  <si>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05352738</t>
  </si>
  <si>
    <t>Ing. František Vytopil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</si>
  <si>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</si>
  <si>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</si>
  <si>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</si>
  <si>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</si>
  <si>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</si>
  <si>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</si>
  <si>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</si>
  <si>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</si>
  <si>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</si>
  <si>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</si>
  <si>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</si>
  <si>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</si>
  <si>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</si>
  <si>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</si>
  <si>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</si>
  <si>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</si>
  <si>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</si>
  <si>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</si>
  <si>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</si>
  <si>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</si>
  <si>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</si>
  <si>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</si>
  <si>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</si>
  <si>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</si>
  <si>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</si>
  <si>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</si>
  <si>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</si>
  <si>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</si>
  <si>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</si>
  <si>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</si>
  <si>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</si>
  <si>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</si>
  <si>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</si>
  <si>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</si>
  <si>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</si>
  <si>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</si>
  <si>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</si>
  <si>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</si>
  <si>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</si>
  <si>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</si>
  <si>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</si>
  <si>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</si>
  <si>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</si>
  <si>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2022-002-01</t>
  </si>
  <si>
    <t>Veřejné osvětlení</t>
  </si>
  <si>
    <t>STA</t>
  </si>
  <si>
    <t>1</t>
  </si>
  <si>
    <t>{1a382fa1-7ce8-43a8-bac0-e9663c4c4530}</t>
  </si>
  <si>
    <t>2</t>
  </si>
  <si>
    <t>2022-002-02</t>
  </si>
  <si>
    <t>Optická siť</t>
  </si>
  <si>
    <t>{b316573e-7110-4912-9903-9fb8b253b8a4}</t>
  </si>
  <si>
    <t>KRYCÍ LIST SOUPISU PRACÍ</t>
  </si>
  <si>
    <t>Objekt:</t>
  </si>
  <si>
    <t>2022-002-01 - Veřejné osvětlení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</si>
  <si>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</si>
  <si>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</si>
  <si>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</si>
  <si>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</si>
  <si>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</si>
  <si>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</si>
  <si>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</si>
  <si>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</si>
  <si>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</si>
  <si>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</si>
  <si>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</si>
  <si>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</si>
  <si>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</si>
  <si>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</si>
  <si>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</si>
  <si>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</si>
  <si>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</si>
  <si>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</si>
  <si>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</si>
  <si>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</si>
  <si>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</si>
  <si>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</si>
  <si>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</si>
  <si>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</si>
  <si>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</si>
  <si>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</si>
  <si>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</si>
  <si>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</si>
  <si>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</si>
  <si>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</si>
  <si>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</si>
  <si>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</si>
  <si>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</si>
  <si>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741110001</t>
  </si>
  <si>
    <t>Montáž trubek elektroinstalačních s nasunutím nebo našroubováním do krabic plastových tuhých, uložených pevně, vnější Ø přes 16 do 23 mm</t>
  </si>
  <si>
    <t>m</t>
  </si>
  <si>
    <t>CS ÚRS 2022 01</t>
  </si>
  <si>
    <t>16</t>
  </si>
  <si>
    <t>-930894173</t>
  </si>
  <si>
    <t>Online PSC</t>
  </si>
  <si>
    <t>https://podminky.urs.cz/item/CS_URS_2022_01/741110001</t>
  </si>
  <si>
    <t>M</t>
  </si>
  <si>
    <t>34571092</t>
  </si>
  <si>
    <t>trubka elektroinstalační tuhá z PVC D 17,4/20 mm, délka 3m</t>
  </si>
  <si>
    <t>32</t>
  </si>
  <si>
    <t>2133610586</t>
  </si>
  <si>
    <t>VV</t>
  </si>
  <si>
    <t>26*1,05 'Přepočtené koeficientem množství</t>
  </si>
  <si>
    <t>3</t>
  </si>
  <si>
    <t>741110041</t>
  </si>
  <si>
    <t>Montáž trubek elektroinstalačních s nasunutím nebo našroubováním do krabic plastových ohebných, uložených pevně, vnější Ø přes 11 do 23 mm</t>
  </si>
  <si>
    <t>-213685959</t>
  </si>
  <si>
    <t>https://podminky.urs.cz/item/CS_URS_2022_01/741110041</t>
  </si>
  <si>
    <t>4</t>
  </si>
  <si>
    <t>34571072</t>
  </si>
  <si>
    <t>trubka elektroinstalační ohebná z PVC (EN) 2320</t>
  </si>
  <si>
    <t>1775140212</t>
  </si>
  <si>
    <t>3*1,05 'Přepočtené koeficientem množství</t>
  </si>
  <si>
    <t>5</t>
  </si>
  <si>
    <t>741122122</t>
  </si>
  <si>
    <t>Montáž kabelů měděných bez ukončení uložených v trubkách zatažených plných kulatých nebo bezhalogenových (např. CYKY) počtu a průřezu žil 3x1,5 až 6 mm2</t>
  </si>
  <si>
    <t>475420383</t>
  </si>
  <si>
    <t>https://podminky.urs.cz/item/CS_URS_2022_01/741122122</t>
  </si>
  <si>
    <t>6</t>
  </si>
  <si>
    <t>34111030</t>
  </si>
  <si>
    <t>kabel instalační jádro Cu plné izolace PVC plášť PVC 450/750V (CYKY) 3x1,5mm2</t>
  </si>
  <si>
    <t>-1777983413</t>
  </si>
  <si>
    <t>216*1,15 'Přepočtené koeficientem množství</t>
  </si>
  <si>
    <t>7</t>
  </si>
  <si>
    <t>1650956026</t>
  </si>
  <si>
    <t>8</t>
  </si>
  <si>
    <t>34111048</t>
  </si>
  <si>
    <t>kabel instalační jádro Cu plné izolace PVC plášť PVC 450/750V (CYKY) 3x6mm2</t>
  </si>
  <si>
    <t>-1781804872</t>
  </si>
  <si>
    <t>174*1,15 'Přepočtené koeficientem množství</t>
  </si>
  <si>
    <t>13</t>
  </si>
  <si>
    <t>741122133</t>
  </si>
  <si>
    <t>Montáž kabelů měděných bez ukončení uložených v trubkách zatažených plných kulatých nebo bezhalogenových (např. CYKY) počtu a průřezu žil 4x10 mm2</t>
  </si>
  <si>
    <t>-1750848588</t>
  </si>
  <si>
    <t>https://podminky.urs.cz/item/CS_URS_2022_01/741122133</t>
  </si>
  <si>
    <t>14</t>
  </si>
  <si>
    <t>34111076</t>
  </si>
  <si>
    <t>kabel instalační jádro Cu plné izolace PVC plášť PVC 450/750V (CYKY) 4x10mm2</t>
  </si>
  <si>
    <t>1618886670</t>
  </si>
  <si>
    <t>6*1,15 'Přepočtené koeficientem množství</t>
  </si>
  <si>
    <t>9</t>
  </si>
  <si>
    <t>741122142</t>
  </si>
  <si>
    <t>Montáž kabelů měděných bez ukončení uložených v trubkách zatažených plných kulatých nebo bezhalogenových (např. CYKY) počtu a průřezu žil 5x1,5 až 2,5 mm2</t>
  </si>
  <si>
    <t>247518750</t>
  </si>
  <si>
    <t>https://podminky.urs.cz/item/CS_URS_2022_01/741122142</t>
  </si>
  <si>
    <t>10</t>
  </si>
  <si>
    <t>34111090</t>
  </si>
  <si>
    <t>kabel instalační jádro Cu plné izolace PVC plášť PVC 450/750V (CYKY) 5x1,5mm2</t>
  </si>
  <si>
    <t>654798459</t>
  </si>
  <si>
    <t>48*1,15 'Přepočtené koeficientem množství</t>
  </si>
  <si>
    <t>11</t>
  </si>
  <si>
    <t>741123225</t>
  </si>
  <si>
    <t>Montáž kabelů hliníkových bez ukončení uložených volně plných nebo laněných kulatých (např. AYKY) počtu a průřezu žil 4x25 mm2</t>
  </si>
  <si>
    <t>428198586</t>
  </si>
  <si>
    <t>https://podminky.urs.cz/item/CS_URS_2022_01/741123225</t>
  </si>
  <si>
    <t>12</t>
  </si>
  <si>
    <t>34113066</t>
  </si>
  <si>
    <t>kabel silový jádro Al izolace PVC plášť PVC 0,6/1kV (NAYY) 4x25mm2</t>
  </si>
  <si>
    <t>686545665</t>
  </si>
  <si>
    <t>1140*1,15 'Přepočtené koeficientem množství</t>
  </si>
  <si>
    <t>741130001</t>
  </si>
  <si>
    <t>Ukončení vodičů izolovaných s označením a zapojením v rozváděči nebo na přístroji, průřezu žíly do 2,5 mm2</t>
  </si>
  <si>
    <t>kus</t>
  </si>
  <si>
    <t>823995991</t>
  </si>
  <si>
    <t>https://podminky.urs.cz/item/CS_URS_2022_01/741130001</t>
  </si>
  <si>
    <t>741130004</t>
  </si>
  <si>
    <t>Ukončení vodičů izolovaných s označením a zapojením v rozváděči nebo na přístroji, průřezu žíly do 6 mm2</t>
  </si>
  <si>
    <t>991237330</t>
  </si>
  <si>
    <t>https://podminky.urs.cz/item/CS_URS_2022_01/741130004</t>
  </si>
  <si>
    <t>17</t>
  </si>
  <si>
    <t>741130005</t>
  </si>
  <si>
    <t>Ukončení vodičů izolovaných s označením a zapojením v rozváděči nebo na přístroji, průřezu žíly do 10 mm2</t>
  </si>
  <si>
    <t>557595003</t>
  </si>
  <si>
    <t>https://podminky.urs.cz/item/CS_URS_2022_01/741130005</t>
  </si>
  <si>
    <t>18</t>
  </si>
  <si>
    <t>741130007</t>
  </si>
  <si>
    <t>Ukončení vodičů izolovaných s označením a zapojením v rozváděči nebo na přístroji, průřezu žíly do 25 mm2</t>
  </si>
  <si>
    <t>642416823</t>
  </si>
  <si>
    <t>https://podminky.urs.cz/item/CS_URS_2022_01/741130007</t>
  </si>
  <si>
    <t>19</t>
  </si>
  <si>
    <t>741132002</t>
  </si>
  <si>
    <t>Ukončení kabelů smršťovací záklopkou nebo páskou se zapojením s letováním počtu a průřezu žil do 3x1,5 mm2</t>
  </si>
  <si>
    <t>-1474716357</t>
  </si>
  <si>
    <t>https://podminky.urs.cz/item/CS_URS_2022_01/741132002</t>
  </si>
  <si>
    <t>20</t>
  </si>
  <si>
    <t>741132004</t>
  </si>
  <si>
    <t>Ukončení kabelů smršťovací záklopkou nebo páskou se zapojením s letováním počtu a průřezu žil do 5x1,5 mm2</t>
  </si>
  <si>
    <t>5271405</t>
  </si>
  <si>
    <t>https://podminky.urs.cz/item/CS_URS_2022_01/741132004</t>
  </si>
  <si>
    <t>741132104</t>
  </si>
  <si>
    <t>Ukončení kabelů smršťovací záklopkou nebo páskou se zapojením bez letování, počtu a průřezu žil 3x6 mm2</t>
  </si>
  <si>
    <t>540717896</t>
  </si>
  <si>
    <t>https://podminky.urs.cz/item/CS_URS_2022_01/741132104</t>
  </si>
  <si>
    <t>22</t>
  </si>
  <si>
    <t>741132132</t>
  </si>
  <si>
    <t>Ukončení kabelů smršťovací záklopkou nebo páskou se zapojením bez letování, počtu a průřezu žil 4x10 mm2</t>
  </si>
  <si>
    <t>-337162890</t>
  </si>
  <si>
    <t>https://podminky.urs.cz/item/CS_URS_2022_01/741132132</t>
  </si>
  <si>
    <t>23</t>
  </si>
  <si>
    <t>741132134</t>
  </si>
  <si>
    <t>Ukončení kabelů smršťovací záklopkou nebo páskou se zapojením bez letování, počtu a průřezu žil 4x25 mm2</t>
  </si>
  <si>
    <t>-1880726090</t>
  </si>
  <si>
    <t>https://podminky.urs.cz/item/CS_URS_2022_01/741132134</t>
  </si>
  <si>
    <t>24</t>
  </si>
  <si>
    <t>741210101</t>
  </si>
  <si>
    <t>Montáž rozváděčů litinových, hliníkových nebo plastových bez zapojení vodičů sestavy hmotnosti do 50 kg</t>
  </si>
  <si>
    <t>685415315</t>
  </si>
  <si>
    <t>https://podminky.urs.cz/item/CS_URS_2022_01/741210101</t>
  </si>
  <si>
    <t>25</t>
  </si>
  <si>
    <t>001</t>
  </si>
  <si>
    <t>skříň SS200/NKE1P</t>
  </si>
  <si>
    <t>ks</t>
  </si>
  <si>
    <t>-2030005180</t>
  </si>
  <si>
    <t>26</t>
  </si>
  <si>
    <t>002</t>
  </si>
  <si>
    <t>skříň pilířová dle PD</t>
  </si>
  <si>
    <t>-706867783</t>
  </si>
  <si>
    <t>27</t>
  </si>
  <si>
    <t>003</t>
  </si>
  <si>
    <t>rozváděč ER112/NKP7P</t>
  </si>
  <si>
    <t>1706447143</t>
  </si>
  <si>
    <t>28</t>
  </si>
  <si>
    <t>741320042</t>
  </si>
  <si>
    <t>Montáž pojistek se zapojením vodičů pojistkových částí patron nožových</t>
  </si>
  <si>
    <t>-710773029</t>
  </si>
  <si>
    <t>https://podminky.urs.cz/item/CS_URS_2022_01/741320042</t>
  </si>
  <si>
    <t>29</t>
  </si>
  <si>
    <t>35825224</t>
  </si>
  <si>
    <t>pojistka nožová 20A nízkoztrátová 2,22W, provedení normální, charakteristika gG</t>
  </si>
  <si>
    <t>-603893870</t>
  </si>
  <si>
    <t>30</t>
  </si>
  <si>
    <t>741320101</t>
  </si>
  <si>
    <t>Montáž jističů se zapojením vodičů jednopólových nn do 25 A bez krytu</t>
  </si>
  <si>
    <t>1462386363</t>
  </si>
  <si>
    <t>https://podminky.urs.cz/item/CS_URS_2022_01/741320101</t>
  </si>
  <si>
    <t>31</t>
  </si>
  <si>
    <t>35822111</t>
  </si>
  <si>
    <t>jistič 1-pólový 16 A vypínací charakteristika B vypínací schopnost 10 kA</t>
  </si>
  <si>
    <t>685672211</t>
  </si>
  <si>
    <t>741372154</t>
  </si>
  <si>
    <t>Montáž svítidel s integrovaným zdrojem LED se zapojením vodičů průmyslových přisazených stropních</t>
  </si>
  <si>
    <t>1290590549</t>
  </si>
  <si>
    <t>https://podminky.urs.cz/item/CS_URS_2022_01/741372154</t>
  </si>
  <si>
    <t>33</t>
  </si>
  <si>
    <t>004</t>
  </si>
  <si>
    <t>Svítidlo LED 3250/840 IP66 1.5ft</t>
  </si>
  <si>
    <t>1981773173</t>
  </si>
  <si>
    <t>34</t>
  </si>
  <si>
    <t>741410042</t>
  </si>
  <si>
    <t>Montáž uzemňovacího vedení s upevněním, propojením a připojením pomocí svorek v zemi s izolací spojů drátu nebo lana Ø do 10 mm v průmyslové výstavbě</t>
  </si>
  <si>
    <t>109577376</t>
  </si>
  <si>
    <t>https://podminky.urs.cz/item/CS_URS_2022_01/741410042</t>
  </si>
  <si>
    <t>35</t>
  </si>
  <si>
    <t>35441073</t>
  </si>
  <si>
    <t>drát D 10mm FeZn</t>
  </si>
  <si>
    <t>-1258195705</t>
  </si>
  <si>
    <t>978*1,05 'Přepočtené koeficientem množství</t>
  </si>
  <si>
    <t>36</t>
  </si>
  <si>
    <t>741420020</t>
  </si>
  <si>
    <t>Montáž hromosvodného vedení svorek s jedním šroubem</t>
  </si>
  <si>
    <t>1048954110</t>
  </si>
  <si>
    <t>https://podminky.urs.cz/item/CS_URS_2022_01/741420020</t>
  </si>
  <si>
    <t>37</t>
  </si>
  <si>
    <t>35431019</t>
  </si>
  <si>
    <t>svorka uzemnění FeZn připojovací na kovové části pro 1 vodič D 7-10 mm -plochá, 2 šrouby</t>
  </si>
  <si>
    <t>140584748</t>
  </si>
  <si>
    <t>38</t>
  </si>
  <si>
    <t>741420021</t>
  </si>
  <si>
    <t>Montáž hromosvodného vedení svorek se 2 šrouby</t>
  </si>
  <si>
    <t>-963059535</t>
  </si>
  <si>
    <t>https://podminky.urs.cz/item/CS_URS_2022_01/741420021</t>
  </si>
  <si>
    <t>39</t>
  </si>
  <si>
    <t>35441885</t>
  </si>
  <si>
    <t>svorka spojovací pro lano D 8-10mm</t>
  </si>
  <si>
    <t>38780529</t>
  </si>
  <si>
    <t>40</t>
  </si>
  <si>
    <t>741420054</t>
  </si>
  <si>
    <t>Montáž hromosvodného vedení ochranných prvků tvarování prvků</t>
  </si>
  <si>
    <t>2058345838</t>
  </si>
  <si>
    <t>https://podminky.urs.cz/item/CS_URS_2022_01/741420054</t>
  </si>
  <si>
    <t>Práce a dodávky M</t>
  </si>
  <si>
    <t>21-M</t>
  </si>
  <si>
    <t>Elektromontáže</t>
  </si>
  <si>
    <t>48</t>
  </si>
  <si>
    <t>210101234</t>
  </si>
  <si>
    <t>Propojení kabelů nebo vodičů spojkou do 1 kV venkovní smršťovací kabelů celoplastových, počtu a průřezu žil do 4 x 25 až 35 mm2</t>
  </si>
  <si>
    <t>64</t>
  </si>
  <si>
    <t>1128482579</t>
  </si>
  <si>
    <t>https://podminky.urs.cz/item/CS_URS_2022_01/210101234</t>
  </si>
  <si>
    <t>49</t>
  </si>
  <si>
    <t>007</t>
  </si>
  <si>
    <t>spojka SVCZC 16-50</t>
  </si>
  <si>
    <t>256</t>
  </si>
  <si>
    <t>-171280605</t>
  </si>
  <si>
    <t>41</t>
  </si>
  <si>
    <t>210202013</t>
  </si>
  <si>
    <t>Montáž svítidel výbojkových se zapojením vodičů průmyslových nebo venkovních na výložník</t>
  </si>
  <si>
    <t>1683218027</t>
  </si>
  <si>
    <t>https://podminky.urs.cz/item/CS_URS_2022_01/210202013</t>
  </si>
  <si>
    <t>42</t>
  </si>
  <si>
    <t>210202016</t>
  </si>
  <si>
    <t>Montáž svítidel výbojkových se zapojením vodičů průmyslových nebo venkovních na sloupek parkových</t>
  </si>
  <si>
    <t>1781625940</t>
  </si>
  <si>
    <t>https://podminky.urs.cz/item/CS_URS_2022_01/210202016</t>
  </si>
  <si>
    <t>43</t>
  </si>
  <si>
    <t>005</t>
  </si>
  <si>
    <t>Svítidlo veřejného osvětlení,hliníkový korpus,2700K,IP66,širokozářič,29,5 W,3700lm</t>
  </si>
  <si>
    <t>-1879019794</t>
  </si>
  <si>
    <t>44</t>
  </si>
  <si>
    <t>006</t>
  </si>
  <si>
    <t>Svítidlo přechodové L5P,86W,13119lm,5700K,IP66</t>
  </si>
  <si>
    <t>531151556</t>
  </si>
  <si>
    <t>50</t>
  </si>
  <si>
    <t>210204002</t>
  </si>
  <si>
    <t>Montáž stožárů osvětlení parkových ocelových</t>
  </si>
  <si>
    <t>1961504710</t>
  </si>
  <si>
    <t>https://podminky.urs.cz/item/CS_URS_2022_01/210204002</t>
  </si>
  <si>
    <t>54</t>
  </si>
  <si>
    <t>008</t>
  </si>
  <si>
    <t>stožár sadový 6m nad zemí</t>
  </si>
  <si>
    <t>-1758863960</t>
  </si>
  <si>
    <t>59</t>
  </si>
  <si>
    <t>013</t>
  </si>
  <si>
    <t>manžeta plastová 114mm</t>
  </si>
  <si>
    <t>1541662100</t>
  </si>
  <si>
    <t>55</t>
  </si>
  <si>
    <t>009</t>
  </si>
  <si>
    <t>stožár přechodový pro výložník nad 3m</t>
  </si>
  <si>
    <t xml:space="preserve">ks </t>
  </si>
  <si>
    <t>-2106830231</t>
  </si>
  <si>
    <t>60</t>
  </si>
  <si>
    <t>014</t>
  </si>
  <si>
    <t>manžeta plastová 159mm</t>
  </si>
  <si>
    <t>-576296381</t>
  </si>
  <si>
    <t>51</t>
  </si>
  <si>
    <t>210204011</t>
  </si>
  <si>
    <t>Montáž stožárů osvětlení ocelových samostatně stojících, délky do 12 m</t>
  </si>
  <si>
    <t>-2142520883</t>
  </si>
  <si>
    <t>https://podminky.urs.cz/item/CS_URS_2022_01/210204011</t>
  </si>
  <si>
    <t>56</t>
  </si>
  <si>
    <t>010</t>
  </si>
  <si>
    <t>stožár silniční délky 8m nad zemí</t>
  </si>
  <si>
    <t>-1576858322</t>
  </si>
  <si>
    <t>61</t>
  </si>
  <si>
    <t>-1110630108</t>
  </si>
  <si>
    <t>62</t>
  </si>
  <si>
    <t>015</t>
  </si>
  <si>
    <t>svorkovnice stožárová SR481-27 UN</t>
  </si>
  <si>
    <t>2037899242</t>
  </si>
  <si>
    <t>52</t>
  </si>
  <si>
    <t>210204104</t>
  </si>
  <si>
    <t>Montáž výložníků osvětlení jednoramenných sloupových, hmotnosti přes 35 kg</t>
  </si>
  <si>
    <t>-1955417126</t>
  </si>
  <si>
    <t>https://podminky.urs.cz/item/CS_URS_2022_01/210204104</t>
  </si>
  <si>
    <t>57</t>
  </si>
  <si>
    <t>011</t>
  </si>
  <si>
    <t>výložník přechodový rovný 3,5m</t>
  </si>
  <si>
    <t>793746206</t>
  </si>
  <si>
    <t>58</t>
  </si>
  <si>
    <t>012</t>
  </si>
  <si>
    <t>výložník obloukový 2m</t>
  </si>
  <si>
    <t>-1595210749</t>
  </si>
  <si>
    <t>53</t>
  </si>
  <si>
    <t>210204201</t>
  </si>
  <si>
    <t>Montáž elektrovýzbroje stožárů osvětlení 1 okruh</t>
  </si>
  <si>
    <t>-1960156566</t>
  </si>
  <si>
    <t>https://podminky.urs.cz/item/CS_URS_2022_01/210204201</t>
  </si>
  <si>
    <t>45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</si>
  <si>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</si>
  <si>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</si>
  <si>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-2000421285</t>
  </si>
  <si>
    <t>https://podminky.urs.cz/item/CS_URS_2022_01/210280003</t>
  </si>
  <si>
    <t>46</t>
  </si>
  <si>
    <t>210280711</t>
  </si>
  <si>
    <t>Zkoušky a prohlídky osvětlovacího zařízení měření izolačního stavu svítidel na pracovišti do 200 svítidel</t>
  </si>
  <si>
    <t>soubor</t>
  </si>
  <si>
    <t>2071413613</t>
  </si>
  <si>
    <t>https://podminky.urs.cz/item/CS_URS_2022_01/210280711</t>
  </si>
  <si>
    <t>47</t>
  </si>
  <si>
    <t>210280712</t>
  </si>
  <si>
    <t>Zkoušky a prohlídky osvětlovacího zařízení měření intenzity osvětlení</t>
  </si>
  <si>
    <t>-1299704676</t>
  </si>
  <si>
    <t>https://podminky.urs.cz/item/CS_URS_2022_01/210280712</t>
  </si>
  <si>
    <t>70</t>
  </si>
  <si>
    <t>218100001</t>
  </si>
  <si>
    <t>Odpojení vodičů izolovaných z rozváděče nebo přístroje průřezu žíly do 2,5 mm2</t>
  </si>
  <si>
    <t>-69692368</t>
  </si>
  <si>
    <t>https://podminky.urs.cz/item/CS_URS_2022_01/218100001</t>
  </si>
  <si>
    <t>71</t>
  </si>
  <si>
    <t>218100004</t>
  </si>
  <si>
    <t>Odpojení vodičů izolovaných z rozváděče nebo přístroje průřezu žíly do 25 mm2</t>
  </si>
  <si>
    <t>-1857395109</t>
  </si>
  <si>
    <t>https://podminky.urs.cz/item/CS_URS_2022_01/218100004</t>
  </si>
  <si>
    <t>63</t>
  </si>
  <si>
    <t>218202013</t>
  </si>
  <si>
    <t>Demontáž svítidel výbojkových s odpojením vodičů průmyslových nebo venkovních z výložníku</t>
  </si>
  <si>
    <t>293730801</t>
  </si>
  <si>
    <t>https://podminky.urs.cz/item/CS_URS_2022_01/218202013</t>
  </si>
  <si>
    <t>218202016</t>
  </si>
  <si>
    <t>Demontáž svítidel výbojkových s odpojením vodičů průmyslových nebo venkovních ze sloupku parkového</t>
  </si>
  <si>
    <t>1255258217</t>
  </si>
  <si>
    <t>https://podminky.urs.cz/item/CS_URS_2022_01/218202016</t>
  </si>
  <si>
    <t>65</t>
  </si>
  <si>
    <t>218204002</t>
  </si>
  <si>
    <t>Demontáž stožárů osvětlení parkových ocelových</t>
  </si>
  <si>
    <t>-1359226323</t>
  </si>
  <si>
    <t>https://podminky.urs.cz/item/CS_URS_2022_01/218204002</t>
  </si>
  <si>
    <t>66</t>
  </si>
  <si>
    <t>218204011</t>
  </si>
  <si>
    <t>Demontáž stožárů osvětlení ocelových samostatně stojících, délky do 12 m</t>
  </si>
  <si>
    <t>-929658214</t>
  </si>
  <si>
    <t>https://podminky.urs.cz/item/CS_URS_2022_01/218204011</t>
  </si>
  <si>
    <t>67</t>
  </si>
  <si>
    <t>218204104</t>
  </si>
  <si>
    <t>Demontáž výložníků osvětlení jednoramenných sloupových, hmotnosti přes 35 kg</t>
  </si>
  <si>
    <t>1457897581</t>
  </si>
  <si>
    <t>https://podminky.urs.cz/item/CS_URS_2022_01/218204104</t>
  </si>
  <si>
    <t>68</t>
  </si>
  <si>
    <t>218204201</t>
  </si>
  <si>
    <t>Demontáž elektrovýzbroje stožárů osvětlení 1 okruh</t>
  </si>
  <si>
    <t>-835767777</t>
  </si>
  <si>
    <t>https://podminky.urs.cz/item/CS_URS_2022_01/218204201</t>
  </si>
  <si>
    <t>69</t>
  </si>
  <si>
    <t>218902012</t>
  </si>
  <si>
    <t>Demontáž izolovaných kabelů hliníkových do 1 kV bez odpojení vodičů plných nebo laněných kulatých (např. AYKY) uložených volně počtu a průřezu žil 4x25 mm2</t>
  </si>
  <si>
    <t>-281490819</t>
  </si>
  <si>
    <t>https://podminky.urs.cz/item/CS_URS_2022_01/218902012</t>
  </si>
  <si>
    <t>46-M</t>
  </si>
  <si>
    <t>Zemní práce při extr.mont.pracích</t>
  </si>
  <si>
    <t>72</t>
  </si>
  <si>
    <t>460010022</t>
  </si>
  <si>
    <t>Vytyčení trasy vedení kabelového (podzemního) podél silnice</t>
  </si>
  <si>
    <t>km</t>
  </si>
  <si>
    <t>-1319952037</t>
  </si>
  <si>
    <t>https://podminky.urs.cz/item/CS_URS_2022_01/460010022</t>
  </si>
  <si>
    <t>73</t>
  </si>
  <si>
    <t>460061171</t>
  </si>
  <si>
    <t>Zabezpečení výkopu a objektů výstražná páska včetně dodávky materiálu zřízení a odstranění</t>
  </si>
  <si>
    <t>1760767776</t>
  </si>
  <si>
    <t>https://podminky.urs.cz/item/CS_URS_2022_01/460061171</t>
  </si>
  <si>
    <t>74</t>
  </si>
  <si>
    <t>460091112</t>
  </si>
  <si>
    <t>Odkop zeminy ručně s přemístěním výkopku do vzdálenosti 3 m od okraje jámy nebo s naložením na dopravní prostředek v hornině třídy těžitelnosti I skupiny 3</t>
  </si>
  <si>
    <t>m3</t>
  </si>
  <si>
    <t>238467825</t>
  </si>
  <si>
    <t>https://podminky.urs.cz/item/CS_URS_2022_01/460091112</t>
  </si>
  <si>
    <t>75</t>
  </si>
  <si>
    <t>460101112</t>
  </si>
  <si>
    <t>Odkop zeminy strojně s přemístěním výkopku do vzdálenosti 3 m od okraje jámy nebo s naložením na dopravní prostředek v hornině třídy těžitelnosti I skupiny 3</t>
  </si>
  <si>
    <t>-1325753337</t>
  </si>
  <si>
    <t>https://podminky.urs.cz/item/CS_URS_2022_01/460101112</t>
  </si>
  <si>
    <t>77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</si>
  <si>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</si>
  <si>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</si>
  <si>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-79803858</t>
  </si>
  <si>
    <t>https://podminky.urs.cz/item/CS_URS_2022_01/460141112</t>
  </si>
  <si>
    <t>76</t>
  </si>
  <si>
    <t>460191113</t>
  </si>
  <si>
    <t>Rýhy pro kabelové spojky ručně hloubení s urovnáním dna včetně zásypu se zhutněním s přemístěním výkopku na vzdálenost do 3 m do 10 kV v hornině třídy těžitelnosti I skupiny 3</t>
  </si>
  <si>
    <t>-604986397</t>
  </si>
  <si>
    <t>https://podminky.urs.cz/item/CS_URS_2022_01/460191113</t>
  </si>
  <si>
    <t>78</t>
  </si>
  <si>
    <t>460242211</t>
  </si>
  <si>
    <t>Provizorní zajištění inženýrských sítí ve výkopech kabelů při křížení</t>
  </si>
  <si>
    <t>-748599149</t>
  </si>
  <si>
    <t>https://podminky.urs.cz/item/CS_URS_2022_01/460242211</t>
  </si>
  <si>
    <t>86</t>
  </si>
  <si>
    <t>460281113</t>
  </si>
  <si>
    <t>Pažení výkopů příložné plné jam, hloubky do 4 m</t>
  </si>
  <si>
    <t>m2</t>
  </si>
  <si>
    <t>-584114768</t>
  </si>
  <si>
    <t>https://podminky.urs.cz/item/CS_URS_2022_01/460281113</t>
  </si>
  <si>
    <t>79</t>
  </si>
  <si>
    <t>460281123</t>
  </si>
  <si>
    <t>Pažení výkopů odstranění pažení příložného plného jam, hloubky do 4 m</t>
  </si>
  <si>
    <t>-282027719</t>
  </si>
  <si>
    <t>https://podminky.urs.cz/item/CS_URS_2022_01/460281123</t>
  </si>
  <si>
    <t>80</t>
  </si>
  <si>
    <t>460341113</t>
  </si>
  <si>
    <t>Vodorovné přemístění (odvoz) horniny dopravními prostředky včetně složení, bez naložení a rozprostření jakékoliv třídy, na vzdálenost přes 500 do 1000 m</t>
  </si>
  <si>
    <t>-647133392</t>
  </si>
  <si>
    <t>https://podminky.urs.cz/item/CS_URS_2022_01/460341113</t>
  </si>
  <si>
    <t>83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</si>
  <si>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</si>
  <si>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</si>
  <si>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355706549</t>
  </si>
  <si>
    <t>https://podminky.urs.cz/item/CS_URS_2022_01/460341121</t>
  </si>
  <si>
    <t>81</t>
  </si>
  <si>
    <t>460361121</t>
  </si>
  <si>
    <t>Poplatek (skládkovné) za uložení zeminy na recyklační skládce zatříděné do Katalogu odpadů pod kódem 17 05 04</t>
  </si>
  <si>
    <t>t</t>
  </si>
  <si>
    <t>-363234159</t>
  </si>
  <si>
    <t>https://podminky.urs.cz/item/CS_URS_2022_01/460361121</t>
  </si>
  <si>
    <t>82</t>
  </si>
  <si>
    <t>460371121</t>
  </si>
  <si>
    <t>Naložení výkopku strojně z hornin třídy těžitelnosti I skupiny 1 až 3</t>
  </si>
  <si>
    <t>-1020653591</t>
  </si>
  <si>
    <t>https://podminky.urs.cz/item/CS_URS_2022_01/460371121</t>
  </si>
  <si>
    <t>84</t>
  </si>
  <si>
    <t>460391123</t>
  </si>
  <si>
    <t>Zásyp jam ručně s uložením výkopku ve vrstvách a úpravou povrchu s přemístění sypaniny ze vzdálenosti do 10 m se zhutněním z horniny třídy těžitelnosti I skupiny 3</t>
  </si>
  <si>
    <t>-1576393151</t>
  </si>
  <si>
    <t>https://podminky.urs.cz/item/CS_URS_2022_01/460391123</t>
  </si>
  <si>
    <t>85</t>
  </si>
  <si>
    <t>460451132</t>
  </si>
  <si>
    <t>Zásyp kabelových rýh strojně s přemístěním sypaniny ze vzdálenosti do 10 m, s uložením výkopku ve vrstvách včetně zhutnění a urovnání povrchu šířky 35 cm hloubky 30 cm z horniny třídy těžitelnosti I skupiny 3</t>
  </si>
  <si>
    <t>-1804937034</t>
  </si>
  <si>
    <t>https://podminky.urs.cz/item/CS_URS_2022_01/460451132</t>
  </si>
  <si>
    <t>87</t>
  </si>
  <si>
    <t>460631125</t>
  </si>
  <si>
    <t>Zemní protlaky neřízený zemní protlak (krtek) v hornině třídy těžitelnosti I a II skupiny 3 a 4 průměr protlaku přes 90 do 110 mm</t>
  </si>
  <si>
    <t>-27654606</t>
  </si>
  <si>
    <t>https://podminky.urs.cz/item/CS_URS_2022_01/460631125</t>
  </si>
  <si>
    <t>88</t>
  </si>
  <si>
    <t>460641111</t>
  </si>
  <si>
    <t>Základové konstrukce základ bez bednění do rostlé zeminy z monolitického betonu tř. C 8/10</t>
  </si>
  <si>
    <t>-2146445852</t>
  </si>
  <si>
    <t>https://podminky.urs.cz/item/CS_URS_2022_01/460641111</t>
  </si>
  <si>
    <t>89</t>
  </si>
  <si>
    <t>460641113</t>
  </si>
  <si>
    <t>Základové konstrukce základ bez bednění do rostlé zeminy z monolitického betonu tř. C 16/20</t>
  </si>
  <si>
    <t>1853774142</t>
  </si>
  <si>
    <t>https://podminky.urs.cz/item/CS_URS_2022_01/460641113</t>
  </si>
  <si>
    <t>90</t>
  </si>
  <si>
    <t>460641411</t>
  </si>
  <si>
    <t>Základové konstrukce bednění s případnými vzpěrami nezabudované zřízení</t>
  </si>
  <si>
    <t>-1653755500</t>
  </si>
  <si>
    <t>https://podminky.urs.cz/item/CS_URS_2022_01/460641411</t>
  </si>
  <si>
    <t>91</t>
  </si>
  <si>
    <t>460641412</t>
  </si>
  <si>
    <t>Základové konstrukce bednění s případnými vzpěrami nezabudované odstranění</t>
  </si>
  <si>
    <t>-1282833897</t>
  </si>
  <si>
    <t>https://podminky.urs.cz/item/CS_URS_2022_01/460641412</t>
  </si>
  <si>
    <t>92</t>
  </si>
  <si>
    <t>460661111</t>
  </si>
  <si>
    <t>Kabelové lože z písku včetně podsypu, zhutnění a urovnání povrchu pro kabely nn bez zakrytí, šířky do 35 cm</t>
  </si>
  <si>
    <t>518361271</t>
  </si>
  <si>
    <t>https://podminky.urs.cz/item/CS_URS_2022_01/460661111</t>
  </si>
  <si>
    <t>113</t>
  </si>
  <si>
    <t>018</t>
  </si>
  <si>
    <t>písek 04 s dopravou</t>
  </si>
  <si>
    <t>-386003780</t>
  </si>
  <si>
    <t>93</t>
  </si>
  <si>
    <t>460671113</t>
  </si>
  <si>
    <t>Výstražná fólie z PVC pro krytí kabelů včetně vyrovnání povrchu rýhy, rozvinutí a uložení fólie šířky do 34 cm</t>
  </si>
  <si>
    <t>-376595026</t>
  </si>
  <si>
    <t>https://podminky.urs.cz/item/CS_URS_2022_01/460671113</t>
  </si>
  <si>
    <t>94</t>
  </si>
  <si>
    <t>460721111</t>
  </si>
  <si>
    <t>Krytí spojek, koncovek a odbočnic cihlami tloušťky do 10 cm, včetně podkladové a zásypové vrstvy s dodáním kopaného písku a uložením do rýhy, pro kabel do 6 kV</t>
  </si>
  <si>
    <t>-1071055140</t>
  </si>
  <si>
    <t>https://podminky.urs.cz/item/CS_URS_2022_01/460721111</t>
  </si>
  <si>
    <t>95</t>
  </si>
  <si>
    <t>460742111</t>
  </si>
  <si>
    <t>Osazení kabelových prostupů včetně utěsnění a spárování z trub plastových do rýhy, bez výkopových prací bez obsypu, vnitřního průměru do 10 cm</t>
  </si>
  <si>
    <t>537189392</t>
  </si>
  <si>
    <t>https://podminky.urs.cz/item/CS_URS_2022_01/460742111</t>
  </si>
  <si>
    <t>97</t>
  </si>
  <si>
    <t>016</t>
  </si>
  <si>
    <t>trubka KOPOFLEX 63</t>
  </si>
  <si>
    <t>-821392571</t>
  </si>
  <si>
    <t>96</t>
  </si>
  <si>
    <t>460742112</t>
  </si>
  <si>
    <t>Osazení kabelových prostupů včetně utěsnění a spárování z trub plastových do rýhy, bez výkopových prací bez obsypu, vnitřního průměru přes 10 do 15 cm</t>
  </si>
  <si>
    <t>-125223626</t>
  </si>
  <si>
    <t>https://podminky.urs.cz/item/CS_URS_2022_01/460742112</t>
  </si>
  <si>
    <t>98</t>
  </si>
  <si>
    <t>017</t>
  </si>
  <si>
    <t>trubka KOPOFLEX o 110mm</t>
  </si>
  <si>
    <t>1008408689</t>
  </si>
  <si>
    <t>99</t>
  </si>
  <si>
    <t>460742143</t>
  </si>
  <si>
    <t>Osazení kabelových prostupů včetně utěsnění a spárování z trub plastových vnitřního průměru přes 20 do 30 cm</t>
  </si>
  <si>
    <t>-850976940</t>
  </si>
  <si>
    <t>https://podminky.urs.cz/item/CS_URS_2022_01/460742143</t>
  </si>
  <si>
    <t>100</t>
  </si>
  <si>
    <t>28611140</t>
  </si>
  <si>
    <t>trubka kanalizační PVC DN 250x1000mm SN4</t>
  </si>
  <si>
    <t>128</t>
  </si>
  <si>
    <t>1183938492</t>
  </si>
  <si>
    <t>17*1,03 'Přepočtené koeficientem množství</t>
  </si>
  <si>
    <t>101</t>
  </si>
  <si>
    <t>468051121</t>
  </si>
  <si>
    <t>Bourání základu betonového</t>
  </si>
  <si>
    <t>-734215113</t>
  </si>
  <si>
    <t>https://podminky.urs.cz/item/CS_URS_2022_01/468051121</t>
  </si>
  <si>
    <t>103</t>
  </si>
  <si>
    <t>469972111</t>
  </si>
  <si>
    <t>Odvoz suti a vybouraných hmot odvoz suti a vybouraných hmot do 1 km</t>
  </si>
  <si>
    <t>1904531832</t>
  </si>
  <si>
    <t>https://podminky.urs.cz/item/CS_URS_2022_01/469972111</t>
  </si>
  <si>
    <t>104</t>
  </si>
  <si>
    <t>469972121</t>
  </si>
  <si>
    <t>Odvoz suti a vybouraných hmot odvoz suti a vybouraných hmot Příplatek k ceně za každý další i započatý 1 km</t>
  </si>
  <si>
    <t>938243954</t>
  </si>
  <si>
    <t>https://podminky.urs.cz/item/CS_URS_2022_01/469972121</t>
  </si>
  <si>
    <t>102</t>
  </si>
  <si>
    <t>469973111</t>
  </si>
  <si>
    <t>Poplatek za uložení stavebního odpadu (skládkovné) na skládce z prostého betonu zatříděného do Katalogu odpadů pod kódem 17 01 01</t>
  </si>
  <si>
    <t>-1486117660</t>
  </si>
  <si>
    <t>https://podminky.urs.cz/item/CS_URS_2022_01/469973111</t>
  </si>
  <si>
    <t>HZS</t>
  </si>
  <si>
    <t>Hodinové zúčtovací sazby</t>
  </si>
  <si>
    <t>105</t>
  </si>
  <si>
    <t>HZS2232</t>
  </si>
  <si>
    <t>Hodinové zúčtovací sazby profesí PSV provádění stavebních instalací elektrikář odborný</t>
  </si>
  <si>
    <t>hod</t>
  </si>
  <si>
    <t>512</t>
  </si>
  <si>
    <t>502242994</t>
  </si>
  <si>
    <t>https://podminky.urs.cz/item/CS_URS_2022_01/HZS2232</t>
  </si>
  <si>
    <t>106</t>
  </si>
  <si>
    <t>HZS2491</t>
  </si>
  <si>
    <t>Hodinové zúčtovací sazby profesí PSV zednické výpomoci a pomocné práce PSV dělník zednických výpomocí</t>
  </si>
  <si>
    <t>-1475642957</t>
  </si>
  <si>
    <t>https://podminky.urs.cz/item/CS_URS_2022_01/HZS2491</t>
  </si>
  <si>
    <t>VRN</t>
  </si>
  <si>
    <t>Vedlejší rozpočtové náklady</t>
  </si>
  <si>
    <t>VRN1</t>
  </si>
  <si>
    <t>Průzkumné, geodetické a projektové práce</t>
  </si>
  <si>
    <t>108</t>
  </si>
  <si>
    <t>012203000</t>
  </si>
  <si>
    <t>Geodetické práce při provádění stavby</t>
  </si>
  <si>
    <t>…tis</t>
  </si>
  <si>
    <t>1024</t>
  </si>
  <si>
    <t>88515150</t>
  </si>
  <si>
    <t>https://podminky.urs.cz/item/CS_URS_2022_01/012203000</t>
  </si>
  <si>
    <t>109</t>
  </si>
  <si>
    <t>012303000</t>
  </si>
  <si>
    <t>Geodetické práce po výstavbě</t>
  </si>
  <si>
    <t>-2088354782</t>
  </si>
  <si>
    <t>https://podminky.urs.cz/item/CS_URS_2022_01/012303000</t>
  </si>
  <si>
    <t>111</t>
  </si>
  <si>
    <t>013002000</t>
  </si>
  <si>
    <t>Projektové práce</t>
  </si>
  <si>
    <t>…kpl</t>
  </si>
  <si>
    <t>786266180</t>
  </si>
  <si>
    <t>https://podminky.urs.cz/item/CS_URS_2022_01/013002000</t>
  </si>
  <si>
    <t>VRN4</t>
  </si>
  <si>
    <t>Inženýrská činnost</t>
  </si>
  <si>
    <t>112</t>
  </si>
  <si>
    <t>040001000</t>
  </si>
  <si>
    <t>1246850666</t>
  </si>
  <si>
    <t>https://podminky.urs.cz/item/CS_URS_2022_01/040001000</t>
  </si>
  <si>
    <t>110</t>
  </si>
  <si>
    <t>041002000</t>
  </si>
  <si>
    <t>Dozory</t>
  </si>
  <si>
    <t>-100278948</t>
  </si>
  <si>
    <t>https://podminky.urs.cz/item/CS_URS_2022_01/041002000</t>
  </si>
  <si>
    <t>VRN7</t>
  </si>
  <si>
    <t>Provozní vlivy</t>
  </si>
  <si>
    <t>107</t>
  </si>
  <si>
    <t>072002000</t>
  </si>
  <si>
    <t>Silniční provoz</t>
  </si>
  <si>
    <t>702801685</t>
  </si>
  <si>
    <t>https://podminky.urs.cz/item/CS_URS_2022_01/072002000</t>
  </si>
  <si>
    <t>2022-002-02 - Optická siť</t>
  </si>
  <si>
    <t xml:space="preserve">    22-M - Montáže technologických zařízení pro dopravní stavby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</si>
  <si>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</si>
  <si>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</si>
  <si>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</si>
  <si>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</si>
  <si>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194557071</t>
  </si>
  <si>
    <t>https://podminky.urs.cz/item/CS_URS_2022_01/220182022</t>
  </si>
  <si>
    <t>trubka HDPE 33/40</t>
  </si>
  <si>
    <t>-1863976597</t>
  </si>
  <si>
    <t>-1918008613</t>
  </si>
  <si>
    <t>trubička 12/8</t>
  </si>
  <si>
    <t>-223854188</t>
  </si>
  <si>
    <t>220182026</t>
  </si>
  <si>
    <t>Montáž spojky bez svařování na HDPE trubce rovné nebo redukční</t>
  </si>
  <si>
    <t>-1360097052</t>
  </si>
  <si>
    <t>https://podminky.urs.cz/item/CS_URS_2022_01/220182026</t>
  </si>
  <si>
    <t>spojka HDPE 40</t>
  </si>
  <si>
    <t>1101618015</t>
  </si>
  <si>
    <t>220182027</t>
  </si>
  <si>
    <t>Montáž koncovky nebo záslepky bez svařování na HDPE trubku</t>
  </si>
  <si>
    <t>-2008801452</t>
  </si>
  <si>
    <t>https://podminky.urs.cz/item/CS_URS_2022_01/220182027</t>
  </si>
  <si>
    <t>trubka KOPOFLEX 110</t>
  </si>
  <si>
    <t>1872784973</t>
  </si>
  <si>
    <t>koncovka HDPE 40</t>
  </si>
  <si>
    <t>2026410122</t>
  </si>
  <si>
    <t>-958924388</t>
  </si>
  <si>
    <t>-1594353388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</si>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</sst>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110001" TargetMode="External" /><Relationship Id="rId2" Type="http://schemas.openxmlformats.org/officeDocument/2006/relationships/hyperlink" Target="https://podminky.urs.cz/item/CS_URS_2022_01/741110041" TargetMode="External" /><Relationship Id="rId3" Type="http://schemas.openxmlformats.org/officeDocument/2006/relationships/hyperlink" Target="https://podminky.urs.cz/item/CS_URS_2022_01/741122122" TargetMode="External" /><Relationship Id="rId4" Type="http://schemas.openxmlformats.org/officeDocument/2006/relationships/hyperlink" Target="https://podminky.urs.cz/item/CS_URS_2022_01/741122122" TargetMode="External" /><Relationship Id="rId5" Type="http://schemas.openxmlformats.org/officeDocument/2006/relationships/hyperlink" Target="https://podminky.urs.cz/item/CS_URS_2022_01/741122133" TargetMode="External" /><Relationship Id="rId6" Type="http://schemas.openxmlformats.org/officeDocument/2006/relationships/hyperlink" Target="https://podminky.urs.cz/item/CS_URS_2022_01/741122142" TargetMode="External" /><Relationship Id="rId7" Type="http://schemas.openxmlformats.org/officeDocument/2006/relationships/hyperlink" Target="https://podminky.urs.cz/item/CS_URS_2022_01/741123225" TargetMode="External" /><Relationship Id="rId8" Type="http://schemas.openxmlformats.org/officeDocument/2006/relationships/hyperlink" Target="https://podminky.urs.cz/item/CS_URS_2022_01/741130001" TargetMode="External" /><Relationship Id="rId9" Type="http://schemas.openxmlformats.org/officeDocument/2006/relationships/hyperlink" Target="https://podminky.urs.cz/item/CS_URS_2022_01/741130004" TargetMode="External" /><Relationship Id="rId10" Type="http://schemas.openxmlformats.org/officeDocument/2006/relationships/hyperlink" Target="https://podminky.urs.cz/item/CS_URS_2022_01/741130005" TargetMode="External" /><Relationship Id="rId11" Type="http://schemas.openxmlformats.org/officeDocument/2006/relationships/hyperlink" Target="https://podminky.urs.cz/item/CS_URS_2022_01/741130007" TargetMode="External" /><Relationship Id="rId12" Type="http://schemas.openxmlformats.org/officeDocument/2006/relationships/hyperlink" Target="https://podminky.urs.cz/item/CS_URS_2022_01/741132002" TargetMode="External" /><Relationship Id="rId13" Type="http://schemas.openxmlformats.org/officeDocument/2006/relationships/hyperlink" Target="https://podminky.urs.cz/item/CS_URS_2022_01/741132004" TargetMode="External" /><Relationship Id="rId14" Type="http://schemas.openxmlformats.org/officeDocument/2006/relationships/hyperlink" Target="https://podminky.urs.cz/item/CS_URS_2022_01/741132104" TargetMode="External" /><Relationship Id="rId15" Type="http://schemas.openxmlformats.org/officeDocument/2006/relationships/hyperlink" Target="https://podminky.urs.cz/item/CS_URS_2022_01/741132132" TargetMode="External" /><Relationship Id="rId16" Type="http://schemas.openxmlformats.org/officeDocument/2006/relationships/hyperlink" Target="https://podminky.urs.cz/item/CS_URS_2022_01/741132134" TargetMode="External" /><Relationship Id="rId17" Type="http://schemas.openxmlformats.org/officeDocument/2006/relationships/hyperlink" Target="https://podminky.urs.cz/item/CS_URS_2022_01/741210101" TargetMode="External" /><Relationship Id="rId18" Type="http://schemas.openxmlformats.org/officeDocument/2006/relationships/hyperlink" Target="https://podminky.urs.cz/item/CS_URS_2022_01/741320042" TargetMode="External" /><Relationship Id="rId19" Type="http://schemas.openxmlformats.org/officeDocument/2006/relationships/hyperlink" Target="https://podminky.urs.cz/item/CS_URS_2022_01/741320101" TargetMode="External" /><Relationship Id="rId20" Type="http://schemas.openxmlformats.org/officeDocument/2006/relationships/hyperlink" Target="https://podminky.urs.cz/item/CS_URS_2022_01/741372154" TargetMode="External" /><Relationship Id="rId21" Type="http://schemas.openxmlformats.org/officeDocument/2006/relationships/hyperlink" Target="https://podminky.urs.cz/item/CS_URS_2022_01/741410042" TargetMode="External" /><Relationship Id="rId22" Type="http://schemas.openxmlformats.org/officeDocument/2006/relationships/hyperlink" Target="https://podminky.urs.cz/item/CS_URS_2022_01/741420020" TargetMode="External" /><Relationship Id="rId23" Type="http://schemas.openxmlformats.org/officeDocument/2006/relationships/hyperlink" Target="https://podminky.urs.cz/item/CS_URS_2022_01/741420021" TargetMode="External" /><Relationship Id="rId24" Type="http://schemas.openxmlformats.org/officeDocument/2006/relationships/hyperlink" Target="https://podminky.urs.cz/item/CS_URS_2022_01/741420054" TargetMode="External" /><Relationship Id="rId25" Type="http://schemas.openxmlformats.org/officeDocument/2006/relationships/hyperlink" Target="https://podminky.urs.cz/item/CS_URS_2022_01/210101234" TargetMode="External" /><Relationship Id="rId26" Type="http://schemas.openxmlformats.org/officeDocument/2006/relationships/hyperlink" Target="https://podminky.urs.cz/item/CS_URS_2022_01/210202013" TargetMode="External" /><Relationship Id="rId27" Type="http://schemas.openxmlformats.org/officeDocument/2006/relationships/hyperlink" Target="https://podminky.urs.cz/item/CS_URS_2022_01/210202016" TargetMode="External" /><Relationship Id="rId28" Type="http://schemas.openxmlformats.org/officeDocument/2006/relationships/hyperlink" Target="https://podminky.urs.cz/item/CS_URS_2022_01/210204002" TargetMode="External" /><Relationship Id="rId29" Type="http://schemas.openxmlformats.org/officeDocument/2006/relationships/hyperlink" Target="https://podminky.urs.cz/item/CS_URS_2022_01/210204011" TargetMode="External" /><Relationship Id="rId30" Type="http://schemas.openxmlformats.org/officeDocument/2006/relationships/hyperlink" Target="https://podminky.urs.cz/item/CS_URS_2022_01/210204104" TargetMode="External" /><Relationship Id="rId31" Type="http://schemas.openxmlformats.org/officeDocument/2006/relationships/hyperlink" Target="https://podminky.urs.cz/item/CS_URS_2022_01/210204201" TargetMode="External" /><Relationship Id="rId32" Type="http://schemas.openxmlformats.org/officeDocument/2006/relationships/hyperlink" Target="https://podminky.urs.cz/item/CS_URS_2022_01/210280003" TargetMode="External" /><Relationship Id="rId33" Type="http://schemas.openxmlformats.org/officeDocument/2006/relationships/hyperlink" Target="https://podminky.urs.cz/item/CS_URS_2022_01/210280711" TargetMode="External" /><Relationship Id="rId34" Type="http://schemas.openxmlformats.org/officeDocument/2006/relationships/hyperlink" Target="https://podminky.urs.cz/item/CS_URS_2022_01/210280712" TargetMode="External" /><Relationship Id="rId35" Type="http://schemas.openxmlformats.org/officeDocument/2006/relationships/hyperlink" Target="https://podminky.urs.cz/item/CS_URS_2022_01/218100001" TargetMode="External" /><Relationship Id="rId36" Type="http://schemas.openxmlformats.org/officeDocument/2006/relationships/hyperlink" Target="https://podminky.urs.cz/item/CS_URS_2022_01/218100004" TargetMode="External" /><Relationship Id="rId37" Type="http://schemas.openxmlformats.org/officeDocument/2006/relationships/hyperlink" Target="https://podminky.urs.cz/item/CS_URS_2022_01/218202013" TargetMode="External" /><Relationship Id="rId38" Type="http://schemas.openxmlformats.org/officeDocument/2006/relationships/hyperlink" Target="https://podminky.urs.cz/item/CS_URS_2022_01/218202016" TargetMode="External" /><Relationship Id="rId39" Type="http://schemas.openxmlformats.org/officeDocument/2006/relationships/hyperlink" Target="https://podminky.urs.cz/item/CS_URS_2022_01/218204002" TargetMode="External" /><Relationship Id="rId40" Type="http://schemas.openxmlformats.org/officeDocument/2006/relationships/hyperlink" Target="https://podminky.urs.cz/item/CS_URS_2022_01/218204011" TargetMode="External" /><Relationship Id="rId41" Type="http://schemas.openxmlformats.org/officeDocument/2006/relationships/hyperlink" Target="https://podminky.urs.cz/item/CS_URS_2022_01/218204104" TargetMode="External" /><Relationship Id="rId42" Type="http://schemas.openxmlformats.org/officeDocument/2006/relationships/hyperlink" Target="https://podminky.urs.cz/item/CS_URS_2022_01/218204201" TargetMode="External" /><Relationship Id="rId43" Type="http://schemas.openxmlformats.org/officeDocument/2006/relationships/hyperlink" Target="https://podminky.urs.cz/item/CS_URS_2022_01/218902012" TargetMode="External" /><Relationship Id="rId44" Type="http://schemas.openxmlformats.org/officeDocument/2006/relationships/hyperlink" Target="https://podminky.urs.cz/item/CS_URS_2022_01/460010022" TargetMode="External" /><Relationship Id="rId45" Type="http://schemas.openxmlformats.org/officeDocument/2006/relationships/hyperlink" Target="https://podminky.urs.cz/item/CS_URS_2022_01/460061171" TargetMode="External" /><Relationship Id="rId46" Type="http://schemas.openxmlformats.org/officeDocument/2006/relationships/hyperlink" Target="https://podminky.urs.cz/item/CS_URS_2022_01/460091112" TargetMode="External" /><Relationship Id="rId47" Type="http://schemas.openxmlformats.org/officeDocument/2006/relationships/hyperlink" Target="https://podminky.urs.cz/item/CS_URS_2022_01/460101112" TargetMode="External" /><Relationship Id="rId48" Type="http://schemas.openxmlformats.org/officeDocument/2006/relationships/hyperlink" Target="https://podminky.urs.cz/item/CS_URS_2022_01/460141112" TargetMode="External" /><Relationship Id="rId49" Type="http://schemas.openxmlformats.org/officeDocument/2006/relationships/hyperlink" Target="https://podminky.urs.cz/item/CS_URS_2022_01/460191113" TargetMode="External" /><Relationship Id="rId50" Type="http://schemas.openxmlformats.org/officeDocument/2006/relationships/hyperlink" Target="https://podminky.urs.cz/item/CS_URS_2022_01/460242211" TargetMode="External" /><Relationship Id="rId51" Type="http://schemas.openxmlformats.org/officeDocument/2006/relationships/hyperlink" Target="https://podminky.urs.cz/item/CS_URS_2022_01/460281113" TargetMode="External" /><Relationship Id="rId52" Type="http://schemas.openxmlformats.org/officeDocument/2006/relationships/hyperlink" Target="https://podminky.urs.cz/item/CS_URS_2022_01/460281123" TargetMode="External" /><Relationship Id="rId53" Type="http://schemas.openxmlformats.org/officeDocument/2006/relationships/hyperlink" Target="https://podminky.urs.cz/item/CS_URS_2022_01/460341113" TargetMode="External" /><Relationship Id="rId54" Type="http://schemas.openxmlformats.org/officeDocument/2006/relationships/hyperlink" Target="https://podminky.urs.cz/item/CS_URS_2022_01/460341121" TargetMode="External" /><Relationship Id="rId55" Type="http://schemas.openxmlformats.org/officeDocument/2006/relationships/hyperlink" Target="https://podminky.urs.cz/item/CS_URS_2022_01/460361121" TargetMode="External" /><Relationship Id="rId56" Type="http://schemas.openxmlformats.org/officeDocument/2006/relationships/hyperlink" Target="https://podminky.urs.cz/item/CS_URS_2022_01/460371121" TargetMode="External" /><Relationship Id="rId57" Type="http://schemas.openxmlformats.org/officeDocument/2006/relationships/hyperlink" Target="https://podminky.urs.cz/item/CS_URS_2022_01/460391123" TargetMode="External" /><Relationship Id="rId58" Type="http://schemas.openxmlformats.org/officeDocument/2006/relationships/hyperlink" Target="https://podminky.urs.cz/item/CS_URS_2022_01/460451132" TargetMode="External" /><Relationship Id="rId59" Type="http://schemas.openxmlformats.org/officeDocument/2006/relationships/hyperlink" Target="https://podminky.urs.cz/item/CS_URS_2022_01/460631125" TargetMode="External" /><Relationship Id="rId60" Type="http://schemas.openxmlformats.org/officeDocument/2006/relationships/hyperlink" Target="https://podminky.urs.cz/item/CS_URS_2022_01/460641111" TargetMode="External" /><Relationship Id="rId61" Type="http://schemas.openxmlformats.org/officeDocument/2006/relationships/hyperlink" Target="https://podminky.urs.cz/item/CS_URS_2022_01/460641113" TargetMode="External" /><Relationship Id="rId62" Type="http://schemas.openxmlformats.org/officeDocument/2006/relationships/hyperlink" Target="https://podminky.urs.cz/item/CS_URS_2022_01/460641411" TargetMode="External" /><Relationship Id="rId63" Type="http://schemas.openxmlformats.org/officeDocument/2006/relationships/hyperlink" Target="https://podminky.urs.cz/item/CS_URS_2022_01/460641412" TargetMode="External" /><Relationship Id="rId64" Type="http://schemas.openxmlformats.org/officeDocument/2006/relationships/hyperlink" Target="https://podminky.urs.cz/item/CS_URS_2022_01/460661111" TargetMode="External" /><Relationship Id="rId65" Type="http://schemas.openxmlformats.org/officeDocument/2006/relationships/hyperlink" Target="https://podminky.urs.cz/item/CS_URS_2022_01/460671113" TargetMode="External" /><Relationship Id="rId66" Type="http://schemas.openxmlformats.org/officeDocument/2006/relationships/hyperlink" Target="https://podminky.urs.cz/item/CS_URS_2022_01/460721111" TargetMode="External" /><Relationship Id="rId67" Type="http://schemas.openxmlformats.org/officeDocument/2006/relationships/hyperlink" Target="https://podminky.urs.cz/item/CS_URS_2022_01/460742111" TargetMode="External" /><Relationship Id="rId68" Type="http://schemas.openxmlformats.org/officeDocument/2006/relationships/hyperlink" Target="https://podminky.urs.cz/item/CS_URS_2022_01/460742112" TargetMode="External" /><Relationship Id="rId69" Type="http://schemas.openxmlformats.org/officeDocument/2006/relationships/hyperlink" Target="https://podminky.urs.cz/item/CS_URS_2022_01/460742143" TargetMode="External" /><Relationship Id="rId70" Type="http://schemas.openxmlformats.org/officeDocument/2006/relationships/hyperlink" Target="https://podminky.urs.cz/item/CS_URS_2022_01/468051121" TargetMode="External" /><Relationship Id="rId71" Type="http://schemas.openxmlformats.org/officeDocument/2006/relationships/hyperlink" Target="https://podminky.urs.cz/item/CS_URS_2022_01/469972111" TargetMode="External" /><Relationship Id="rId72" Type="http://schemas.openxmlformats.org/officeDocument/2006/relationships/hyperlink" Target="https://podminky.urs.cz/item/CS_URS_2022_01/469972121" TargetMode="External" /><Relationship Id="rId73" Type="http://schemas.openxmlformats.org/officeDocument/2006/relationships/hyperlink" Target="https://podminky.urs.cz/item/CS_URS_2022_01/469973111" TargetMode="External" /><Relationship Id="rId74" Type="http://schemas.openxmlformats.org/officeDocument/2006/relationships/hyperlink" Target="https://podminky.urs.cz/item/CS_URS_2022_01/HZS2232" TargetMode="External" /><Relationship Id="rId75" Type="http://schemas.openxmlformats.org/officeDocument/2006/relationships/hyperlink" Target="https://podminky.urs.cz/item/CS_URS_2022_01/HZS2491" TargetMode="External" /><Relationship Id="rId76" Type="http://schemas.openxmlformats.org/officeDocument/2006/relationships/hyperlink" Target="https://podminky.urs.cz/item/CS_URS_2022_01/012203000" TargetMode="External" /><Relationship Id="rId77" Type="http://schemas.openxmlformats.org/officeDocument/2006/relationships/hyperlink" Target="https://podminky.urs.cz/item/CS_URS_2022_01/012303000" TargetMode="External" /><Relationship Id="rId78" Type="http://schemas.openxmlformats.org/officeDocument/2006/relationships/hyperlink" Target="https://podminky.urs.cz/item/CS_URS_2022_01/013002000" TargetMode="External" /><Relationship Id="rId79" Type="http://schemas.openxmlformats.org/officeDocument/2006/relationships/hyperlink" Target="https://podminky.urs.cz/item/CS_URS_2022_01/040001000" TargetMode="External" /><Relationship Id="rId80" Type="http://schemas.openxmlformats.org/officeDocument/2006/relationships/hyperlink" Target="https://podminky.urs.cz/item/CS_URS_2022_01/041002000" TargetMode="External" /><Relationship Id="rId81" Type="http://schemas.openxmlformats.org/officeDocument/2006/relationships/hyperlink" Target="https://podminky.urs.cz/item/CS_URS_2022_01/072002000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220182022" TargetMode="External" /><Relationship Id="rId2" Type="http://schemas.openxmlformats.org/officeDocument/2006/relationships/hyperlink" Target="https://podminky.urs.cz/item/CS_URS_2022_01/220182022" TargetMode="External" /><Relationship Id="rId3" Type="http://schemas.openxmlformats.org/officeDocument/2006/relationships/hyperlink" Target="https://podminky.urs.cz/item/CS_URS_2022_01/220182026" TargetMode="External" /><Relationship Id="rId4" Type="http://schemas.openxmlformats.org/officeDocument/2006/relationships/hyperlink" Target="https://podminky.urs.cz/item/CS_URS_2022_01/220182027" TargetMode="External" /><Relationship Id="rId5" Type="http://schemas.openxmlformats.org/officeDocument/2006/relationships/hyperlink" Target="https://podminky.urs.cz/item/CS_URS_2022_01/460631125" TargetMode="External" /><Relationship Id="rId6" Type="http://schemas.openxmlformats.org/officeDocument/2006/relationships/hyperlink" Target="https://podminky.urs.cz/item/CS_URS_2022_01/460742112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32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2022-002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Cyklostezka Rohatec,centrum obce - Kolonie,II.etapa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Rohatec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9. 4. 2022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Ing. František Vytopil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2" t="str">
        <f>IF(E20="","",E20)</f>
        <v>Ing. František Vytopil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24.7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'2022-002-01 - Veřejné osv...'!J30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'2022-002-01 - Veřejné osv...'!P89</f>
        <v>0</v>
      </c>
      <c r="AV55" s="119">
        <f>'2022-002-01 - Veřejné osv...'!J33</f>
        <v>0</v>
      </c>
      <c r="AW55" s="119">
        <f>'2022-002-01 - Veřejné osv...'!J34</f>
        <v>0</v>
      </c>
      <c r="AX55" s="119">
        <f>'2022-002-01 - Veřejné osv...'!J35</f>
        <v>0</v>
      </c>
      <c r="AY55" s="119">
        <f>'2022-002-01 - Veřejné osv...'!J36</f>
        <v>0</v>
      </c>
      <c r="AZ55" s="119">
        <f>'2022-002-01 - Veřejné osv...'!F33</f>
        <v>0</v>
      </c>
      <c r="BA55" s="119">
        <f>'2022-002-01 - Veřejné osv...'!F34</f>
        <v>0</v>
      </c>
      <c r="BB55" s="119">
        <f>'2022-002-01 - Veřejné osv...'!F35</f>
        <v>0</v>
      </c>
      <c r="BC55" s="119">
        <f>'2022-002-01 - Veřejné osv...'!F36</f>
        <v>0</v>
      </c>
      <c r="BD55" s="121">
        <f>'2022-002-01 - Veřejné osv...'!F37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24.7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'2022-002-02 - Optická siť'!J30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23">
        <v>0</v>
      </c>
      <c r="AT56" s="124">
        <f>ROUND(SUM(AV56:AW56),2)</f>
        <v>0</v>
      </c>
      <c r="AU56" s="125">
        <f>'2022-002-02 - Optická siť'!P82</f>
        <v>0</v>
      </c>
      <c r="AV56" s="124">
        <f>'2022-002-02 - Optická siť'!J33</f>
        <v>0</v>
      </c>
      <c r="AW56" s="124">
        <f>'2022-002-02 - Optická siť'!J34</f>
        <v>0</v>
      </c>
      <c r="AX56" s="124">
        <f>'2022-002-02 - Optická siť'!J35</f>
        <v>0</v>
      </c>
      <c r="AY56" s="124">
        <f>'2022-002-02 - Optická siť'!J36</f>
        <v>0</v>
      </c>
      <c r="AZ56" s="124">
        <f>'2022-002-02 - Optická siť'!F33</f>
        <v>0</v>
      </c>
      <c r="BA56" s="124">
        <f>'2022-002-02 - Optická siť'!F34</f>
        <v>0</v>
      </c>
      <c r="BB56" s="124">
        <f>'2022-002-02 - Optická siť'!F35</f>
        <v>0</v>
      </c>
      <c r="BC56" s="124">
        <f>'2022-002-02 - Optická siť'!F36</f>
        <v>0</v>
      </c>
      <c r="BD56" s="126">
        <f>'2022-002-02 - Optická siť'!F37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J8sooxfTy+5UHQrLN1g8NelIn57lpQt62rq81C7S47yj83jQf0fkXFiQE3Md0TvAJ6YEFDt3ZMMPfMwHwzDpOQ==" hashValue="Jrt1tb3Z0WC3lXVl6davFnfBvEmTj+QooLyT0JAls4AsD4onnTGtqkvvrAJPHQQ88wXIKXqbpJE5/0ys4bcczw==" algorithmName="SHA-512" password="DD6F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022-002-01 - Veřejné osv...'!C2" display="/"/>
    <hyperlink ref="A56" location="'2022-002-02 - Optická siť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Cyklostezka Rohatec,centrum obce - Kolonie,II.etapa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9. 4. 2022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32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32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33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ROUND((SUM(BE89:BE302)),  2)</f>
        <v>0</v>
      </c>
      <c r="G33" s="37"/>
      <c r="H33" s="37"/>
      <c r="I33" s="147">
        <v>0.20999999999999999</v>
      </c>
      <c r="J33" s="146">
        <f>ROUND(((SUM(BE89:BE302))*I33),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ROUND((SUM(BF89:BF302)),  2)</f>
        <v>0</v>
      </c>
      <c r="G34" s="37"/>
      <c r="H34" s="37"/>
      <c r="I34" s="147">
        <v>0.14999999999999999</v>
      </c>
      <c r="J34" s="146">
        <f>ROUND(((SUM(BF89:BF302))*I34),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ROUND((SUM(BG89:BG302)),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ROUND((SUM(BH89:BH302)),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ROUND((SUM(BI89:BI302)),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Cyklostezka Rohatec,centrum obce - Kolonie,II.etapa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2022-002-01 - Veřejné osvětlení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Rohatec</v>
      </c>
      <c r="G52" s="39"/>
      <c r="H52" s="39"/>
      <c r="I52" s="31" t="s">
        <v>23</v>
      </c>
      <c r="J52" s="71" t="str">
        <f>IF(J12="","",J12)</f>
        <v>9. 4. 2022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>Ing. František Vytopil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Ing. František Vytopil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J90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J91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95</v>
      </c>
      <c r="E62" s="167"/>
      <c r="F62" s="167"/>
      <c r="G62" s="167"/>
      <c r="H62" s="167"/>
      <c r="I62" s="167"/>
      <c r="J62" s="168">
        <f>J164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J165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97</v>
      </c>
      <c r="E64" s="173"/>
      <c r="F64" s="173"/>
      <c r="G64" s="173"/>
      <c r="H64" s="173"/>
      <c r="I64" s="173"/>
      <c r="J64" s="174">
        <f>J216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4"/>
      <c r="C65" s="165"/>
      <c r="D65" s="166" t="s">
        <v>98</v>
      </c>
      <c r="E65" s="167"/>
      <c r="F65" s="167"/>
      <c r="G65" s="167"/>
      <c r="H65" s="167"/>
      <c r="I65" s="167"/>
      <c r="J65" s="168">
        <f>J282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4"/>
      <c r="C66" s="165"/>
      <c r="D66" s="166" t="s">
        <v>99</v>
      </c>
      <c r="E66" s="167"/>
      <c r="F66" s="167"/>
      <c r="G66" s="167"/>
      <c r="H66" s="167"/>
      <c r="I66" s="167"/>
      <c r="J66" s="168">
        <f>J287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0"/>
      <c r="C67" s="171"/>
      <c r="D67" s="172" t="s">
        <v>100</v>
      </c>
      <c r="E67" s="173"/>
      <c r="F67" s="173"/>
      <c r="G67" s="173"/>
      <c r="H67" s="173"/>
      <c r="I67" s="173"/>
      <c r="J67" s="174">
        <f>J288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101</v>
      </c>
      <c r="E68" s="173"/>
      <c r="F68" s="173"/>
      <c r="G68" s="173"/>
      <c r="H68" s="173"/>
      <c r="I68" s="173"/>
      <c r="J68" s="174">
        <f>J295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102</v>
      </c>
      <c r="E69" s="173"/>
      <c r="F69" s="173"/>
      <c r="G69" s="173"/>
      <c r="H69" s="173"/>
      <c r="I69" s="173"/>
      <c r="J69" s="174">
        <f>J300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="2" customFormat="1" ht="6.96" customHeight="1">
      <c r="A75" s="37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103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159" t="str">
        <f>E7</f>
        <v>Cyklostezka Rohatec,centrum obce - Kolonie,II.etapa</v>
      </c>
      <c r="F79" s="31"/>
      <c r="G79" s="31"/>
      <c r="H79" s="31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87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68" t="str">
        <f>E9</f>
        <v>2022-002-01 - Veřejné osvětlení</v>
      </c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9"/>
      <c r="E83" s="39"/>
      <c r="F83" s="26" t="str">
        <f>F12</f>
        <v>Rohatec</v>
      </c>
      <c r="G83" s="39"/>
      <c r="H83" s="39"/>
      <c r="I83" s="31" t="s">
        <v>23</v>
      </c>
      <c r="J83" s="71" t="str">
        <f>IF(J12="","",J12)</f>
        <v>9. 4. 2022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25</v>
      </c>
      <c r="D85" s="39"/>
      <c r="E85" s="39"/>
      <c r="F85" s="26" t="str">
        <f>E15</f>
        <v xml:space="preserve"> </v>
      </c>
      <c r="G85" s="39"/>
      <c r="H85" s="39"/>
      <c r="I85" s="31" t="s">
        <v>31</v>
      </c>
      <c r="J85" s="35" t="str">
        <f>E21</f>
        <v>Ing. František Vytopil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29</v>
      </c>
      <c r="D86" s="39"/>
      <c r="E86" s="39"/>
      <c r="F86" s="26" t="str">
        <f>IF(E18="","",E18)</f>
        <v>Vyplň údaj</v>
      </c>
      <c r="G86" s="39"/>
      <c r="H86" s="39"/>
      <c r="I86" s="31" t="s">
        <v>35</v>
      </c>
      <c r="J86" s="35" t="str">
        <f>E24</f>
        <v>Ing. František Vytopil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76"/>
      <c r="B88" s="177"/>
      <c r="C88" s="178" t="s">
        <v>104</v>
      </c>
      <c r="D88" s="179" t="s">
        <v>57</v>
      </c>
      <c r="E88" s="179" t="s">
        <v>53</v>
      </c>
      <c r="F88" s="179" t="s">
        <v>54</v>
      </c>
      <c r="G88" s="179" t="s">
        <v>105</v>
      </c>
      <c r="H88" s="179" t="s">
        <v>106</v>
      </c>
      <c r="I88" s="179" t="s">
        <v>107</v>
      </c>
      <c r="J88" s="179" t="s">
        <v>91</v>
      </c>
      <c r="K88" s="180" t="s">
        <v>108</v>
      </c>
      <c r="L88" s="181"/>
      <c r="M88" s="91" t="s">
        <v>19</v>
      </c>
      <c r="N88" s="92" t="s">
        <v>42</v>
      </c>
      <c r="O88" s="92" t="s">
        <v>109</v>
      </c>
      <c r="P88" s="92" t="s">
        <v>110</v>
      </c>
      <c r="Q88" s="92" t="s">
        <v>111</v>
      </c>
      <c r="R88" s="92" t="s">
        <v>112</v>
      </c>
      <c r="S88" s="92" t="s">
        <v>113</v>
      </c>
      <c r="T88" s="93" t="s">
        <v>114</v>
      </c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</row>
    <row r="89" s="2" customFormat="1" ht="22.8" customHeight="1">
      <c r="A89" s="37"/>
      <c r="B89" s="38"/>
      <c r="C89" s="98" t="s">
        <v>115</v>
      </c>
      <c r="D89" s="39"/>
      <c r="E89" s="39"/>
      <c r="F89" s="39"/>
      <c r="G89" s="39"/>
      <c r="H89" s="39"/>
      <c r="I89" s="39"/>
      <c r="J89" s="182">
        <f>BK89</f>
        <v>0</v>
      </c>
      <c r="K89" s="39"/>
      <c r="L89" s="43"/>
      <c r="M89" s="94"/>
      <c r="N89" s="183"/>
      <c r="O89" s="95"/>
      <c r="P89" s="184">
        <f>P90+P164+P282+P287</f>
        <v>0</v>
      </c>
      <c r="Q89" s="95"/>
      <c r="R89" s="184">
        <f>R90+R164+R282+R287</f>
        <v>4.6798691299999993</v>
      </c>
      <c r="S89" s="95"/>
      <c r="T89" s="185">
        <f>T90+T164+T282+T287</f>
        <v>4.6728000000000005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71</v>
      </c>
      <c r="AU89" s="16" t="s">
        <v>92</v>
      </c>
      <c r="BK89" s="186">
        <f>BK90+BK164+BK282+BK287</f>
        <v>0</v>
      </c>
    </row>
    <row r="90" s="12" customFormat="1" ht="25.92" customHeight="1">
      <c r="A90" s="12"/>
      <c r="B90" s="187"/>
      <c r="C90" s="188"/>
      <c r="D90" s="189" t="s">
        <v>71</v>
      </c>
      <c r="E90" s="190" t="s">
        <v>116</v>
      </c>
      <c r="F90" s="190" t="s">
        <v>117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2.4174539999999993</v>
      </c>
      <c r="S90" s="195"/>
      <c r="T90" s="197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82</v>
      </c>
      <c r="AT90" s="199" t="s">
        <v>71</v>
      </c>
      <c r="AU90" s="199" t="s">
        <v>72</v>
      </c>
      <c r="AY90" s="198" t="s">
        <v>118</v>
      </c>
      <c r="BK90" s="200">
        <f>BK91</f>
        <v>0</v>
      </c>
    </row>
    <row r="91" s="12" customFormat="1" ht="22.8" customHeight="1">
      <c r="A91" s="12"/>
      <c r="B91" s="187"/>
      <c r="C91" s="188"/>
      <c r="D91" s="189" t="s">
        <v>71</v>
      </c>
      <c r="E91" s="201" t="s">
        <v>119</v>
      </c>
      <c r="F91" s="201" t="s">
        <v>120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SUM(P92:P163)</f>
        <v>0</v>
      </c>
      <c r="Q91" s="195"/>
      <c r="R91" s="196">
        <f>SUM(R92:R163)</f>
        <v>2.4174539999999993</v>
      </c>
      <c r="S91" s="195"/>
      <c r="T91" s="197">
        <f>SUM(T92:T163)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82</v>
      </c>
      <c r="AT91" s="199" t="s">
        <v>71</v>
      </c>
      <c r="AU91" s="199" t="s">
        <v>80</v>
      </c>
      <c r="AY91" s="198" t="s">
        <v>118</v>
      </c>
      <c r="BK91" s="200">
        <f>SUM(BK92:BK163)</f>
        <v>0</v>
      </c>
    </row>
    <row r="92" s="2" customFormat="1" ht="24.15" customHeight="1">
      <c r="A92" s="37"/>
      <c r="B92" s="38"/>
      <c r="C92" s="203" t="s">
        <v>80</v>
      </c>
      <c r="D92" s="203" t="s">
        <v>121</v>
      </c>
      <c r="E92" s="204" t="s">
        <v>122</v>
      </c>
      <c r="F92" s="205" t="s">
        <v>123</v>
      </c>
      <c r="G92" s="206" t="s">
        <v>124</v>
      </c>
      <c r="H92" s="207">
        <v>26</v>
      </c>
      <c r="I92" s="208"/>
      <c r="J92" s="209">
        <f>ROUND(I92*H92,2)</f>
        <v>0</v>
      </c>
      <c r="K92" s="205" t="s">
        <v>125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126</v>
      </c>
      <c r="AT92" s="214" t="s">
        <v>121</v>
      </c>
      <c r="AU92" s="214" t="s">
        <v>82</v>
      </c>
      <c r="AY92" s="16" t="s">
        <v>118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126</v>
      </c>
      <c r="BM92" s="214" t="s">
        <v>127</v>
      </c>
    </row>
    <row r="93" s="2" customFormat="1">
      <c r="A93" s="37"/>
      <c r="B93" s="38"/>
      <c r="C93" s="39"/>
      <c r="D93" s="216" t="s">
        <v>128</v>
      </c>
      <c r="E93" s="39"/>
      <c r="F93" s="217" t="s">
        <v>129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128</v>
      </c>
      <c r="AU93" s="16" t="s">
        <v>82</v>
      </c>
    </row>
    <row r="94" s="2" customFormat="1" ht="16.5" customHeight="1">
      <c r="A94" s="37"/>
      <c r="B94" s="38"/>
      <c r="C94" s="221" t="s">
        <v>82</v>
      </c>
      <c r="D94" s="221" t="s">
        <v>130</v>
      </c>
      <c r="E94" s="222" t="s">
        <v>131</v>
      </c>
      <c r="F94" s="223" t="s">
        <v>132</v>
      </c>
      <c r="G94" s="224" t="s">
        <v>124</v>
      </c>
      <c r="H94" s="225">
        <v>27.300000000000001</v>
      </c>
      <c r="I94" s="226"/>
      <c r="J94" s="227">
        <f>ROUND(I94*H94,2)</f>
        <v>0</v>
      </c>
      <c r="K94" s="223" t="s">
        <v>125</v>
      </c>
      <c r="L94" s="228"/>
      <c r="M94" s="229" t="s">
        <v>19</v>
      </c>
      <c r="N94" s="230" t="s">
        <v>43</v>
      </c>
      <c r="O94" s="83"/>
      <c r="P94" s="212">
        <f>O94*H94</f>
        <v>0</v>
      </c>
      <c r="Q94" s="212">
        <v>0.00019000000000000001</v>
      </c>
      <c r="R94" s="212">
        <f>Q94*H94</f>
        <v>0.0051870000000000006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133</v>
      </c>
      <c r="AT94" s="214" t="s">
        <v>130</v>
      </c>
      <c r="AU94" s="214" t="s">
        <v>82</v>
      </c>
      <c r="AY94" s="16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80</v>
      </c>
      <c r="BK94" s="215">
        <f>ROUND(I94*H94,2)</f>
        <v>0</v>
      </c>
      <c r="BL94" s="16" t="s">
        <v>126</v>
      </c>
      <c r="BM94" s="214" t="s">
        <v>134</v>
      </c>
    </row>
    <row r="95" s="13" customFormat="1">
      <c r="A95" s="13"/>
      <c r="B95" s="231"/>
      <c r="C95" s="232"/>
      <c r="D95" s="233" t="s">
        <v>135</v>
      </c>
      <c r="E95" s="232"/>
      <c r="F95" s="234" t="s">
        <v>136</v>
      </c>
      <c r="G95" s="232"/>
      <c r="H95" s="235">
        <v>27.300000000000001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135</v>
      </c>
      <c r="AU95" s="241" t="s">
        <v>82</v>
      </c>
      <c r="AV95" s="13" t="s">
        <v>82</v>
      </c>
      <c r="AW95" s="13" t="s">
        <v>4</v>
      </c>
      <c r="AX95" s="13" t="s">
        <v>80</v>
      </c>
      <c r="AY95" s="241" t="s">
        <v>118</v>
      </c>
    </row>
    <row r="96" s="2" customFormat="1" ht="24.15" customHeight="1">
      <c r="A96" s="37"/>
      <c r="B96" s="38"/>
      <c r="C96" s="203" t="s">
        <v>137</v>
      </c>
      <c r="D96" s="203" t="s">
        <v>121</v>
      </c>
      <c r="E96" s="204" t="s">
        <v>138</v>
      </c>
      <c r="F96" s="205" t="s">
        <v>139</v>
      </c>
      <c r="G96" s="206" t="s">
        <v>124</v>
      </c>
      <c r="H96" s="207">
        <v>3</v>
      </c>
      <c r="I96" s="208"/>
      <c r="J96" s="209">
        <f>ROUND(I96*H96,2)</f>
        <v>0</v>
      </c>
      <c r="K96" s="205" t="s">
        <v>125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126</v>
      </c>
      <c r="AT96" s="214" t="s">
        <v>121</v>
      </c>
      <c r="AU96" s="214" t="s">
        <v>82</v>
      </c>
      <c r="AY96" s="16" t="s">
        <v>118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126</v>
      </c>
      <c r="BM96" s="214" t="s">
        <v>140</v>
      </c>
    </row>
    <row r="97" s="2" customFormat="1">
      <c r="A97" s="37"/>
      <c r="B97" s="38"/>
      <c r="C97" s="39"/>
      <c r="D97" s="216" t="s">
        <v>128</v>
      </c>
      <c r="E97" s="39"/>
      <c r="F97" s="217" t="s">
        <v>141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128</v>
      </c>
      <c r="AU97" s="16" t="s">
        <v>82</v>
      </c>
    </row>
    <row r="98" s="2" customFormat="1" ht="16.5" customHeight="1">
      <c r="A98" s="37"/>
      <c r="B98" s="38"/>
      <c r="C98" s="221" t="s">
        <v>142</v>
      </c>
      <c r="D98" s="221" t="s">
        <v>130</v>
      </c>
      <c r="E98" s="222" t="s">
        <v>143</v>
      </c>
      <c r="F98" s="223" t="s">
        <v>144</v>
      </c>
      <c r="G98" s="224" t="s">
        <v>124</v>
      </c>
      <c r="H98" s="225">
        <v>3.1499999999999999</v>
      </c>
      <c r="I98" s="226"/>
      <c r="J98" s="227">
        <f>ROUND(I98*H98,2)</f>
        <v>0</v>
      </c>
      <c r="K98" s="223" t="s">
        <v>125</v>
      </c>
      <c r="L98" s="228"/>
      <c r="M98" s="229" t="s">
        <v>19</v>
      </c>
      <c r="N98" s="230" t="s">
        <v>43</v>
      </c>
      <c r="O98" s="83"/>
      <c r="P98" s="212">
        <f>O98*H98</f>
        <v>0</v>
      </c>
      <c r="Q98" s="212">
        <v>4.0000000000000003E-05</v>
      </c>
      <c r="R98" s="212">
        <f>Q98*H98</f>
        <v>0.000126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133</v>
      </c>
      <c r="AT98" s="214" t="s">
        <v>130</v>
      </c>
      <c r="AU98" s="214" t="s">
        <v>82</v>
      </c>
      <c r="AY98" s="16" t="s">
        <v>118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126</v>
      </c>
      <c r="BM98" s="214" t="s">
        <v>145</v>
      </c>
    </row>
    <row r="99" s="13" customFormat="1">
      <c r="A99" s="13"/>
      <c r="B99" s="231"/>
      <c r="C99" s="232"/>
      <c r="D99" s="233" t="s">
        <v>135</v>
      </c>
      <c r="E99" s="232"/>
      <c r="F99" s="234" t="s">
        <v>146</v>
      </c>
      <c r="G99" s="232"/>
      <c r="H99" s="235">
        <v>3.1499999999999999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135</v>
      </c>
      <c r="AU99" s="241" t="s">
        <v>82</v>
      </c>
      <c r="AV99" s="13" t="s">
        <v>82</v>
      </c>
      <c r="AW99" s="13" t="s">
        <v>4</v>
      </c>
      <c r="AX99" s="13" t="s">
        <v>80</v>
      </c>
      <c r="AY99" s="241" t="s">
        <v>118</v>
      </c>
    </row>
    <row r="100" s="2" customFormat="1" ht="24.15" customHeight="1">
      <c r="A100" s="37"/>
      <c r="B100" s="38"/>
      <c r="C100" s="203" t="s">
        <v>147</v>
      </c>
      <c r="D100" s="203" t="s">
        <v>121</v>
      </c>
      <c r="E100" s="204" t="s">
        <v>148</v>
      </c>
      <c r="F100" s="205" t="s">
        <v>149</v>
      </c>
      <c r="G100" s="206" t="s">
        <v>124</v>
      </c>
      <c r="H100" s="207">
        <v>216</v>
      </c>
      <c r="I100" s="208"/>
      <c r="J100" s="209">
        <f>ROUND(I100*H100,2)</f>
        <v>0</v>
      </c>
      <c r="K100" s="205" t="s">
        <v>125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126</v>
      </c>
      <c r="AT100" s="214" t="s">
        <v>121</v>
      </c>
      <c r="AU100" s="214" t="s">
        <v>82</v>
      </c>
      <c r="AY100" s="16" t="s">
        <v>118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126</v>
      </c>
      <c r="BM100" s="214" t="s">
        <v>150</v>
      </c>
    </row>
    <row r="101" s="2" customFormat="1">
      <c r="A101" s="37"/>
      <c r="B101" s="38"/>
      <c r="C101" s="39"/>
      <c r="D101" s="216" t="s">
        <v>128</v>
      </c>
      <c r="E101" s="39"/>
      <c r="F101" s="217" t="s">
        <v>151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128</v>
      </c>
      <c r="AU101" s="16" t="s">
        <v>82</v>
      </c>
    </row>
    <row r="102" s="2" customFormat="1" ht="16.5" customHeight="1">
      <c r="A102" s="37"/>
      <c r="B102" s="38"/>
      <c r="C102" s="221" t="s">
        <v>152</v>
      </c>
      <c r="D102" s="221" t="s">
        <v>130</v>
      </c>
      <c r="E102" s="222" t="s">
        <v>153</v>
      </c>
      <c r="F102" s="223" t="s">
        <v>154</v>
      </c>
      <c r="G102" s="224" t="s">
        <v>124</v>
      </c>
      <c r="H102" s="225">
        <v>248.40000000000001</v>
      </c>
      <c r="I102" s="226"/>
      <c r="J102" s="227">
        <f>ROUND(I102*H102,2)</f>
        <v>0</v>
      </c>
      <c r="K102" s="223" t="s">
        <v>125</v>
      </c>
      <c r="L102" s="228"/>
      <c r="M102" s="229" t="s">
        <v>19</v>
      </c>
      <c r="N102" s="230" t="s">
        <v>43</v>
      </c>
      <c r="O102" s="83"/>
      <c r="P102" s="212">
        <f>O102*H102</f>
        <v>0</v>
      </c>
      <c r="Q102" s="212">
        <v>0.00012</v>
      </c>
      <c r="R102" s="212">
        <f>Q102*H102</f>
        <v>0.029808000000000001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133</v>
      </c>
      <c r="AT102" s="214" t="s">
        <v>130</v>
      </c>
      <c r="AU102" s="214" t="s">
        <v>82</v>
      </c>
      <c r="AY102" s="16" t="s">
        <v>118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126</v>
      </c>
      <c r="BM102" s="214" t="s">
        <v>155</v>
      </c>
    </row>
    <row r="103" s="13" customFormat="1">
      <c r="A103" s="13"/>
      <c r="B103" s="231"/>
      <c r="C103" s="232"/>
      <c r="D103" s="233" t="s">
        <v>135</v>
      </c>
      <c r="E103" s="232"/>
      <c r="F103" s="234" t="s">
        <v>156</v>
      </c>
      <c r="G103" s="232"/>
      <c r="H103" s="235">
        <v>248.40000000000001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135</v>
      </c>
      <c r="AU103" s="241" t="s">
        <v>82</v>
      </c>
      <c r="AV103" s="13" t="s">
        <v>82</v>
      </c>
      <c r="AW103" s="13" t="s">
        <v>4</v>
      </c>
      <c r="AX103" s="13" t="s">
        <v>80</v>
      </c>
      <c r="AY103" s="241" t="s">
        <v>118</v>
      </c>
    </row>
    <row r="104" s="2" customFormat="1" ht="24.15" customHeight="1">
      <c r="A104" s="37"/>
      <c r="B104" s="38"/>
      <c r="C104" s="203" t="s">
        <v>157</v>
      </c>
      <c r="D104" s="203" t="s">
        <v>121</v>
      </c>
      <c r="E104" s="204" t="s">
        <v>148</v>
      </c>
      <c r="F104" s="205" t="s">
        <v>149</v>
      </c>
      <c r="G104" s="206" t="s">
        <v>124</v>
      </c>
      <c r="H104" s="207">
        <v>174</v>
      </c>
      <c r="I104" s="208"/>
      <c r="J104" s="209">
        <f>ROUND(I104*H104,2)</f>
        <v>0</v>
      </c>
      <c r="K104" s="205" t="s">
        <v>125</v>
      </c>
      <c r="L104" s="43"/>
      <c r="M104" s="210" t="s">
        <v>19</v>
      </c>
      <c r="N104" s="211" t="s">
        <v>43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126</v>
      </c>
      <c r="AT104" s="214" t="s">
        <v>121</v>
      </c>
      <c r="AU104" s="214" t="s">
        <v>82</v>
      </c>
      <c r="AY104" s="16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80</v>
      </c>
      <c r="BK104" s="215">
        <f>ROUND(I104*H104,2)</f>
        <v>0</v>
      </c>
      <c r="BL104" s="16" t="s">
        <v>126</v>
      </c>
      <c r="BM104" s="214" t="s">
        <v>158</v>
      </c>
    </row>
    <row r="105" s="2" customFormat="1">
      <c r="A105" s="37"/>
      <c r="B105" s="38"/>
      <c r="C105" s="39"/>
      <c r="D105" s="216" t="s">
        <v>128</v>
      </c>
      <c r="E105" s="39"/>
      <c r="F105" s="217" t="s">
        <v>151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128</v>
      </c>
      <c r="AU105" s="16" t="s">
        <v>82</v>
      </c>
    </row>
    <row r="106" s="2" customFormat="1" ht="16.5" customHeight="1">
      <c r="A106" s="37"/>
      <c r="B106" s="38"/>
      <c r="C106" s="221" t="s">
        <v>159</v>
      </c>
      <c r="D106" s="221" t="s">
        <v>130</v>
      </c>
      <c r="E106" s="222" t="s">
        <v>160</v>
      </c>
      <c r="F106" s="223" t="s">
        <v>161</v>
      </c>
      <c r="G106" s="224" t="s">
        <v>124</v>
      </c>
      <c r="H106" s="225">
        <v>200.09999999999999</v>
      </c>
      <c r="I106" s="226"/>
      <c r="J106" s="227">
        <f>ROUND(I106*H106,2)</f>
        <v>0</v>
      </c>
      <c r="K106" s="223" t="s">
        <v>125</v>
      </c>
      <c r="L106" s="228"/>
      <c r="M106" s="229" t="s">
        <v>19</v>
      </c>
      <c r="N106" s="230" t="s">
        <v>43</v>
      </c>
      <c r="O106" s="83"/>
      <c r="P106" s="212">
        <f>O106*H106</f>
        <v>0</v>
      </c>
      <c r="Q106" s="212">
        <v>0.00035</v>
      </c>
      <c r="R106" s="212">
        <f>Q106*H106</f>
        <v>0.070035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133</v>
      </c>
      <c r="AT106" s="214" t="s">
        <v>130</v>
      </c>
      <c r="AU106" s="214" t="s">
        <v>82</v>
      </c>
      <c r="AY106" s="16" t="s">
        <v>118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80</v>
      </c>
      <c r="BK106" s="215">
        <f>ROUND(I106*H106,2)</f>
        <v>0</v>
      </c>
      <c r="BL106" s="16" t="s">
        <v>126</v>
      </c>
      <c r="BM106" s="214" t="s">
        <v>162</v>
      </c>
    </row>
    <row r="107" s="13" customFormat="1">
      <c r="A107" s="13"/>
      <c r="B107" s="231"/>
      <c r="C107" s="232"/>
      <c r="D107" s="233" t="s">
        <v>135</v>
      </c>
      <c r="E107" s="232"/>
      <c r="F107" s="234" t="s">
        <v>163</v>
      </c>
      <c r="G107" s="232"/>
      <c r="H107" s="235">
        <v>200.09999999999999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135</v>
      </c>
      <c r="AU107" s="241" t="s">
        <v>82</v>
      </c>
      <c r="AV107" s="13" t="s">
        <v>82</v>
      </c>
      <c r="AW107" s="13" t="s">
        <v>4</v>
      </c>
      <c r="AX107" s="13" t="s">
        <v>80</v>
      </c>
      <c r="AY107" s="241" t="s">
        <v>118</v>
      </c>
    </row>
    <row r="108" s="2" customFormat="1" ht="24.15" customHeight="1">
      <c r="A108" s="37"/>
      <c r="B108" s="38"/>
      <c r="C108" s="203" t="s">
        <v>164</v>
      </c>
      <c r="D108" s="203" t="s">
        <v>121</v>
      </c>
      <c r="E108" s="204" t="s">
        <v>165</v>
      </c>
      <c r="F108" s="205" t="s">
        <v>166</v>
      </c>
      <c r="G108" s="206" t="s">
        <v>124</v>
      </c>
      <c r="H108" s="207">
        <v>6</v>
      </c>
      <c r="I108" s="208"/>
      <c r="J108" s="209">
        <f>ROUND(I108*H108,2)</f>
        <v>0</v>
      </c>
      <c r="K108" s="205" t="s">
        <v>125</v>
      </c>
      <c r="L108" s="43"/>
      <c r="M108" s="210" t="s">
        <v>19</v>
      </c>
      <c r="N108" s="211" t="s">
        <v>43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126</v>
      </c>
      <c r="AT108" s="214" t="s">
        <v>121</v>
      </c>
      <c r="AU108" s="214" t="s">
        <v>82</v>
      </c>
      <c r="AY108" s="16" t="s">
        <v>118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80</v>
      </c>
      <c r="BK108" s="215">
        <f>ROUND(I108*H108,2)</f>
        <v>0</v>
      </c>
      <c r="BL108" s="16" t="s">
        <v>126</v>
      </c>
      <c r="BM108" s="214" t="s">
        <v>167</v>
      </c>
    </row>
    <row r="109" s="2" customFormat="1">
      <c r="A109" s="37"/>
      <c r="B109" s="38"/>
      <c r="C109" s="39"/>
      <c r="D109" s="216" t="s">
        <v>128</v>
      </c>
      <c r="E109" s="39"/>
      <c r="F109" s="217" t="s">
        <v>168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128</v>
      </c>
      <c r="AU109" s="16" t="s">
        <v>82</v>
      </c>
    </row>
    <row r="110" s="2" customFormat="1" ht="16.5" customHeight="1">
      <c r="A110" s="37"/>
      <c r="B110" s="38"/>
      <c r="C110" s="221" t="s">
        <v>169</v>
      </c>
      <c r="D110" s="221" t="s">
        <v>130</v>
      </c>
      <c r="E110" s="222" t="s">
        <v>170</v>
      </c>
      <c r="F110" s="223" t="s">
        <v>171</v>
      </c>
      <c r="G110" s="224" t="s">
        <v>124</v>
      </c>
      <c r="H110" s="225">
        <v>6.9000000000000004</v>
      </c>
      <c r="I110" s="226"/>
      <c r="J110" s="227">
        <f>ROUND(I110*H110,2)</f>
        <v>0</v>
      </c>
      <c r="K110" s="223" t="s">
        <v>125</v>
      </c>
      <c r="L110" s="228"/>
      <c r="M110" s="229" t="s">
        <v>19</v>
      </c>
      <c r="N110" s="230" t="s">
        <v>43</v>
      </c>
      <c r="O110" s="83"/>
      <c r="P110" s="212">
        <f>O110*H110</f>
        <v>0</v>
      </c>
      <c r="Q110" s="212">
        <v>0.00064000000000000005</v>
      </c>
      <c r="R110" s="212">
        <f>Q110*H110</f>
        <v>0.0044160000000000007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133</v>
      </c>
      <c r="AT110" s="214" t="s">
        <v>130</v>
      </c>
      <c r="AU110" s="214" t="s">
        <v>82</v>
      </c>
      <c r="AY110" s="16" t="s">
        <v>118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80</v>
      </c>
      <c r="BK110" s="215">
        <f>ROUND(I110*H110,2)</f>
        <v>0</v>
      </c>
      <c r="BL110" s="16" t="s">
        <v>126</v>
      </c>
      <c r="BM110" s="214" t="s">
        <v>172</v>
      </c>
    </row>
    <row r="111" s="13" customFormat="1">
      <c r="A111" s="13"/>
      <c r="B111" s="231"/>
      <c r="C111" s="232"/>
      <c r="D111" s="233" t="s">
        <v>135</v>
      </c>
      <c r="E111" s="232"/>
      <c r="F111" s="234" t="s">
        <v>173</v>
      </c>
      <c r="G111" s="232"/>
      <c r="H111" s="235">
        <v>6.9000000000000004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135</v>
      </c>
      <c r="AU111" s="241" t="s">
        <v>82</v>
      </c>
      <c r="AV111" s="13" t="s">
        <v>82</v>
      </c>
      <c r="AW111" s="13" t="s">
        <v>4</v>
      </c>
      <c r="AX111" s="13" t="s">
        <v>80</v>
      </c>
      <c r="AY111" s="241" t="s">
        <v>118</v>
      </c>
    </row>
    <row r="112" s="2" customFormat="1" ht="24.15" customHeight="1">
      <c r="A112" s="37"/>
      <c r="B112" s="38"/>
      <c r="C112" s="203" t="s">
        <v>174</v>
      </c>
      <c r="D112" s="203" t="s">
        <v>121</v>
      </c>
      <c r="E112" s="204" t="s">
        <v>175</v>
      </c>
      <c r="F112" s="205" t="s">
        <v>176</v>
      </c>
      <c r="G112" s="206" t="s">
        <v>124</v>
      </c>
      <c r="H112" s="207">
        <v>48</v>
      </c>
      <c r="I112" s="208"/>
      <c r="J112" s="209">
        <f>ROUND(I112*H112,2)</f>
        <v>0</v>
      </c>
      <c r="K112" s="205" t="s">
        <v>125</v>
      </c>
      <c r="L112" s="43"/>
      <c r="M112" s="210" t="s">
        <v>19</v>
      </c>
      <c r="N112" s="211" t="s">
        <v>43</v>
      </c>
      <c r="O112" s="8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126</v>
      </c>
      <c r="AT112" s="214" t="s">
        <v>121</v>
      </c>
      <c r="AU112" s="214" t="s">
        <v>82</v>
      </c>
      <c r="AY112" s="16" t="s">
        <v>118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80</v>
      </c>
      <c r="BK112" s="215">
        <f>ROUND(I112*H112,2)</f>
        <v>0</v>
      </c>
      <c r="BL112" s="16" t="s">
        <v>126</v>
      </c>
      <c r="BM112" s="214" t="s">
        <v>177</v>
      </c>
    </row>
    <row r="113" s="2" customFormat="1">
      <c r="A113" s="37"/>
      <c r="B113" s="38"/>
      <c r="C113" s="39"/>
      <c r="D113" s="216" t="s">
        <v>128</v>
      </c>
      <c r="E113" s="39"/>
      <c r="F113" s="217" t="s">
        <v>178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128</v>
      </c>
      <c r="AU113" s="16" t="s">
        <v>82</v>
      </c>
    </row>
    <row r="114" s="2" customFormat="1" ht="16.5" customHeight="1">
      <c r="A114" s="37"/>
      <c r="B114" s="38"/>
      <c r="C114" s="221" t="s">
        <v>179</v>
      </c>
      <c r="D114" s="221" t="s">
        <v>130</v>
      </c>
      <c r="E114" s="222" t="s">
        <v>180</v>
      </c>
      <c r="F114" s="223" t="s">
        <v>181</v>
      </c>
      <c r="G114" s="224" t="s">
        <v>124</v>
      </c>
      <c r="H114" s="225">
        <v>55.200000000000003</v>
      </c>
      <c r="I114" s="226"/>
      <c r="J114" s="227">
        <f>ROUND(I114*H114,2)</f>
        <v>0</v>
      </c>
      <c r="K114" s="223" t="s">
        <v>125</v>
      </c>
      <c r="L114" s="228"/>
      <c r="M114" s="229" t="s">
        <v>19</v>
      </c>
      <c r="N114" s="230" t="s">
        <v>43</v>
      </c>
      <c r="O114" s="83"/>
      <c r="P114" s="212">
        <f>O114*H114</f>
        <v>0</v>
      </c>
      <c r="Q114" s="212">
        <v>0.00016000000000000001</v>
      </c>
      <c r="R114" s="212">
        <f>Q114*H114</f>
        <v>0.0088320000000000013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133</v>
      </c>
      <c r="AT114" s="214" t="s">
        <v>130</v>
      </c>
      <c r="AU114" s="214" t="s">
        <v>82</v>
      </c>
      <c r="AY114" s="16" t="s">
        <v>118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80</v>
      </c>
      <c r="BK114" s="215">
        <f>ROUND(I114*H114,2)</f>
        <v>0</v>
      </c>
      <c r="BL114" s="16" t="s">
        <v>126</v>
      </c>
      <c r="BM114" s="214" t="s">
        <v>182</v>
      </c>
    </row>
    <row r="115" s="13" customFormat="1">
      <c r="A115" s="13"/>
      <c r="B115" s="231"/>
      <c r="C115" s="232"/>
      <c r="D115" s="233" t="s">
        <v>135</v>
      </c>
      <c r="E115" s="232"/>
      <c r="F115" s="234" t="s">
        <v>183</v>
      </c>
      <c r="G115" s="232"/>
      <c r="H115" s="235">
        <v>55.200000000000003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135</v>
      </c>
      <c r="AU115" s="241" t="s">
        <v>82</v>
      </c>
      <c r="AV115" s="13" t="s">
        <v>82</v>
      </c>
      <c r="AW115" s="13" t="s">
        <v>4</v>
      </c>
      <c r="AX115" s="13" t="s">
        <v>80</v>
      </c>
      <c r="AY115" s="241" t="s">
        <v>118</v>
      </c>
    </row>
    <row r="116" s="2" customFormat="1" ht="24.15" customHeight="1">
      <c r="A116" s="37"/>
      <c r="B116" s="38"/>
      <c r="C116" s="203" t="s">
        <v>184</v>
      </c>
      <c r="D116" s="203" t="s">
        <v>121</v>
      </c>
      <c r="E116" s="204" t="s">
        <v>185</v>
      </c>
      <c r="F116" s="205" t="s">
        <v>186</v>
      </c>
      <c r="G116" s="206" t="s">
        <v>124</v>
      </c>
      <c r="H116" s="207">
        <v>1140</v>
      </c>
      <c r="I116" s="208"/>
      <c r="J116" s="209">
        <f>ROUND(I116*H116,2)</f>
        <v>0</v>
      </c>
      <c r="K116" s="205" t="s">
        <v>125</v>
      </c>
      <c r="L116" s="43"/>
      <c r="M116" s="210" t="s">
        <v>19</v>
      </c>
      <c r="N116" s="211" t="s">
        <v>43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126</v>
      </c>
      <c r="AT116" s="214" t="s">
        <v>121</v>
      </c>
      <c r="AU116" s="214" t="s">
        <v>82</v>
      </c>
      <c r="AY116" s="16" t="s">
        <v>118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80</v>
      </c>
      <c r="BK116" s="215">
        <f>ROUND(I116*H116,2)</f>
        <v>0</v>
      </c>
      <c r="BL116" s="16" t="s">
        <v>126</v>
      </c>
      <c r="BM116" s="214" t="s">
        <v>187</v>
      </c>
    </row>
    <row r="117" s="2" customFormat="1">
      <c r="A117" s="37"/>
      <c r="B117" s="38"/>
      <c r="C117" s="39"/>
      <c r="D117" s="216" t="s">
        <v>128</v>
      </c>
      <c r="E117" s="39"/>
      <c r="F117" s="217" t="s">
        <v>188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128</v>
      </c>
      <c r="AU117" s="16" t="s">
        <v>82</v>
      </c>
    </row>
    <row r="118" s="2" customFormat="1" ht="16.5" customHeight="1">
      <c r="A118" s="37"/>
      <c r="B118" s="38"/>
      <c r="C118" s="221" t="s">
        <v>189</v>
      </c>
      <c r="D118" s="221" t="s">
        <v>130</v>
      </c>
      <c r="E118" s="222" t="s">
        <v>190</v>
      </c>
      <c r="F118" s="223" t="s">
        <v>191</v>
      </c>
      <c r="G118" s="224" t="s">
        <v>124</v>
      </c>
      <c r="H118" s="225">
        <v>1311</v>
      </c>
      <c r="I118" s="226"/>
      <c r="J118" s="227">
        <f>ROUND(I118*H118,2)</f>
        <v>0</v>
      </c>
      <c r="K118" s="223" t="s">
        <v>125</v>
      </c>
      <c r="L118" s="228"/>
      <c r="M118" s="229" t="s">
        <v>19</v>
      </c>
      <c r="N118" s="230" t="s">
        <v>43</v>
      </c>
      <c r="O118" s="83"/>
      <c r="P118" s="212">
        <f>O118*H118</f>
        <v>0</v>
      </c>
      <c r="Q118" s="212">
        <v>0.00095</v>
      </c>
      <c r="R118" s="212">
        <f>Q118*H118</f>
        <v>1.24545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133</v>
      </c>
      <c r="AT118" s="214" t="s">
        <v>130</v>
      </c>
      <c r="AU118" s="214" t="s">
        <v>82</v>
      </c>
      <c r="AY118" s="16" t="s">
        <v>118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80</v>
      </c>
      <c r="BK118" s="215">
        <f>ROUND(I118*H118,2)</f>
        <v>0</v>
      </c>
      <c r="BL118" s="16" t="s">
        <v>126</v>
      </c>
      <c r="BM118" s="214" t="s">
        <v>192</v>
      </c>
    </row>
    <row r="119" s="13" customFormat="1">
      <c r="A119" s="13"/>
      <c r="B119" s="231"/>
      <c r="C119" s="232"/>
      <c r="D119" s="233" t="s">
        <v>135</v>
      </c>
      <c r="E119" s="232"/>
      <c r="F119" s="234" t="s">
        <v>193</v>
      </c>
      <c r="G119" s="232"/>
      <c r="H119" s="235">
        <v>1311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135</v>
      </c>
      <c r="AU119" s="241" t="s">
        <v>82</v>
      </c>
      <c r="AV119" s="13" t="s">
        <v>82</v>
      </c>
      <c r="AW119" s="13" t="s">
        <v>4</v>
      </c>
      <c r="AX119" s="13" t="s">
        <v>80</v>
      </c>
      <c r="AY119" s="241" t="s">
        <v>118</v>
      </c>
    </row>
    <row r="120" s="2" customFormat="1" ht="21.75" customHeight="1">
      <c r="A120" s="37"/>
      <c r="B120" s="38"/>
      <c r="C120" s="203" t="s">
        <v>8</v>
      </c>
      <c r="D120" s="203" t="s">
        <v>121</v>
      </c>
      <c r="E120" s="204" t="s">
        <v>194</v>
      </c>
      <c r="F120" s="205" t="s">
        <v>195</v>
      </c>
      <c r="G120" s="206" t="s">
        <v>196</v>
      </c>
      <c r="H120" s="207">
        <v>194</v>
      </c>
      <c r="I120" s="208"/>
      <c r="J120" s="209">
        <f>ROUND(I120*H120,2)</f>
        <v>0</v>
      </c>
      <c r="K120" s="205" t="s">
        <v>125</v>
      </c>
      <c r="L120" s="43"/>
      <c r="M120" s="210" t="s">
        <v>19</v>
      </c>
      <c r="N120" s="211" t="s">
        <v>43</v>
      </c>
      <c r="O120" s="83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126</v>
      </c>
      <c r="AT120" s="214" t="s">
        <v>121</v>
      </c>
      <c r="AU120" s="214" t="s">
        <v>82</v>
      </c>
      <c r="AY120" s="16" t="s">
        <v>118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80</v>
      </c>
      <c r="BK120" s="215">
        <f>ROUND(I120*H120,2)</f>
        <v>0</v>
      </c>
      <c r="BL120" s="16" t="s">
        <v>126</v>
      </c>
      <c r="BM120" s="214" t="s">
        <v>197</v>
      </c>
    </row>
    <row r="121" s="2" customFormat="1">
      <c r="A121" s="37"/>
      <c r="B121" s="38"/>
      <c r="C121" s="39"/>
      <c r="D121" s="216" t="s">
        <v>128</v>
      </c>
      <c r="E121" s="39"/>
      <c r="F121" s="217" t="s">
        <v>198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128</v>
      </c>
      <c r="AU121" s="16" t="s">
        <v>82</v>
      </c>
    </row>
    <row r="122" s="2" customFormat="1" ht="21.75" customHeight="1">
      <c r="A122" s="37"/>
      <c r="B122" s="38"/>
      <c r="C122" s="203" t="s">
        <v>126</v>
      </c>
      <c r="D122" s="203" t="s">
        <v>121</v>
      </c>
      <c r="E122" s="204" t="s">
        <v>199</v>
      </c>
      <c r="F122" s="205" t="s">
        <v>200</v>
      </c>
      <c r="G122" s="206" t="s">
        <v>196</v>
      </c>
      <c r="H122" s="207">
        <v>6</v>
      </c>
      <c r="I122" s="208"/>
      <c r="J122" s="209">
        <f>ROUND(I122*H122,2)</f>
        <v>0</v>
      </c>
      <c r="K122" s="205" t="s">
        <v>125</v>
      </c>
      <c r="L122" s="43"/>
      <c r="M122" s="210" t="s">
        <v>19</v>
      </c>
      <c r="N122" s="211" t="s">
        <v>43</v>
      </c>
      <c r="O122" s="83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126</v>
      </c>
      <c r="AT122" s="214" t="s">
        <v>121</v>
      </c>
      <c r="AU122" s="214" t="s">
        <v>82</v>
      </c>
      <c r="AY122" s="16" t="s">
        <v>118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80</v>
      </c>
      <c r="BK122" s="215">
        <f>ROUND(I122*H122,2)</f>
        <v>0</v>
      </c>
      <c r="BL122" s="16" t="s">
        <v>126</v>
      </c>
      <c r="BM122" s="214" t="s">
        <v>201</v>
      </c>
    </row>
    <row r="123" s="2" customFormat="1">
      <c r="A123" s="37"/>
      <c r="B123" s="38"/>
      <c r="C123" s="39"/>
      <c r="D123" s="216" t="s">
        <v>128</v>
      </c>
      <c r="E123" s="39"/>
      <c r="F123" s="217" t="s">
        <v>202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128</v>
      </c>
      <c r="AU123" s="16" t="s">
        <v>82</v>
      </c>
    </row>
    <row r="124" s="2" customFormat="1" ht="21.75" customHeight="1">
      <c r="A124" s="37"/>
      <c r="B124" s="38"/>
      <c r="C124" s="203" t="s">
        <v>203</v>
      </c>
      <c r="D124" s="203" t="s">
        <v>121</v>
      </c>
      <c r="E124" s="204" t="s">
        <v>204</v>
      </c>
      <c r="F124" s="205" t="s">
        <v>205</v>
      </c>
      <c r="G124" s="206" t="s">
        <v>196</v>
      </c>
      <c r="H124" s="207">
        <v>8</v>
      </c>
      <c r="I124" s="208"/>
      <c r="J124" s="209">
        <f>ROUND(I124*H124,2)</f>
        <v>0</v>
      </c>
      <c r="K124" s="205" t="s">
        <v>125</v>
      </c>
      <c r="L124" s="43"/>
      <c r="M124" s="210" t="s">
        <v>19</v>
      </c>
      <c r="N124" s="211" t="s">
        <v>43</v>
      </c>
      <c r="O124" s="8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126</v>
      </c>
      <c r="AT124" s="214" t="s">
        <v>121</v>
      </c>
      <c r="AU124" s="214" t="s">
        <v>82</v>
      </c>
      <c r="AY124" s="16" t="s">
        <v>118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80</v>
      </c>
      <c r="BK124" s="215">
        <f>ROUND(I124*H124,2)</f>
        <v>0</v>
      </c>
      <c r="BL124" s="16" t="s">
        <v>126</v>
      </c>
      <c r="BM124" s="214" t="s">
        <v>206</v>
      </c>
    </row>
    <row r="125" s="2" customFormat="1">
      <c r="A125" s="37"/>
      <c r="B125" s="38"/>
      <c r="C125" s="39"/>
      <c r="D125" s="216" t="s">
        <v>128</v>
      </c>
      <c r="E125" s="39"/>
      <c r="F125" s="217" t="s">
        <v>207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128</v>
      </c>
      <c r="AU125" s="16" t="s">
        <v>82</v>
      </c>
    </row>
    <row r="126" s="2" customFormat="1" ht="21.75" customHeight="1">
      <c r="A126" s="37"/>
      <c r="B126" s="38"/>
      <c r="C126" s="203" t="s">
        <v>208</v>
      </c>
      <c r="D126" s="203" t="s">
        <v>121</v>
      </c>
      <c r="E126" s="204" t="s">
        <v>209</v>
      </c>
      <c r="F126" s="205" t="s">
        <v>210</v>
      </c>
      <c r="G126" s="206" t="s">
        <v>196</v>
      </c>
      <c r="H126" s="207">
        <v>268</v>
      </c>
      <c r="I126" s="208"/>
      <c r="J126" s="209">
        <f>ROUND(I126*H126,2)</f>
        <v>0</v>
      </c>
      <c r="K126" s="205" t="s">
        <v>125</v>
      </c>
      <c r="L126" s="43"/>
      <c r="M126" s="210" t="s">
        <v>19</v>
      </c>
      <c r="N126" s="211" t="s">
        <v>43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126</v>
      </c>
      <c r="AT126" s="214" t="s">
        <v>121</v>
      </c>
      <c r="AU126" s="214" t="s">
        <v>82</v>
      </c>
      <c r="AY126" s="16" t="s">
        <v>118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80</v>
      </c>
      <c r="BK126" s="215">
        <f>ROUND(I126*H126,2)</f>
        <v>0</v>
      </c>
      <c r="BL126" s="16" t="s">
        <v>126</v>
      </c>
      <c r="BM126" s="214" t="s">
        <v>211</v>
      </c>
    </row>
    <row r="127" s="2" customFormat="1">
      <c r="A127" s="37"/>
      <c r="B127" s="38"/>
      <c r="C127" s="39"/>
      <c r="D127" s="216" t="s">
        <v>128</v>
      </c>
      <c r="E127" s="39"/>
      <c r="F127" s="217" t="s">
        <v>212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128</v>
      </c>
      <c r="AU127" s="16" t="s">
        <v>82</v>
      </c>
    </row>
    <row r="128" s="2" customFormat="1" ht="24.15" customHeight="1">
      <c r="A128" s="37"/>
      <c r="B128" s="38"/>
      <c r="C128" s="203" t="s">
        <v>213</v>
      </c>
      <c r="D128" s="203" t="s">
        <v>121</v>
      </c>
      <c r="E128" s="204" t="s">
        <v>214</v>
      </c>
      <c r="F128" s="205" t="s">
        <v>215</v>
      </c>
      <c r="G128" s="206" t="s">
        <v>196</v>
      </c>
      <c r="H128" s="207">
        <v>268</v>
      </c>
      <c r="I128" s="208"/>
      <c r="J128" s="209">
        <f>ROUND(I128*H128,2)</f>
        <v>0</v>
      </c>
      <c r="K128" s="205" t="s">
        <v>125</v>
      </c>
      <c r="L128" s="43"/>
      <c r="M128" s="210" t="s">
        <v>19</v>
      </c>
      <c r="N128" s="211" t="s">
        <v>43</v>
      </c>
      <c r="O128" s="83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4" t="s">
        <v>126</v>
      </c>
      <c r="AT128" s="214" t="s">
        <v>121</v>
      </c>
      <c r="AU128" s="214" t="s">
        <v>82</v>
      </c>
      <c r="AY128" s="16" t="s">
        <v>118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80</v>
      </c>
      <c r="BK128" s="215">
        <f>ROUND(I128*H128,2)</f>
        <v>0</v>
      </c>
      <c r="BL128" s="16" t="s">
        <v>126</v>
      </c>
      <c r="BM128" s="214" t="s">
        <v>216</v>
      </c>
    </row>
    <row r="129" s="2" customFormat="1">
      <c r="A129" s="37"/>
      <c r="B129" s="38"/>
      <c r="C129" s="39"/>
      <c r="D129" s="216" t="s">
        <v>128</v>
      </c>
      <c r="E129" s="39"/>
      <c r="F129" s="217" t="s">
        <v>217</v>
      </c>
      <c r="G129" s="39"/>
      <c r="H129" s="39"/>
      <c r="I129" s="218"/>
      <c r="J129" s="39"/>
      <c r="K129" s="39"/>
      <c r="L129" s="43"/>
      <c r="M129" s="219"/>
      <c r="N129" s="22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128</v>
      </c>
      <c r="AU129" s="16" t="s">
        <v>82</v>
      </c>
    </row>
    <row r="130" s="2" customFormat="1" ht="24.15" customHeight="1">
      <c r="A130" s="37"/>
      <c r="B130" s="38"/>
      <c r="C130" s="203" t="s">
        <v>218</v>
      </c>
      <c r="D130" s="203" t="s">
        <v>121</v>
      </c>
      <c r="E130" s="204" t="s">
        <v>219</v>
      </c>
      <c r="F130" s="205" t="s">
        <v>220</v>
      </c>
      <c r="G130" s="206" t="s">
        <v>196</v>
      </c>
      <c r="H130" s="207">
        <v>6</v>
      </c>
      <c r="I130" s="208"/>
      <c r="J130" s="209">
        <f>ROUND(I130*H130,2)</f>
        <v>0</v>
      </c>
      <c r="K130" s="205" t="s">
        <v>125</v>
      </c>
      <c r="L130" s="43"/>
      <c r="M130" s="210" t="s">
        <v>19</v>
      </c>
      <c r="N130" s="211" t="s">
        <v>43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126</v>
      </c>
      <c r="AT130" s="214" t="s">
        <v>121</v>
      </c>
      <c r="AU130" s="214" t="s">
        <v>82</v>
      </c>
      <c r="AY130" s="16" t="s">
        <v>118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80</v>
      </c>
      <c r="BK130" s="215">
        <f>ROUND(I130*H130,2)</f>
        <v>0</v>
      </c>
      <c r="BL130" s="16" t="s">
        <v>126</v>
      </c>
      <c r="BM130" s="214" t="s">
        <v>221</v>
      </c>
    </row>
    <row r="131" s="2" customFormat="1">
      <c r="A131" s="37"/>
      <c r="B131" s="38"/>
      <c r="C131" s="39"/>
      <c r="D131" s="216" t="s">
        <v>128</v>
      </c>
      <c r="E131" s="39"/>
      <c r="F131" s="217" t="s">
        <v>222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128</v>
      </c>
      <c r="AU131" s="16" t="s">
        <v>82</v>
      </c>
    </row>
    <row r="132" s="2" customFormat="1" ht="21.75" customHeight="1">
      <c r="A132" s="37"/>
      <c r="B132" s="38"/>
      <c r="C132" s="203" t="s">
        <v>7</v>
      </c>
      <c r="D132" s="203" t="s">
        <v>121</v>
      </c>
      <c r="E132" s="204" t="s">
        <v>223</v>
      </c>
      <c r="F132" s="205" t="s">
        <v>224</v>
      </c>
      <c r="G132" s="206" t="s">
        <v>196</v>
      </c>
      <c r="H132" s="207">
        <v>2</v>
      </c>
      <c r="I132" s="208"/>
      <c r="J132" s="209">
        <f>ROUND(I132*H132,2)</f>
        <v>0</v>
      </c>
      <c r="K132" s="205" t="s">
        <v>125</v>
      </c>
      <c r="L132" s="43"/>
      <c r="M132" s="210" t="s">
        <v>19</v>
      </c>
      <c r="N132" s="211" t="s">
        <v>43</v>
      </c>
      <c r="O132" s="83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126</v>
      </c>
      <c r="AT132" s="214" t="s">
        <v>121</v>
      </c>
      <c r="AU132" s="214" t="s">
        <v>82</v>
      </c>
      <c r="AY132" s="16" t="s">
        <v>118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80</v>
      </c>
      <c r="BK132" s="215">
        <f>ROUND(I132*H132,2)</f>
        <v>0</v>
      </c>
      <c r="BL132" s="16" t="s">
        <v>126</v>
      </c>
      <c r="BM132" s="214" t="s">
        <v>225</v>
      </c>
    </row>
    <row r="133" s="2" customFormat="1">
      <c r="A133" s="37"/>
      <c r="B133" s="38"/>
      <c r="C133" s="39"/>
      <c r="D133" s="216" t="s">
        <v>128</v>
      </c>
      <c r="E133" s="39"/>
      <c r="F133" s="217" t="s">
        <v>226</v>
      </c>
      <c r="G133" s="39"/>
      <c r="H133" s="39"/>
      <c r="I133" s="218"/>
      <c r="J133" s="39"/>
      <c r="K133" s="39"/>
      <c r="L133" s="43"/>
      <c r="M133" s="219"/>
      <c r="N133" s="22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128</v>
      </c>
      <c r="AU133" s="16" t="s">
        <v>82</v>
      </c>
    </row>
    <row r="134" s="2" customFormat="1" ht="21.75" customHeight="1">
      <c r="A134" s="37"/>
      <c r="B134" s="38"/>
      <c r="C134" s="203" t="s">
        <v>227</v>
      </c>
      <c r="D134" s="203" t="s">
        <v>121</v>
      </c>
      <c r="E134" s="204" t="s">
        <v>228</v>
      </c>
      <c r="F134" s="205" t="s">
        <v>229</v>
      </c>
      <c r="G134" s="206" t="s">
        <v>196</v>
      </c>
      <c r="H134" s="207">
        <v>2</v>
      </c>
      <c r="I134" s="208"/>
      <c r="J134" s="209">
        <f>ROUND(I134*H134,2)</f>
        <v>0</v>
      </c>
      <c r="K134" s="205" t="s">
        <v>125</v>
      </c>
      <c r="L134" s="43"/>
      <c r="M134" s="210" t="s">
        <v>19</v>
      </c>
      <c r="N134" s="211" t="s">
        <v>43</v>
      </c>
      <c r="O134" s="83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126</v>
      </c>
      <c r="AT134" s="214" t="s">
        <v>121</v>
      </c>
      <c r="AU134" s="214" t="s">
        <v>82</v>
      </c>
      <c r="AY134" s="16" t="s">
        <v>118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80</v>
      </c>
      <c r="BK134" s="215">
        <f>ROUND(I134*H134,2)</f>
        <v>0</v>
      </c>
      <c r="BL134" s="16" t="s">
        <v>126</v>
      </c>
      <c r="BM134" s="214" t="s">
        <v>230</v>
      </c>
    </row>
    <row r="135" s="2" customFormat="1">
      <c r="A135" s="37"/>
      <c r="B135" s="38"/>
      <c r="C135" s="39"/>
      <c r="D135" s="216" t="s">
        <v>128</v>
      </c>
      <c r="E135" s="39"/>
      <c r="F135" s="217" t="s">
        <v>231</v>
      </c>
      <c r="G135" s="39"/>
      <c r="H135" s="39"/>
      <c r="I135" s="218"/>
      <c r="J135" s="39"/>
      <c r="K135" s="39"/>
      <c r="L135" s="43"/>
      <c r="M135" s="219"/>
      <c r="N135" s="22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128</v>
      </c>
      <c r="AU135" s="16" t="s">
        <v>82</v>
      </c>
    </row>
    <row r="136" s="2" customFormat="1" ht="21.75" customHeight="1">
      <c r="A136" s="37"/>
      <c r="B136" s="38"/>
      <c r="C136" s="203" t="s">
        <v>232</v>
      </c>
      <c r="D136" s="203" t="s">
        <v>121</v>
      </c>
      <c r="E136" s="204" t="s">
        <v>233</v>
      </c>
      <c r="F136" s="205" t="s">
        <v>234</v>
      </c>
      <c r="G136" s="206" t="s">
        <v>196</v>
      </c>
      <c r="H136" s="207">
        <v>67</v>
      </c>
      <c r="I136" s="208"/>
      <c r="J136" s="209">
        <f>ROUND(I136*H136,2)</f>
        <v>0</v>
      </c>
      <c r="K136" s="205" t="s">
        <v>125</v>
      </c>
      <c r="L136" s="43"/>
      <c r="M136" s="210" t="s">
        <v>19</v>
      </c>
      <c r="N136" s="211" t="s">
        <v>43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126</v>
      </c>
      <c r="AT136" s="214" t="s">
        <v>121</v>
      </c>
      <c r="AU136" s="214" t="s">
        <v>82</v>
      </c>
      <c r="AY136" s="16" t="s">
        <v>118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80</v>
      </c>
      <c r="BK136" s="215">
        <f>ROUND(I136*H136,2)</f>
        <v>0</v>
      </c>
      <c r="BL136" s="16" t="s">
        <v>126</v>
      </c>
      <c r="BM136" s="214" t="s">
        <v>235</v>
      </c>
    </row>
    <row r="137" s="2" customFormat="1">
      <c r="A137" s="37"/>
      <c r="B137" s="38"/>
      <c r="C137" s="39"/>
      <c r="D137" s="216" t="s">
        <v>128</v>
      </c>
      <c r="E137" s="39"/>
      <c r="F137" s="217" t="s">
        <v>236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128</v>
      </c>
      <c r="AU137" s="16" t="s">
        <v>82</v>
      </c>
    </row>
    <row r="138" s="2" customFormat="1" ht="21.75" customHeight="1">
      <c r="A138" s="37"/>
      <c r="B138" s="38"/>
      <c r="C138" s="203" t="s">
        <v>237</v>
      </c>
      <c r="D138" s="203" t="s">
        <v>121</v>
      </c>
      <c r="E138" s="204" t="s">
        <v>238</v>
      </c>
      <c r="F138" s="205" t="s">
        <v>239</v>
      </c>
      <c r="G138" s="206" t="s">
        <v>196</v>
      </c>
      <c r="H138" s="207">
        <v>3</v>
      </c>
      <c r="I138" s="208"/>
      <c r="J138" s="209">
        <f>ROUND(I138*H138,2)</f>
        <v>0</v>
      </c>
      <c r="K138" s="205" t="s">
        <v>125</v>
      </c>
      <c r="L138" s="43"/>
      <c r="M138" s="210" t="s">
        <v>19</v>
      </c>
      <c r="N138" s="211" t="s">
        <v>43</v>
      </c>
      <c r="O138" s="8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126</v>
      </c>
      <c r="AT138" s="214" t="s">
        <v>121</v>
      </c>
      <c r="AU138" s="214" t="s">
        <v>82</v>
      </c>
      <c r="AY138" s="16" t="s">
        <v>118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80</v>
      </c>
      <c r="BK138" s="215">
        <f>ROUND(I138*H138,2)</f>
        <v>0</v>
      </c>
      <c r="BL138" s="16" t="s">
        <v>126</v>
      </c>
      <c r="BM138" s="214" t="s">
        <v>240</v>
      </c>
    </row>
    <row r="139" s="2" customFormat="1">
      <c r="A139" s="37"/>
      <c r="B139" s="38"/>
      <c r="C139" s="39"/>
      <c r="D139" s="216" t="s">
        <v>128</v>
      </c>
      <c r="E139" s="39"/>
      <c r="F139" s="217" t="s">
        <v>241</v>
      </c>
      <c r="G139" s="39"/>
      <c r="H139" s="39"/>
      <c r="I139" s="218"/>
      <c r="J139" s="39"/>
      <c r="K139" s="39"/>
      <c r="L139" s="43"/>
      <c r="M139" s="219"/>
      <c r="N139" s="22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128</v>
      </c>
      <c r="AU139" s="16" t="s">
        <v>82</v>
      </c>
    </row>
    <row r="140" s="2" customFormat="1" ht="16.5" customHeight="1">
      <c r="A140" s="37"/>
      <c r="B140" s="38"/>
      <c r="C140" s="221" t="s">
        <v>242</v>
      </c>
      <c r="D140" s="221" t="s">
        <v>130</v>
      </c>
      <c r="E140" s="222" t="s">
        <v>243</v>
      </c>
      <c r="F140" s="223" t="s">
        <v>244</v>
      </c>
      <c r="G140" s="224" t="s">
        <v>245</v>
      </c>
      <c r="H140" s="225">
        <v>1</v>
      </c>
      <c r="I140" s="226"/>
      <c r="J140" s="227">
        <f>ROUND(I140*H140,2)</f>
        <v>0</v>
      </c>
      <c r="K140" s="223" t="s">
        <v>19</v>
      </c>
      <c r="L140" s="228"/>
      <c r="M140" s="229" t="s">
        <v>19</v>
      </c>
      <c r="N140" s="230" t="s">
        <v>43</v>
      </c>
      <c r="O140" s="8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133</v>
      </c>
      <c r="AT140" s="214" t="s">
        <v>130</v>
      </c>
      <c r="AU140" s="214" t="s">
        <v>82</v>
      </c>
      <c r="AY140" s="16" t="s">
        <v>118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80</v>
      </c>
      <c r="BK140" s="215">
        <f>ROUND(I140*H140,2)</f>
        <v>0</v>
      </c>
      <c r="BL140" s="16" t="s">
        <v>126</v>
      </c>
      <c r="BM140" s="214" t="s">
        <v>246</v>
      </c>
    </row>
    <row r="141" s="2" customFormat="1" ht="16.5" customHeight="1">
      <c r="A141" s="37"/>
      <c r="B141" s="38"/>
      <c r="C141" s="221" t="s">
        <v>247</v>
      </c>
      <c r="D141" s="221" t="s">
        <v>130</v>
      </c>
      <c r="E141" s="222" t="s">
        <v>248</v>
      </c>
      <c r="F141" s="223" t="s">
        <v>249</v>
      </c>
      <c r="G141" s="224" t="s">
        <v>245</v>
      </c>
      <c r="H141" s="225">
        <v>1</v>
      </c>
      <c r="I141" s="226"/>
      <c r="J141" s="227">
        <f>ROUND(I141*H141,2)</f>
        <v>0</v>
      </c>
      <c r="K141" s="223" t="s">
        <v>19</v>
      </c>
      <c r="L141" s="228"/>
      <c r="M141" s="229" t="s">
        <v>19</v>
      </c>
      <c r="N141" s="230" t="s">
        <v>43</v>
      </c>
      <c r="O141" s="83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133</v>
      </c>
      <c r="AT141" s="214" t="s">
        <v>130</v>
      </c>
      <c r="AU141" s="214" t="s">
        <v>82</v>
      </c>
      <c r="AY141" s="16" t="s">
        <v>118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80</v>
      </c>
      <c r="BK141" s="215">
        <f>ROUND(I141*H141,2)</f>
        <v>0</v>
      </c>
      <c r="BL141" s="16" t="s">
        <v>126</v>
      </c>
      <c r="BM141" s="214" t="s">
        <v>250</v>
      </c>
    </row>
    <row r="142" s="2" customFormat="1" ht="16.5" customHeight="1">
      <c r="A142" s="37"/>
      <c r="B142" s="38"/>
      <c r="C142" s="221" t="s">
        <v>251</v>
      </c>
      <c r="D142" s="221" t="s">
        <v>130</v>
      </c>
      <c r="E142" s="222" t="s">
        <v>252</v>
      </c>
      <c r="F142" s="223" t="s">
        <v>253</v>
      </c>
      <c r="G142" s="224" t="s">
        <v>245</v>
      </c>
      <c r="H142" s="225">
        <v>1</v>
      </c>
      <c r="I142" s="226"/>
      <c r="J142" s="227">
        <f>ROUND(I142*H142,2)</f>
        <v>0</v>
      </c>
      <c r="K142" s="223" t="s">
        <v>19</v>
      </c>
      <c r="L142" s="228"/>
      <c r="M142" s="229" t="s">
        <v>19</v>
      </c>
      <c r="N142" s="230" t="s">
        <v>43</v>
      </c>
      <c r="O142" s="8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133</v>
      </c>
      <c r="AT142" s="214" t="s">
        <v>130</v>
      </c>
      <c r="AU142" s="214" t="s">
        <v>82</v>
      </c>
      <c r="AY142" s="16" t="s">
        <v>118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80</v>
      </c>
      <c r="BK142" s="215">
        <f>ROUND(I142*H142,2)</f>
        <v>0</v>
      </c>
      <c r="BL142" s="16" t="s">
        <v>126</v>
      </c>
      <c r="BM142" s="214" t="s">
        <v>254</v>
      </c>
    </row>
    <row r="143" s="2" customFormat="1" ht="16.5" customHeight="1">
      <c r="A143" s="37"/>
      <c r="B143" s="38"/>
      <c r="C143" s="203" t="s">
        <v>255</v>
      </c>
      <c r="D143" s="203" t="s">
        <v>121</v>
      </c>
      <c r="E143" s="204" t="s">
        <v>256</v>
      </c>
      <c r="F143" s="205" t="s">
        <v>257</v>
      </c>
      <c r="G143" s="206" t="s">
        <v>196</v>
      </c>
      <c r="H143" s="207">
        <v>12</v>
      </c>
      <c r="I143" s="208"/>
      <c r="J143" s="209">
        <f>ROUND(I143*H143,2)</f>
        <v>0</v>
      </c>
      <c r="K143" s="205" t="s">
        <v>125</v>
      </c>
      <c r="L143" s="43"/>
      <c r="M143" s="210" t="s">
        <v>19</v>
      </c>
      <c r="N143" s="211" t="s">
        <v>43</v>
      </c>
      <c r="O143" s="83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126</v>
      </c>
      <c r="AT143" s="214" t="s">
        <v>121</v>
      </c>
      <c r="AU143" s="214" t="s">
        <v>82</v>
      </c>
      <c r="AY143" s="16" t="s">
        <v>118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80</v>
      </c>
      <c r="BK143" s="215">
        <f>ROUND(I143*H143,2)</f>
        <v>0</v>
      </c>
      <c r="BL143" s="16" t="s">
        <v>126</v>
      </c>
      <c r="BM143" s="214" t="s">
        <v>258</v>
      </c>
    </row>
    <row r="144" s="2" customFormat="1">
      <c r="A144" s="37"/>
      <c r="B144" s="38"/>
      <c r="C144" s="39"/>
      <c r="D144" s="216" t="s">
        <v>128</v>
      </c>
      <c r="E144" s="39"/>
      <c r="F144" s="217" t="s">
        <v>259</v>
      </c>
      <c r="G144" s="39"/>
      <c r="H144" s="39"/>
      <c r="I144" s="218"/>
      <c r="J144" s="39"/>
      <c r="K144" s="39"/>
      <c r="L144" s="43"/>
      <c r="M144" s="219"/>
      <c r="N144" s="220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128</v>
      </c>
      <c r="AU144" s="16" t="s">
        <v>82</v>
      </c>
    </row>
    <row r="145" s="2" customFormat="1" ht="16.5" customHeight="1">
      <c r="A145" s="37"/>
      <c r="B145" s="38"/>
      <c r="C145" s="221" t="s">
        <v>260</v>
      </c>
      <c r="D145" s="221" t="s">
        <v>130</v>
      </c>
      <c r="E145" s="222" t="s">
        <v>261</v>
      </c>
      <c r="F145" s="223" t="s">
        <v>262</v>
      </c>
      <c r="G145" s="224" t="s">
        <v>196</v>
      </c>
      <c r="H145" s="225">
        <v>12</v>
      </c>
      <c r="I145" s="226"/>
      <c r="J145" s="227">
        <f>ROUND(I145*H145,2)</f>
        <v>0</v>
      </c>
      <c r="K145" s="223" t="s">
        <v>125</v>
      </c>
      <c r="L145" s="228"/>
      <c r="M145" s="229" t="s">
        <v>19</v>
      </c>
      <c r="N145" s="230" t="s">
        <v>43</v>
      </c>
      <c r="O145" s="83"/>
      <c r="P145" s="212">
        <f>O145*H145</f>
        <v>0</v>
      </c>
      <c r="Q145" s="212">
        <v>0.00012999999999999999</v>
      </c>
      <c r="R145" s="212">
        <f>Q145*H145</f>
        <v>0.0015599999999999998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133</v>
      </c>
      <c r="AT145" s="214" t="s">
        <v>130</v>
      </c>
      <c r="AU145" s="214" t="s">
        <v>82</v>
      </c>
      <c r="AY145" s="16" t="s">
        <v>118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80</v>
      </c>
      <c r="BK145" s="215">
        <f>ROUND(I145*H145,2)</f>
        <v>0</v>
      </c>
      <c r="BL145" s="16" t="s">
        <v>126</v>
      </c>
      <c r="BM145" s="214" t="s">
        <v>263</v>
      </c>
    </row>
    <row r="146" s="2" customFormat="1" ht="16.5" customHeight="1">
      <c r="A146" s="37"/>
      <c r="B146" s="38"/>
      <c r="C146" s="203" t="s">
        <v>264</v>
      </c>
      <c r="D146" s="203" t="s">
        <v>121</v>
      </c>
      <c r="E146" s="204" t="s">
        <v>265</v>
      </c>
      <c r="F146" s="205" t="s">
        <v>266</v>
      </c>
      <c r="G146" s="206" t="s">
        <v>196</v>
      </c>
      <c r="H146" s="207">
        <v>1</v>
      </c>
      <c r="I146" s="208"/>
      <c r="J146" s="209">
        <f>ROUND(I146*H146,2)</f>
        <v>0</v>
      </c>
      <c r="K146" s="205" t="s">
        <v>125</v>
      </c>
      <c r="L146" s="43"/>
      <c r="M146" s="210" t="s">
        <v>19</v>
      </c>
      <c r="N146" s="211" t="s">
        <v>43</v>
      </c>
      <c r="O146" s="83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126</v>
      </c>
      <c r="AT146" s="214" t="s">
        <v>121</v>
      </c>
      <c r="AU146" s="214" t="s">
        <v>82</v>
      </c>
      <c r="AY146" s="16" t="s">
        <v>118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80</v>
      </c>
      <c r="BK146" s="215">
        <f>ROUND(I146*H146,2)</f>
        <v>0</v>
      </c>
      <c r="BL146" s="16" t="s">
        <v>126</v>
      </c>
      <c r="BM146" s="214" t="s">
        <v>267</v>
      </c>
    </row>
    <row r="147" s="2" customFormat="1">
      <c r="A147" s="37"/>
      <c r="B147" s="38"/>
      <c r="C147" s="39"/>
      <c r="D147" s="216" t="s">
        <v>128</v>
      </c>
      <c r="E147" s="39"/>
      <c r="F147" s="217" t="s">
        <v>268</v>
      </c>
      <c r="G147" s="39"/>
      <c r="H147" s="39"/>
      <c r="I147" s="218"/>
      <c r="J147" s="39"/>
      <c r="K147" s="39"/>
      <c r="L147" s="43"/>
      <c r="M147" s="219"/>
      <c r="N147" s="22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128</v>
      </c>
      <c r="AU147" s="16" t="s">
        <v>82</v>
      </c>
    </row>
    <row r="148" s="2" customFormat="1" ht="16.5" customHeight="1">
      <c r="A148" s="37"/>
      <c r="B148" s="38"/>
      <c r="C148" s="221" t="s">
        <v>269</v>
      </c>
      <c r="D148" s="221" t="s">
        <v>130</v>
      </c>
      <c r="E148" s="222" t="s">
        <v>270</v>
      </c>
      <c r="F148" s="223" t="s">
        <v>271</v>
      </c>
      <c r="G148" s="224" t="s">
        <v>196</v>
      </c>
      <c r="H148" s="225">
        <v>1</v>
      </c>
      <c r="I148" s="226"/>
      <c r="J148" s="227">
        <f>ROUND(I148*H148,2)</f>
        <v>0</v>
      </c>
      <c r="K148" s="223" t="s">
        <v>125</v>
      </c>
      <c r="L148" s="228"/>
      <c r="M148" s="229" t="s">
        <v>19</v>
      </c>
      <c r="N148" s="230" t="s">
        <v>43</v>
      </c>
      <c r="O148" s="83"/>
      <c r="P148" s="212">
        <f>O148*H148</f>
        <v>0</v>
      </c>
      <c r="Q148" s="212">
        <v>0.00040000000000000002</v>
      </c>
      <c r="R148" s="212">
        <f>Q148*H148</f>
        <v>0.00040000000000000002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133</v>
      </c>
      <c r="AT148" s="214" t="s">
        <v>130</v>
      </c>
      <c r="AU148" s="214" t="s">
        <v>82</v>
      </c>
      <c r="AY148" s="16" t="s">
        <v>118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80</v>
      </c>
      <c r="BK148" s="215">
        <f>ROUND(I148*H148,2)</f>
        <v>0</v>
      </c>
      <c r="BL148" s="16" t="s">
        <v>126</v>
      </c>
      <c r="BM148" s="214" t="s">
        <v>272</v>
      </c>
    </row>
    <row r="149" s="2" customFormat="1" ht="21.75" customHeight="1">
      <c r="A149" s="37"/>
      <c r="B149" s="38"/>
      <c r="C149" s="203" t="s">
        <v>133</v>
      </c>
      <c r="D149" s="203" t="s">
        <v>121</v>
      </c>
      <c r="E149" s="204" t="s">
        <v>273</v>
      </c>
      <c r="F149" s="205" t="s">
        <v>274</v>
      </c>
      <c r="G149" s="206" t="s">
        <v>196</v>
      </c>
      <c r="H149" s="207">
        <v>3</v>
      </c>
      <c r="I149" s="208"/>
      <c r="J149" s="209">
        <f>ROUND(I149*H149,2)</f>
        <v>0</v>
      </c>
      <c r="K149" s="205" t="s">
        <v>125</v>
      </c>
      <c r="L149" s="43"/>
      <c r="M149" s="210" t="s">
        <v>19</v>
      </c>
      <c r="N149" s="211" t="s">
        <v>43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126</v>
      </c>
      <c r="AT149" s="214" t="s">
        <v>121</v>
      </c>
      <c r="AU149" s="214" t="s">
        <v>82</v>
      </c>
      <c r="AY149" s="16" t="s">
        <v>118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80</v>
      </c>
      <c r="BK149" s="215">
        <f>ROUND(I149*H149,2)</f>
        <v>0</v>
      </c>
      <c r="BL149" s="16" t="s">
        <v>126</v>
      </c>
      <c r="BM149" s="214" t="s">
        <v>275</v>
      </c>
    </row>
    <row r="150" s="2" customFormat="1">
      <c r="A150" s="37"/>
      <c r="B150" s="38"/>
      <c r="C150" s="39"/>
      <c r="D150" s="216" t="s">
        <v>128</v>
      </c>
      <c r="E150" s="39"/>
      <c r="F150" s="217" t="s">
        <v>276</v>
      </c>
      <c r="G150" s="39"/>
      <c r="H150" s="39"/>
      <c r="I150" s="218"/>
      <c r="J150" s="39"/>
      <c r="K150" s="39"/>
      <c r="L150" s="43"/>
      <c r="M150" s="219"/>
      <c r="N150" s="220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128</v>
      </c>
      <c r="AU150" s="16" t="s">
        <v>82</v>
      </c>
    </row>
    <row r="151" s="2" customFormat="1" ht="16.5" customHeight="1">
      <c r="A151" s="37"/>
      <c r="B151" s="38"/>
      <c r="C151" s="221" t="s">
        <v>277</v>
      </c>
      <c r="D151" s="221" t="s">
        <v>130</v>
      </c>
      <c r="E151" s="222" t="s">
        <v>278</v>
      </c>
      <c r="F151" s="223" t="s">
        <v>279</v>
      </c>
      <c r="G151" s="224" t="s">
        <v>245</v>
      </c>
      <c r="H151" s="225">
        <v>3</v>
      </c>
      <c r="I151" s="226"/>
      <c r="J151" s="227">
        <f>ROUND(I151*H151,2)</f>
        <v>0</v>
      </c>
      <c r="K151" s="223" t="s">
        <v>19</v>
      </c>
      <c r="L151" s="228"/>
      <c r="M151" s="229" t="s">
        <v>19</v>
      </c>
      <c r="N151" s="230" t="s">
        <v>43</v>
      </c>
      <c r="O151" s="8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133</v>
      </c>
      <c r="AT151" s="214" t="s">
        <v>130</v>
      </c>
      <c r="AU151" s="214" t="s">
        <v>82</v>
      </c>
      <c r="AY151" s="16" t="s">
        <v>118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80</v>
      </c>
      <c r="BK151" s="215">
        <f>ROUND(I151*H151,2)</f>
        <v>0</v>
      </c>
      <c r="BL151" s="16" t="s">
        <v>126</v>
      </c>
      <c r="BM151" s="214" t="s">
        <v>280</v>
      </c>
    </row>
    <row r="152" s="2" customFormat="1" ht="24.15" customHeight="1">
      <c r="A152" s="37"/>
      <c r="B152" s="38"/>
      <c r="C152" s="203" t="s">
        <v>281</v>
      </c>
      <c r="D152" s="203" t="s">
        <v>121</v>
      </c>
      <c r="E152" s="204" t="s">
        <v>282</v>
      </c>
      <c r="F152" s="205" t="s">
        <v>283</v>
      </c>
      <c r="G152" s="206" t="s">
        <v>124</v>
      </c>
      <c r="H152" s="207">
        <v>978</v>
      </c>
      <c r="I152" s="208"/>
      <c r="J152" s="209">
        <f>ROUND(I152*H152,2)</f>
        <v>0</v>
      </c>
      <c r="K152" s="205" t="s">
        <v>125</v>
      </c>
      <c r="L152" s="43"/>
      <c r="M152" s="210" t="s">
        <v>19</v>
      </c>
      <c r="N152" s="211" t="s">
        <v>43</v>
      </c>
      <c r="O152" s="83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126</v>
      </c>
      <c r="AT152" s="214" t="s">
        <v>121</v>
      </c>
      <c r="AU152" s="214" t="s">
        <v>82</v>
      </c>
      <c r="AY152" s="16" t="s">
        <v>118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80</v>
      </c>
      <c r="BK152" s="215">
        <f>ROUND(I152*H152,2)</f>
        <v>0</v>
      </c>
      <c r="BL152" s="16" t="s">
        <v>126</v>
      </c>
      <c r="BM152" s="214" t="s">
        <v>284</v>
      </c>
    </row>
    <row r="153" s="2" customFormat="1">
      <c r="A153" s="37"/>
      <c r="B153" s="38"/>
      <c r="C153" s="39"/>
      <c r="D153" s="216" t="s">
        <v>128</v>
      </c>
      <c r="E153" s="39"/>
      <c r="F153" s="217" t="s">
        <v>285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128</v>
      </c>
      <c r="AU153" s="16" t="s">
        <v>82</v>
      </c>
    </row>
    <row r="154" s="2" customFormat="1" ht="16.5" customHeight="1">
      <c r="A154" s="37"/>
      <c r="B154" s="38"/>
      <c r="C154" s="221" t="s">
        <v>286</v>
      </c>
      <c r="D154" s="221" t="s">
        <v>130</v>
      </c>
      <c r="E154" s="222" t="s">
        <v>287</v>
      </c>
      <c r="F154" s="223" t="s">
        <v>288</v>
      </c>
      <c r="G154" s="224" t="s">
        <v>124</v>
      </c>
      <c r="H154" s="225">
        <v>1026.9000000000001</v>
      </c>
      <c r="I154" s="226"/>
      <c r="J154" s="227">
        <f>ROUND(I154*H154,2)</f>
        <v>0</v>
      </c>
      <c r="K154" s="223" t="s">
        <v>125</v>
      </c>
      <c r="L154" s="228"/>
      <c r="M154" s="229" t="s">
        <v>19</v>
      </c>
      <c r="N154" s="230" t="s">
        <v>43</v>
      </c>
      <c r="O154" s="83"/>
      <c r="P154" s="212">
        <f>O154*H154</f>
        <v>0</v>
      </c>
      <c r="Q154" s="212">
        <v>0.001</v>
      </c>
      <c r="R154" s="212">
        <f>Q154*H154</f>
        <v>1.0269000000000002</v>
      </c>
      <c r="S154" s="212">
        <v>0</v>
      </c>
      <c r="T154" s="21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4" t="s">
        <v>133</v>
      </c>
      <c r="AT154" s="214" t="s">
        <v>130</v>
      </c>
      <c r="AU154" s="214" t="s">
        <v>82</v>
      </c>
      <c r="AY154" s="16" t="s">
        <v>118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6" t="s">
        <v>80</v>
      </c>
      <c r="BK154" s="215">
        <f>ROUND(I154*H154,2)</f>
        <v>0</v>
      </c>
      <c r="BL154" s="16" t="s">
        <v>126</v>
      </c>
      <c r="BM154" s="214" t="s">
        <v>289</v>
      </c>
    </row>
    <row r="155" s="13" customFormat="1">
      <c r="A155" s="13"/>
      <c r="B155" s="231"/>
      <c r="C155" s="232"/>
      <c r="D155" s="233" t="s">
        <v>135</v>
      </c>
      <c r="E155" s="232"/>
      <c r="F155" s="234" t="s">
        <v>290</v>
      </c>
      <c r="G155" s="232"/>
      <c r="H155" s="235">
        <v>1026.9000000000001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135</v>
      </c>
      <c r="AU155" s="241" t="s">
        <v>82</v>
      </c>
      <c r="AV155" s="13" t="s">
        <v>82</v>
      </c>
      <c r="AW155" s="13" t="s">
        <v>4</v>
      </c>
      <c r="AX155" s="13" t="s">
        <v>80</v>
      </c>
      <c r="AY155" s="241" t="s">
        <v>118</v>
      </c>
    </row>
    <row r="156" s="2" customFormat="1" ht="16.5" customHeight="1">
      <c r="A156" s="37"/>
      <c r="B156" s="38"/>
      <c r="C156" s="203" t="s">
        <v>291</v>
      </c>
      <c r="D156" s="203" t="s">
        <v>121</v>
      </c>
      <c r="E156" s="204" t="s">
        <v>292</v>
      </c>
      <c r="F156" s="205" t="s">
        <v>293</v>
      </c>
      <c r="G156" s="206" t="s">
        <v>196</v>
      </c>
      <c r="H156" s="207">
        <v>30</v>
      </c>
      <c r="I156" s="208"/>
      <c r="J156" s="209">
        <f>ROUND(I156*H156,2)</f>
        <v>0</v>
      </c>
      <c r="K156" s="205" t="s">
        <v>125</v>
      </c>
      <c r="L156" s="43"/>
      <c r="M156" s="210" t="s">
        <v>19</v>
      </c>
      <c r="N156" s="211" t="s">
        <v>43</v>
      </c>
      <c r="O156" s="83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126</v>
      </c>
      <c r="AT156" s="214" t="s">
        <v>121</v>
      </c>
      <c r="AU156" s="214" t="s">
        <v>82</v>
      </c>
      <c r="AY156" s="16" t="s">
        <v>118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80</v>
      </c>
      <c r="BK156" s="215">
        <f>ROUND(I156*H156,2)</f>
        <v>0</v>
      </c>
      <c r="BL156" s="16" t="s">
        <v>126</v>
      </c>
      <c r="BM156" s="214" t="s">
        <v>294</v>
      </c>
    </row>
    <row r="157" s="2" customFormat="1">
      <c r="A157" s="37"/>
      <c r="B157" s="38"/>
      <c r="C157" s="39"/>
      <c r="D157" s="216" t="s">
        <v>128</v>
      </c>
      <c r="E157" s="39"/>
      <c r="F157" s="217" t="s">
        <v>295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128</v>
      </c>
      <c r="AU157" s="16" t="s">
        <v>82</v>
      </c>
    </row>
    <row r="158" s="2" customFormat="1" ht="16.5" customHeight="1">
      <c r="A158" s="37"/>
      <c r="B158" s="38"/>
      <c r="C158" s="221" t="s">
        <v>296</v>
      </c>
      <c r="D158" s="221" t="s">
        <v>130</v>
      </c>
      <c r="E158" s="222" t="s">
        <v>297</v>
      </c>
      <c r="F158" s="223" t="s">
        <v>298</v>
      </c>
      <c r="G158" s="224" t="s">
        <v>196</v>
      </c>
      <c r="H158" s="225">
        <v>30</v>
      </c>
      <c r="I158" s="226"/>
      <c r="J158" s="227">
        <f>ROUND(I158*H158,2)</f>
        <v>0</v>
      </c>
      <c r="K158" s="223" t="s">
        <v>125</v>
      </c>
      <c r="L158" s="228"/>
      <c r="M158" s="229" t="s">
        <v>19</v>
      </c>
      <c r="N158" s="230" t="s">
        <v>43</v>
      </c>
      <c r="O158" s="83"/>
      <c r="P158" s="212">
        <f>O158*H158</f>
        <v>0</v>
      </c>
      <c r="Q158" s="212">
        <v>0.00014999999999999999</v>
      </c>
      <c r="R158" s="212">
        <f>Q158*H158</f>
        <v>0.0044999999999999997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133</v>
      </c>
      <c r="AT158" s="214" t="s">
        <v>130</v>
      </c>
      <c r="AU158" s="214" t="s">
        <v>82</v>
      </c>
      <c r="AY158" s="16" t="s">
        <v>118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80</v>
      </c>
      <c r="BK158" s="215">
        <f>ROUND(I158*H158,2)</f>
        <v>0</v>
      </c>
      <c r="BL158" s="16" t="s">
        <v>126</v>
      </c>
      <c r="BM158" s="214" t="s">
        <v>299</v>
      </c>
    </row>
    <row r="159" s="2" customFormat="1" ht="16.5" customHeight="1">
      <c r="A159" s="37"/>
      <c r="B159" s="38"/>
      <c r="C159" s="203" t="s">
        <v>300</v>
      </c>
      <c r="D159" s="203" t="s">
        <v>121</v>
      </c>
      <c r="E159" s="204" t="s">
        <v>301</v>
      </c>
      <c r="F159" s="205" t="s">
        <v>302</v>
      </c>
      <c r="G159" s="206" t="s">
        <v>196</v>
      </c>
      <c r="H159" s="207">
        <v>88</v>
      </c>
      <c r="I159" s="208"/>
      <c r="J159" s="209">
        <f>ROUND(I159*H159,2)</f>
        <v>0</v>
      </c>
      <c r="K159" s="205" t="s">
        <v>125</v>
      </c>
      <c r="L159" s="43"/>
      <c r="M159" s="210" t="s">
        <v>19</v>
      </c>
      <c r="N159" s="211" t="s">
        <v>43</v>
      </c>
      <c r="O159" s="83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126</v>
      </c>
      <c r="AT159" s="214" t="s">
        <v>121</v>
      </c>
      <c r="AU159" s="214" t="s">
        <v>82</v>
      </c>
      <c r="AY159" s="16" t="s">
        <v>118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80</v>
      </c>
      <c r="BK159" s="215">
        <f>ROUND(I159*H159,2)</f>
        <v>0</v>
      </c>
      <c r="BL159" s="16" t="s">
        <v>126</v>
      </c>
      <c r="BM159" s="214" t="s">
        <v>303</v>
      </c>
    </row>
    <row r="160" s="2" customFormat="1">
      <c r="A160" s="37"/>
      <c r="B160" s="38"/>
      <c r="C160" s="39"/>
      <c r="D160" s="216" t="s">
        <v>128</v>
      </c>
      <c r="E160" s="39"/>
      <c r="F160" s="217" t="s">
        <v>304</v>
      </c>
      <c r="G160" s="39"/>
      <c r="H160" s="39"/>
      <c r="I160" s="218"/>
      <c r="J160" s="39"/>
      <c r="K160" s="39"/>
      <c r="L160" s="43"/>
      <c r="M160" s="219"/>
      <c r="N160" s="220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128</v>
      </c>
      <c r="AU160" s="16" t="s">
        <v>82</v>
      </c>
    </row>
    <row r="161" s="2" customFormat="1" ht="16.5" customHeight="1">
      <c r="A161" s="37"/>
      <c r="B161" s="38"/>
      <c r="C161" s="221" t="s">
        <v>305</v>
      </c>
      <c r="D161" s="221" t="s">
        <v>130</v>
      </c>
      <c r="E161" s="222" t="s">
        <v>306</v>
      </c>
      <c r="F161" s="223" t="s">
        <v>307</v>
      </c>
      <c r="G161" s="224" t="s">
        <v>196</v>
      </c>
      <c r="H161" s="225">
        <v>88</v>
      </c>
      <c r="I161" s="226"/>
      <c r="J161" s="227">
        <f>ROUND(I161*H161,2)</f>
        <v>0</v>
      </c>
      <c r="K161" s="223" t="s">
        <v>125</v>
      </c>
      <c r="L161" s="228"/>
      <c r="M161" s="229" t="s">
        <v>19</v>
      </c>
      <c r="N161" s="230" t="s">
        <v>43</v>
      </c>
      <c r="O161" s="83"/>
      <c r="P161" s="212">
        <f>O161*H161</f>
        <v>0</v>
      </c>
      <c r="Q161" s="212">
        <v>0.00023000000000000001</v>
      </c>
      <c r="R161" s="212">
        <f>Q161*H161</f>
        <v>0.020240000000000001</v>
      </c>
      <c r="S161" s="212">
        <v>0</v>
      </c>
      <c r="T161" s="21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4" t="s">
        <v>133</v>
      </c>
      <c r="AT161" s="214" t="s">
        <v>130</v>
      </c>
      <c r="AU161" s="214" t="s">
        <v>82</v>
      </c>
      <c r="AY161" s="16" t="s">
        <v>118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80</v>
      </c>
      <c r="BK161" s="215">
        <f>ROUND(I161*H161,2)</f>
        <v>0</v>
      </c>
      <c r="BL161" s="16" t="s">
        <v>126</v>
      </c>
      <c r="BM161" s="214" t="s">
        <v>308</v>
      </c>
    </row>
    <row r="162" s="2" customFormat="1" ht="16.5" customHeight="1">
      <c r="A162" s="37"/>
      <c r="B162" s="38"/>
      <c r="C162" s="203" t="s">
        <v>309</v>
      </c>
      <c r="D162" s="203" t="s">
        <v>121</v>
      </c>
      <c r="E162" s="204" t="s">
        <v>310</v>
      </c>
      <c r="F162" s="205" t="s">
        <v>311</v>
      </c>
      <c r="G162" s="206" t="s">
        <v>196</v>
      </c>
      <c r="H162" s="207">
        <v>30</v>
      </c>
      <c r="I162" s="208"/>
      <c r="J162" s="209">
        <f>ROUND(I162*H162,2)</f>
        <v>0</v>
      </c>
      <c r="K162" s="205" t="s">
        <v>125</v>
      </c>
      <c r="L162" s="43"/>
      <c r="M162" s="210" t="s">
        <v>19</v>
      </c>
      <c r="N162" s="211" t="s">
        <v>43</v>
      </c>
      <c r="O162" s="8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126</v>
      </c>
      <c r="AT162" s="214" t="s">
        <v>121</v>
      </c>
      <c r="AU162" s="214" t="s">
        <v>82</v>
      </c>
      <c r="AY162" s="16" t="s">
        <v>118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80</v>
      </c>
      <c r="BK162" s="215">
        <f>ROUND(I162*H162,2)</f>
        <v>0</v>
      </c>
      <c r="BL162" s="16" t="s">
        <v>126</v>
      </c>
      <c r="BM162" s="214" t="s">
        <v>312</v>
      </c>
    </row>
    <row r="163" s="2" customFormat="1">
      <c r="A163" s="37"/>
      <c r="B163" s="38"/>
      <c r="C163" s="39"/>
      <c r="D163" s="216" t="s">
        <v>128</v>
      </c>
      <c r="E163" s="39"/>
      <c r="F163" s="217" t="s">
        <v>313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128</v>
      </c>
      <c r="AU163" s="16" t="s">
        <v>82</v>
      </c>
    </row>
    <row r="164" s="12" customFormat="1" ht="25.92" customHeight="1">
      <c r="A164" s="12"/>
      <c r="B164" s="187"/>
      <c r="C164" s="188"/>
      <c r="D164" s="189" t="s">
        <v>71</v>
      </c>
      <c r="E164" s="190" t="s">
        <v>130</v>
      </c>
      <c r="F164" s="190" t="s">
        <v>314</v>
      </c>
      <c r="G164" s="188"/>
      <c r="H164" s="188"/>
      <c r="I164" s="191"/>
      <c r="J164" s="192">
        <f>BK164</f>
        <v>0</v>
      </c>
      <c r="K164" s="188"/>
      <c r="L164" s="193"/>
      <c r="M164" s="194"/>
      <c r="N164" s="195"/>
      <c r="O164" s="195"/>
      <c r="P164" s="196">
        <f>P165+P216</f>
        <v>0</v>
      </c>
      <c r="Q164" s="195"/>
      <c r="R164" s="196">
        <f>R165+R216</f>
        <v>2.2624151299999999</v>
      </c>
      <c r="S164" s="195"/>
      <c r="T164" s="197">
        <f>T165+T216</f>
        <v>4.6728000000000005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8" t="s">
        <v>137</v>
      </c>
      <c r="AT164" s="199" t="s">
        <v>71</v>
      </c>
      <c r="AU164" s="199" t="s">
        <v>72</v>
      </c>
      <c r="AY164" s="198" t="s">
        <v>118</v>
      </c>
      <c r="BK164" s="200">
        <f>BK165+BK216</f>
        <v>0</v>
      </c>
    </row>
    <row r="165" s="12" customFormat="1" ht="22.8" customHeight="1">
      <c r="A165" s="12"/>
      <c r="B165" s="187"/>
      <c r="C165" s="188"/>
      <c r="D165" s="189" t="s">
        <v>71</v>
      </c>
      <c r="E165" s="201" t="s">
        <v>315</v>
      </c>
      <c r="F165" s="201" t="s">
        <v>316</v>
      </c>
      <c r="G165" s="188"/>
      <c r="H165" s="188"/>
      <c r="I165" s="191"/>
      <c r="J165" s="202">
        <f>BK165</f>
        <v>0</v>
      </c>
      <c r="K165" s="188"/>
      <c r="L165" s="193"/>
      <c r="M165" s="194"/>
      <c r="N165" s="195"/>
      <c r="O165" s="195"/>
      <c r="P165" s="196">
        <f>SUM(P166:P215)</f>
        <v>0</v>
      </c>
      <c r="Q165" s="195"/>
      <c r="R165" s="196">
        <f>SUM(R166:R215)</f>
        <v>0</v>
      </c>
      <c r="S165" s="195"/>
      <c r="T165" s="197">
        <f>SUM(T166:T215)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8" t="s">
        <v>137</v>
      </c>
      <c r="AT165" s="199" t="s">
        <v>71</v>
      </c>
      <c r="AU165" s="199" t="s">
        <v>80</v>
      </c>
      <c r="AY165" s="198" t="s">
        <v>118</v>
      </c>
      <c r="BK165" s="200">
        <f>SUM(BK166:BK215)</f>
        <v>0</v>
      </c>
    </row>
    <row r="166" s="2" customFormat="1" ht="24.15" customHeight="1">
      <c r="A166" s="37"/>
      <c r="B166" s="38"/>
      <c r="C166" s="203" t="s">
        <v>317</v>
      </c>
      <c r="D166" s="203" t="s">
        <v>121</v>
      </c>
      <c r="E166" s="204" t="s">
        <v>318</v>
      </c>
      <c r="F166" s="205" t="s">
        <v>319</v>
      </c>
      <c r="G166" s="206" t="s">
        <v>196</v>
      </c>
      <c r="H166" s="207">
        <v>3</v>
      </c>
      <c r="I166" s="208"/>
      <c r="J166" s="209">
        <f>ROUND(I166*H166,2)</f>
        <v>0</v>
      </c>
      <c r="K166" s="205" t="s">
        <v>125</v>
      </c>
      <c r="L166" s="43"/>
      <c r="M166" s="210" t="s">
        <v>19</v>
      </c>
      <c r="N166" s="211" t="s">
        <v>43</v>
      </c>
      <c r="O166" s="83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4" t="s">
        <v>320</v>
      </c>
      <c r="AT166" s="214" t="s">
        <v>121</v>
      </c>
      <c r="AU166" s="214" t="s">
        <v>82</v>
      </c>
      <c r="AY166" s="16" t="s">
        <v>118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80</v>
      </c>
      <c r="BK166" s="215">
        <f>ROUND(I166*H166,2)</f>
        <v>0</v>
      </c>
      <c r="BL166" s="16" t="s">
        <v>320</v>
      </c>
      <c r="BM166" s="214" t="s">
        <v>321</v>
      </c>
    </row>
    <row r="167" s="2" customFormat="1">
      <c r="A167" s="37"/>
      <c r="B167" s="38"/>
      <c r="C167" s="39"/>
      <c r="D167" s="216" t="s">
        <v>128</v>
      </c>
      <c r="E167" s="39"/>
      <c r="F167" s="217" t="s">
        <v>322</v>
      </c>
      <c r="G167" s="39"/>
      <c r="H167" s="39"/>
      <c r="I167" s="218"/>
      <c r="J167" s="39"/>
      <c r="K167" s="39"/>
      <c r="L167" s="43"/>
      <c r="M167" s="219"/>
      <c r="N167" s="22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128</v>
      </c>
      <c r="AU167" s="16" t="s">
        <v>82</v>
      </c>
    </row>
    <row r="168" s="2" customFormat="1" ht="16.5" customHeight="1">
      <c r="A168" s="37"/>
      <c r="B168" s="38"/>
      <c r="C168" s="221" t="s">
        <v>323</v>
      </c>
      <c r="D168" s="221" t="s">
        <v>130</v>
      </c>
      <c r="E168" s="222" t="s">
        <v>324</v>
      </c>
      <c r="F168" s="223" t="s">
        <v>325</v>
      </c>
      <c r="G168" s="224" t="s">
        <v>245</v>
      </c>
      <c r="H168" s="225">
        <v>3</v>
      </c>
      <c r="I168" s="226"/>
      <c r="J168" s="227">
        <f>ROUND(I168*H168,2)</f>
        <v>0</v>
      </c>
      <c r="K168" s="223" t="s">
        <v>19</v>
      </c>
      <c r="L168" s="228"/>
      <c r="M168" s="229" t="s">
        <v>19</v>
      </c>
      <c r="N168" s="230" t="s">
        <v>43</v>
      </c>
      <c r="O168" s="83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326</v>
      </c>
      <c r="AT168" s="214" t="s">
        <v>130</v>
      </c>
      <c r="AU168" s="214" t="s">
        <v>82</v>
      </c>
      <c r="AY168" s="16" t="s">
        <v>118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80</v>
      </c>
      <c r="BK168" s="215">
        <f>ROUND(I168*H168,2)</f>
        <v>0</v>
      </c>
      <c r="BL168" s="16" t="s">
        <v>320</v>
      </c>
      <c r="BM168" s="214" t="s">
        <v>327</v>
      </c>
    </row>
    <row r="169" s="2" customFormat="1" ht="16.5" customHeight="1">
      <c r="A169" s="37"/>
      <c r="B169" s="38"/>
      <c r="C169" s="203" t="s">
        <v>328</v>
      </c>
      <c r="D169" s="203" t="s">
        <v>121</v>
      </c>
      <c r="E169" s="204" t="s">
        <v>329</v>
      </c>
      <c r="F169" s="205" t="s">
        <v>330</v>
      </c>
      <c r="G169" s="206" t="s">
        <v>196</v>
      </c>
      <c r="H169" s="207">
        <v>1</v>
      </c>
      <c r="I169" s="208"/>
      <c r="J169" s="209">
        <f>ROUND(I169*H169,2)</f>
        <v>0</v>
      </c>
      <c r="K169" s="205" t="s">
        <v>125</v>
      </c>
      <c r="L169" s="43"/>
      <c r="M169" s="210" t="s">
        <v>19</v>
      </c>
      <c r="N169" s="211" t="s">
        <v>43</v>
      </c>
      <c r="O169" s="83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4" t="s">
        <v>320</v>
      </c>
      <c r="AT169" s="214" t="s">
        <v>121</v>
      </c>
      <c r="AU169" s="214" t="s">
        <v>82</v>
      </c>
      <c r="AY169" s="16" t="s">
        <v>118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6" t="s">
        <v>80</v>
      </c>
      <c r="BK169" s="215">
        <f>ROUND(I169*H169,2)</f>
        <v>0</v>
      </c>
      <c r="BL169" s="16" t="s">
        <v>320</v>
      </c>
      <c r="BM169" s="214" t="s">
        <v>331</v>
      </c>
    </row>
    <row r="170" s="2" customFormat="1">
      <c r="A170" s="37"/>
      <c r="B170" s="38"/>
      <c r="C170" s="39"/>
      <c r="D170" s="216" t="s">
        <v>128</v>
      </c>
      <c r="E170" s="39"/>
      <c r="F170" s="217" t="s">
        <v>332</v>
      </c>
      <c r="G170" s="39"/>
      <c r="H170" s="39"/>
      <c r="I170" s="218"/>
      <c r="J170" s="39"/>
      <c r="K170" s="39"/>
      <c r="L170" s="43"/>
      <c r="M170" s="219"/>
      <c r="N170" s="220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128</v>
      </c>
      <c r="AU170" s="16" t="s">
        <v>82</v>
      </c>
    </row>
    <row r="171" s="2" customFormat="1" ht="21.75" customHeight="1">
      <c r="A171" s="37"/>
      <c r="B171" s="38"/>
      <c r="C171" s="203" t="s">
        <v>333</v>
      </c>
      <c r="D171" s="203" t="s">
        <v>121</v>
      </c>
      <c r="E171" s="204" t="s">
        <v>334</v>
      </c>
      <c r="F171" s="205" t="s">
        <v>335</v>
      </c>
      <c r="G171" s="206" t="s">
        <v>196</v>
      </c>
      <c r="H171" s="207">
        <v>28</v>
      </c>
      <c r="I171" s="208"/>
      <c r="J171" s="209">
        <f>ROUND(I171*H171,2)</f>
        <v>0</v>
      </c>
      <c r="K171" s="205" t="s">
        <v>125</v>
      </c>
      <c r="L171" s="43"/>
      <c r="M171" s="210" t="s">
        <v>19</v>
      </c>
      <c r="N171" s="211" t="s">
        <v>43</v>
      </c>
      <c r="O171" s="83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320</v>
      </c>
      <c r="AT171" s="214" t="s">
        <v>121</v>
      </c>
      <c r="AU171" s="214" t="s">
        <v>82</v>
      </c>
      <c r="AY171" s="16" t="s">
        <v>118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80</v>
      </c>
      <c r="BK171" s="215">
        <f>ROUND(I171*H171,2)</f>
        <v>0</v>
      </c>
      <c r="BL171" s="16" t="s">
        <v>320</v>
      </c>
      <c r="BM171" s="214" t="s">
        <v>336</v>
      </c>
    </row>
    <row r="172" s="2" customFormat="1">
      <c r="A172" s="37"/>
      <c r="B172" s="38"/>
      <c r="C172" s="39"/>
      <c r="D172" s="216" t="s">
        <v>128</v>
      </c>
      <c r="E172" s="39"/>
      <c r="F172" s="217" t="s">
        <v>337</v>
      </c>
      <c r="G172" s="39"/>
      <c r="H172" s="39"/>
      <c r="I172" s="218"/>
      <c r="J172" s="39"/>
      <c r="K172" s="39"/>
      <c r="L172" s="43"/>
      <c r="M172" s="219"/>
      <c r="N172" s="22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128</v>
      </c>
      <c r="AU172" s="16" t="s">
        <v>82</v>
      </c>
    </row>
    <row r="173" s="2" customFormat="1" ht="16.5" customHeight="1">
      <c r="A173" s="37"/>
      <c r="B173" s="38"/>
      <c r="C173" s="221" t="s">
        <v>338</v>
      </c>
      <c r="D173" s="221" t="s">
        <v>130</v>
      </c>
      <c r="E173" s="222" t="s">
        <v>339</v>
      </c>
      <c r="F173" s="223" t="s">
        <v>340</v>
      </c>
      <c r="G173" s="224" t="s">
        <v>245</v>
      </c>
      <c r="H173" s="225">
        <v>28</v>
      </c>
      <c r="I173" s="226"/>
      <c r="J173" s="227">
        <f>ROUND(I173*H173,2)</f>
        <v>0</v>
      </c>
      <c r="K173" s="223" t="s">
        <v>19</v>
      </c>
      <c r="L173" s="228"/>
      <c r="M173" s="229" t="s">
        <v>19</v>
      </c>
      <c r="N173" s="230" t="s">
        <v>43</v>
      </c>
      <c r="O173" s="83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4" t="s">
        <v>326</v>
      </c>
      <c r="AT173" s="214" t="s">
        <v>130</v>
      </c>
      <c r="AU173" s="214" t="s">
        <v>82</v>
      </c>
      <c r="AY173" s="16" t="s">
        <v>118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6" t="s">
        <v>80</v>
      </c>
      <c r="BK173" s="215">
        <f>ROUND(I173*H173,2)</f>
        <v>0</v>
      </c>
      <c r="BL173" s="16" t="s">
        <v>320</v>
      </c>
      <c r="BM173" s="214" t="s">
        <v>341</v>
      </c>
    </row>
    <row r="174" s="2" customFormat="1" ht="16.5" customHeight="1">
      <c r="A174" s="37"/>
      <c r="B174" s="38"/>
      <c r="C174" s="221" t="s">
        <v>342</v>
      </c>
      <c r="D174" s="221" t="s">
        <v>130</v>
      </c>
      <c r="E174" s="222" t="s">
        <v>343</v>
      </c>
      <c r="F174" s="223" t="s">
        <v>344</v>
      </c>
      <c r="G174" s="224" t="s">
        <v>245</v>
      </c>
      <c r="H174" s="225">
        <v>4</v>
      </c>
      <c r="I174" s="226"/>
      <c r="J174" s="227">
        <f>ROUND(I174*H174,2)</f>
        <v>0</v>
      </c>
      <c r="K174" s="223" t="s">
        <v>19</v>
      </c>
      <c r="L174" s="228"/>
      <c r="M174" s="229" t="s">
        <v>19</v>
      </c>
      <c r="N174" s="230" t="s">
        <v>43</v>
      </c>
      <c r="O174" s="83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326</v>
      </c>
      <c r="AT174" s="214" t="s">
        <v>130</v>
      </c>
      <c r="AU174" s="214" t="s">
        <v>82</v>
      </c>
      <c r="AY174" s="16" t="s">
        <v>118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80</v>
      </c>
      <c r="BK174" s="215">
        <f>ROUND(I174*H174,2)</f>
        <v>0</v>
      </c>
      <c r="BL174" s="16" t="s">
        <v>320</v>
      </c>
      <c r="BM174" s="214" t="s">
        <v>345</v>
      </c>
    </row>
    <row r="175" s="2" customFormat="1" ht="16.5" customHeight="1">
      <c r="A175" s="37"/>
      <c r="B175" s="38"/>
      <c r="C175" s="203" t="s">
        <v>346</v>
      </c>
      <c r="D175" s="203" t="s">
        <v>121</v>
      </c>
      <c r="E175" s="204" t="s">
        <v>347</v>
      </c>
      <c r="F175" s="205" t="s">
        <v>348</v>
      </c>
      <c r="G175" s="206" t="s">
        <v>196</v>
      </c>
      <c r="H175" s="207">
        <v>28</v>
      </c>
      <c r="I175" s="208"/>
      <c r="J175" s="209">
        <f>ROUND(I175*H175,2)</f>
        <v>0</v>
      </c>
      <c r="K175" s="205" t="s">
        <v>125</v>
      </c>
      <c r="L175" s="43"/>
      <c r="M175" s="210" t="s">
        <v>19</v>
      </c>
      <c r="N175" s="211" t="s">
        <v>43</v>
      </c>
      <c r="O175" s="83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320</v>
      </c>
      <c r="AT175" s="214" t="s">
        <v>121</v>
      </c>
      <c r="AU175" s="214" t="s">
        <v>82</v>
      </c>
      <c r="AY175" s="16" t="s">
        <v>118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80</v>
      </c>
      <c r="BK175" s="215">
        <f>ROUND(I175*H175,2)</f>
        <v>0</v>
      </c>
      <c r="BL175" s="16" t="s">
        <v>320</v>
      </c>
      <c r="BM175" s="214" t="s">
        <v>349</v>
      </c>
    </row>
    <row r="176" s="2" customFormat="1">
      <c r="A176" s="37"/>
      <c r="B176" s="38"/>
      <c r="C176" s="39"/>
      <c r="D176" s="216" t="s">
        <v>128</v>
      </c>
      <c r="E176" s="39"/>
      <c r="F176" s="217" t="s">
        <v>350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128</v>
      </c>
      <c r="AU176" s="16" t="s">
        <v>82</v>
      </c>
    </row>
    <row r="177" s="2" customFormat="1" ht="16.5" customHeight="1">
      <c r="A177" s="37"/>
      <c r="B177" s="38"/>
      <c r="C177" s="221" t="s">
        <v>351</v>
      </c>
      <c r="D177" s="221" t="s">
        <v>130</v>
      </c>
      <c r="E177" s="222" t="s">
        <v>352</v>
      </c>
      <c r="F177" s="223" t="s">
        <v>353</v>
      </c>
      <c r="G177" s="224" t="s">
        <v>245</v>
      </c>
      <c r="H177" s="225">
        <v>24</v>
      </c>
      <c r="I177" s="226"/>
      <c r="J177" s="227">
        <f>ROUND(I177*H177,2)</f>
        <v>0</v>
      </c>
      <c r="K177" s="223" t="s">
        <v>19</v>
      </c>
      <c r="L177" s="228"/>
      <c r="M177" s="229" t="s">
        <v>19</v>
      </c>
      <c r="N177" s="230" t="s">
        <v>43</v>
      </c>
      <c r="O177" s="83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4" t="s">
        <v>326</v>
      </c>
      <c r="AT177" s="214" t="s">
        <v>130</v>
      </c>
      <c r="AU177" s="214" t="s">
        <v>82</v>
      </c>
      <c r="AY177" s="16" t="s">
        <v>118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6" t="s">
        <v>80</v>
      </c>
      <c r="BK177" s="215">
        <f>ROUND(I177*H177,2)</f>
        <v>0</v>
      </c>
      <c r="BL177" s="16" t="s">
        <v>320</v>
      </c>
      <c r="BM177" s="214" t="s">
        <v>354</v>
      </c>
    </row>
    <row r="178" s="2" customFormat="1" ht="16.5" customHeight="1">
      <c r="A178" s="37"/>
      <c r="B178" s="38"/>
      <c r="C178" s="221" t="s">
        <v>355</v>
      </c>
      <c r="D178" s="221" t="s">
        <v>130</v>
      </c>
      <c r="E178" s="222" t="s">
        <v>356</v>
      </c>
      <c r="F178" s="223" t="s">
        <v>357</v>
      </c>
      <c r="G178" s="224" t="s">
        <v>245</v>
      </c>
      <c r="H178" s="225">
        <v>24</v>
      </c>
      <c r="I178" s="226"/>
      <c r="J178" s="227">
        <f>ROUND(I178*H178,2)</f>
        <v>0</v>
      </c>
      <c r="K178" s="223" t="s">
        <v>19</v>
      </c>
      <c r="L178" s="228"/>
      <c r="M178" s="229" t="s">
        <v>19</v>
      </c>
      <c r="N178" s="230" t="s">
        <v>43</v>
      </c>
      <c r="O178" s="83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4" t="s">
        <v>326</v>
      </c>
      <c r="AT178" s="214" t="s">
        <v>130</v>
      </c>
      <c r="AU178" s="214" t="s">
        <v>82</v>
      </c>
      <c r="AY178" s="16" t="s">
        <v>118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80</v>
      </c>
      <c r="BK178" s="215">
        <f>ROUND(I178*H178,2)</f>
        <v>0</v>
      </c>
      <c r="BL178" s="16" t="s">
        <v>320</v>
      </c>
      <c r="BM178" s="214" t="s">
        <v>358</v>
      </c>
    </row>
    <row r="179" s="2" customFormat="1" ht="16.5" customHeight="1">
      <c r="A179" s="37"/>
      <c r="B179" s="38"/>
      <c r="C179" s="221" t="s">
        <v>359</v>
      </c>
      <c r="D179" s="221" t="s">
        <v>130</v>
      </c>
      <c r="E179" s="222" t="s">
        <v>360</v>
      </c>
      <c r="F179" s="223" t="s">
        <v>361</v>
      </c>
      <c r="G179" s="224" t="s">
        <v>362</v>
      </c>
      <c r="H179" s="225">
        <v>4</v>
      </c>
      <c r="I179" s="226"/>
      <c r="J179" s="227">
        <f>ROUND(I179*H179,2)</f>
        <v>0</v>
      </c>
      <c r="K179" s="223" t="s">
        <v>19</v>
      </c>
      <c r="L179" s="228"/>
      <c r="M179" s="229" t="s">
        <v>19</v>
      </c>
      <c r="N179" s="230" t="s">
        <v>43</v>
      </c>
      <c r="O179" s="83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4" t="s">
        <v>326</v>
      </c>
      <c r="AT179" s="214" t="s">
        <v>130</v>
      </c>
      <c r="AU179" s="214" t="s">
        <v>82</v>
      </c>
      <c r="AY179" s="16" t="s">
        <v>118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6" t="s">
        <v>80</v>
      </c>
      <c r="BK179" s="215">
        <f>ROUND(I179*H179,2)</f>
        <v>0</v>
      </c>
      <c r="BL179" s="16" t="s">
        <v>320</v>
      </c>
      <c r="BM179" s="214" t="s">
        <v>363</v>
      </c>
    </row>
    <row r="180" s="2" customFormat="1" ht="16.5" customHeight="1">
      <c r="A180" s="37"/>
      <c r="B180" s="38"/>
      <c r="C180" s="221" t="s">
        <v>364</v>
      </c>
      <c r="D180" s="221" t="s">
        <v>130</v>
      </c>
      <c r="E180" s="222" t="s">
        <v>365</v>
      </c>
      <c r="F180" s="223" t="s">
        <v>366</v>
      </c>
      <c r="G180" s="224" t="s">
        <v>245</v>
      </c>
      <c r="H180" s="225">
        <v>4</v>
      </c>
      <c r="I180" s="226"/>
      <c r="J180" s="227">
        <f>ROUND(I180*H180,2)</f>
        <v>0</v>
      </c>
      <c r="K180" s="223" t="s">
        <v>19</v>
      </c>
      <c r="L180" s="228"/>
      <c r="M180" s="229" t="s">
        <v>19</v>
      </c>
      <c r="N180" s="230" t="s">
        <v>43</v>
      </c>
      <c r="O180" s="83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4" t="s">
        <v>326</v>
      </c>
      <c r="AT180" s="214" t="s">
        <v>130</v>
      </c>
      <c r="AU180" s="214" t="s">
        <v>82</v>
      </c>
      <c r="AY180" s="16" t="s">
        <v>118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6" t="s">
        <v>80</v>
      </c>
      <c r="BK180" s="215">
        <f>ROUND(I180*H180,2)</f>
        <v>0</v>
      </c>
      <c r="BL180" s="16" t="s">
        <v>320</v>
      </c>
      <c r="BM180" s="214" t="s">
        <v>367</v>
      </c>
    </row>
    <row r="181" s="2" customFormat="1" ht="16.5" customHeight="1">
      <c r="A181" s="37"/>
      <c r="B181" s="38"/>
      <c r="C181" s="203" t="s">
        <v>368</v>
      </c>
      <c r="D181" s="203" t="s">
        <v>121</v>
      </c>
      <c r="E181" s="204" t="s">
        <v>369</v>
      </c>
      <c r="F181" s="205" t="s">
        <v>370</v>
      </c>
      <c r="G181" s="206" t="s">
        <v>196</v>
      </c>
      <c r="H181" s="207">
        <v>1</v>
      </c>
      <c r="I181" s="208"/>
      <c r="J181" s="209">
        <f>ROUND(I181*H181,2)</f>
        <v>0</v>
      </c>
      <c r="K181" s="205" t="s">
        <v>125</v>
      </c>
      <c r="L181" s="43"/>
      <c r="M181" s="210" t="s">
        <v>19</v>
      </c>
      <c r="N181" s="211" t="s">
        <v>43</v>
      </c>
      <c r="O181" s="83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320</v>
      </c>
      <c r="AT181" s="214" t="s">
        <v>121</v>
      </c>
      <c r="AU181" s="214" t="s">
        <v>82</v>
      </c>
      <c r="AY181" s="16" t="s">
        <v>118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80</v>
      </c>
      <c r="BK181" s="215">
        <f>ROUND(I181*H181,2)</f>
        <v>0</v>
      </c>
      <c r="BL181" s="16" t="s">
        <v>320</v>
      </c>
      <c r="BM181" s="214" t="s">
        <v>371</v>
      </c>
    </row>
    <row r="182" s="2" customFormat="1">
      <c r="A182" s="37"/>
      <c r="B182" s="38"/>
      <c r="C182" s="39"/>
      <c r="D182" s="216" t="s">
        <v>128</v>
      </c>
      <c r="E182" s="39"/>
      <c r="F182" s="217" t="s">
        <v>372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128</v>
      </c>
      <c r="AU182" s="16" t="s">
        <v>82</v>
      </c>
    </row>
    <row r="183" s="2" customFormat="1" ht="16.5" customHeight="1">
      <c r="A183" s="37"/>
      <c r="B183" s="38"/>
      <c r="C183" s="221" t="s">
        <v>373</v>
      </c>
      <c r="D183" s="221" t="s">
        <v>130</v>
      </c>
      <c r="E183" s="222" t="s">
        <v>374</v>
      </c>
      <c r="F183" s="223" t="s">
        <v>375</v>
      </c>
      <c r="G183" s="224" t="s">
        <v>245</v>
      </c>
      <c r="H183" s="225">
        <v>1</v>
      </c>
      <c r="I183" s="226"/>
      <c r="J183" s="227">
        <f>ROUND(I183*H183,2)</f>
        <v>0</v>
      </c>
      <c r="K183" s="223" t="s">
        <v>19</v>
      </c>
      <c r="L183" s="228"/>
      <c r="M183" s="229" t="s">
        <v>19</v>
      </c>
      <c r="N183" s="230" t="s">
        <v>43</v>
      </c>
      <c r="O183" s="83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326</v>
      </c>
      <c r="AT183" s="214" t="s">
        <v>130</v>
      </c>
      <c r="AU183" s="214" t="s">
        <v>82</v>
      </c>
      <c r="AY183" s="16" t="s">
        <v>118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80</v>
      </c>
      <c r="BK183" s="215">
        <f>ROUND(I183*H183,2)</f>
        <v>0</v>
      </c>
      <c r="BL183" s="16" t="s">
        <v>320</v>
      </c>
      <c r="BM183" s="214" t="s">
        <v>376</v>
      </c>
    </row>
    <row r="184" s="2" customFormat="1" ht="16.5" customHeight="1">
      <c r="A184" s="37"/>
      <c r="B184" s="38"/>
      <c r="C184" s="221" t="s">
        <v>377</v>
      </c>
      <c r="D184" s="221" t="s">
        <v>130</v>
      </c>
      <c r="E184" s="222" t="s">
        <v>365</v>
      </c>
      <c r="F184" s="223" t="s">
        <v>366</v>
      </c>
      <c r="G184" s="224" t="s">
        <v>245</v>
      </c>
      <c r="H184" s="225">
        <v>1</v>
      </c>
      <c r="I184" s="226"/>
      <c r="J184" s="227">
        <f>ROUND(I184*H184,2)</f>
        <v>0</v>
      </c>
      <c r="K184" s="223" t="s">
        <v>19</v>
      </c>
      <c r="L184" s="228"/>
      <c r="M184" s="229" t="s">
        <v>19</v>
      </c>
      <c r="N184" s="230" t="s">
        <v>43</v>
      </c>
      <c r="O184" s="83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4" t="s">
        <v>326</v>
      </c>
      <c r="AT184" s="214" t="s">
        <v>130</v>
      </c>
      <c r="AU184" s="214" t="s">
        <v>82</v>
      </c>
      <c r="AY184" s="16" t="s">
        <v>118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6" t="s">
        <v>80</v>
      </c>
      <c r="BK184" s="215">
        <f>ROUND(I184*H184,2)</f>
        <v>0</v>
      </c>
      <c r="BL184" s="16" t="s">
        <v>320</v>
      </c>
      <c r="BM184" s="214" t="s">
        <v>378</v>
      </c>
    </row>
    <row r="185" s="2" customFormat="1" ht="16.5" customHeight="1">
      <c r="A185" s="37"/>
      <c r="B185" s="38"/>
      <c r="C185" s="221" t="s">
        <v>379</v>
      </c>
      <c r="D185" s="221" t="s">
        <v>130</v>
      </c>
      <c r="E185" s="222" t="s">
        <v>380</v>
      </c>
      <c r="F185" s="223" t="s">
        <v>381</v>
      </c>
      <c r="G185" s="224" t="s">
        <v>245</v>
      </c>
      <c r="H185" s="225">
        <v>29</v>
      </c>
      <c r="I185" s="226"/>
      <c r="J185" s="227">
        <f>ROUND(I185*H185,2)</f>
        <v>0</v>
      </c>
      <c r="K185" s="223" t="s">
        <v>19</v>
      </c>
      <c r="L185" s="228"/>
      <c r="M185" s="229" t="s">
        <v>19</v>
      </c>
      <c r="N185" s="230" t="s">
        <v>43</v>
      </c>
      <c r="O185" s="83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4" t="s">
        <v>326</v>
      </c>
      <c r="AT185" s="214" t="s">
        <v>130</v>
      </c>
      <c r="AU185" s="214" t="s">
        <v>82</v>
      </c>
      <c r="AY185" s="16" t="s">
        <v>118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6" t="s">
        <v>80</v>
      </c>
      <c r="BK185" s="215">
        <f>ROUND(I185*H185,2)</f>
        <v>0</v>
      </c>
      <c r="BL185" s="16" t="s">
        <v>320</v>
      </c>
      <c r="BM185" s="214" t="s">
        <v>382</v>
      </c>
    </row>
    <row r="186" s="2" customFormat="1" ht="16.5" customHeight="1">
      <c r="A186" s="37"/>
      <c r="B186" s="38"/>
      <c r="C186" s="203" t="s">
        <v>383</v>
      </c>
      <c r="D186" s="203" t="s">
        <v>121</v>
      </c>
      <c r="E186" s="204" t="s">
        <v>384</v>
      </c>
      <c r="F186" s="205" t="s">
        <v>385</v>
      </c>
      <c r="G186" s="206" t="s">
        <v>196</v>
      </c>
      <c r="H186" s="207">
        <v>5</v>
      </c>
      <c r="I186" s="208"/>
      <c r="J186" s="209">
        <f>ROUND(I186*H186,2)</f>
        <v>0</v>
      </c>
      <c r="K186" s="205" t="s">
        <v>125</v>
      </c>
      <c r="L186" s="43"/>
      <c r="M186" s="210" t="s">
        <v>19</v>
      </c>
      <c r="N186" s="211" t="s">
        <v>43</v>
      </c>
      <c r="O186" s="83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320</v>
      </c>
      <c r="AT186" s="214" t="s">
        <v>121</v>
      </c>
      <c r="AU186" s="214" t="s">
        <v>82</v>
      </c>
      <c r="AY186" s="16" t="s">
        <v>118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80</v>
      </c>
      <c r="BK186" s="215">
        <f>ROUND(I186*H186,2)</f>
        <v>0</v>
      </c>
      <c r="BL186" s="16" t="s">
        <v>320</v>
      </c>
      <c r="BM186" s="214" t="s">
        <v>386</v>
      </c>
    </row>
    <row r="187" s="2" customFormat="1">
      <c r="A187" s="37"/>
      <c r="B187" s="38"/>
      <c r="C187" s="39"/>
      <c r="D187" s="216" t="s">
        <v>128</v>
      </c>
      <c r="E187" s="39"/>
      <c r="F187" s="217" t="s">
        <v>387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128</v>
      </c>
      <c r="AU187" s="16" t="s">
        <v>82</v>
      </c>
    </row>
    <row r="188" s="2" customFormat="1" ht="16.5" customHeight="1">
      <c r="A188" s="37"/>
      <c r="B188" s="38"/>
      <c r="C188" s="221" t="s">
        <v>388</v>
      </c>
      <c r="D188" s="221" t="s">
        <v>130</v>
      </c>
      <c r="E188" s="222" t="s">
        <v>389</v>
      </c>
      <c r="F188" s="223" t="s">
        <v>390</v>
      </c>
      <c r="G188" s="224" t="s">
        <v>245</v>
      </c>
      <c r="H188" s="225">
        <v>4</v>
      </c>
      <c r="I188" s="226"/>
      <c r="J188" s="227">
        <f>ROUND(I188*H188,2)</f>
        <v>0</v>
      </c>
      <c r="K188" s="223" t="s">
        <v>19</v>
      </c>
      <c r="L188" s="228"/>
      <c r="M188" s="229" t="s">
        <v>19</v>
      </c>
      <c r="N188" s="230" t="s">
        <v>43</v>
      </c>
      <c r="O188" s="83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4" t="s">
        <v>326</v>
      </c>
      <c r="AT188" s="214" t="s">
        <v>130</v>
      </c>
      <c r="AU188" s="214" t="s">
        <v>82</v>
      </c>
      <c r="AY188" s="16" t="s">
        <v>118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80</v>
      </c>
      <c r="BK188" s="215">
        <f>ROUND(I188*H188,2)</f>
        <v>0</v>
      </c>
      <c r="BL188" s="16" t="s">
        <v>320</v>
      </c>
      <c r="BM188" s="214" t="s">
        <v>391</v>
      </c>
    </row>
    <row r="189" s="2" customFormat="1" ht="16.5" customHeight="1">
      <c r="A189" s="37"/>
      <c r="B189" s="38"/>
      <c r="C189" s="221" t="s">
        <v>392</v>
      </c>
      <c r="D189" s="221" t="s">
        <v>130</v>
      </c>
      <c r="E189" s="222" t="s">
        <v>393</v>
      </c>
      <c r="F189" s="223" t="s">
        <v>394</v>
      </c>
      <c r="G189" s="224" t="s">
        <v>245</v>
      </c>
      <c r="H189" s="225">
        <v>1</v>
      </c>
      <c r="I189" s="226"/>
      <c r="J189" s="227">
        <f>ROUND(I189*H189,2)</f>
        <v>0</v>
      </c>
      <c r="K189" s="223" t="s">
        <v>19</v>
      </c>
      <c r="L189" s="228"/>
      <c r="M189" s="229" t="s">
        <v>19</v>
      </c>
      <c r="N189" s="230" t="s">
        <v>43</v>
      </c>
      <c r="O189" s="83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4" t="s">
        <v>326</v>
      </c>
      <c r="AT189" s="214" t="s">
        <v>130</v>
      </c>
      <c r="AU189" s="214" t="s">
        <v>82</v>
      </c>
      <c r="AY189" s="16" t="s">
        <v>118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6" t="s">
        <v>80</v>
      </c>
      <c r="BK189" s="215">
        <f>ROUND(I189*H189,2)</f>
        <v>0</v>
      </c>
      <c r="BL189" s="16" t="s">
        <v>320</v>
      </c>
      <c r="BM189" s="214" t="s">
        <v>395</v>
      </c>
    </row>
    <row r="190" s="2" customFormat="1" ht="16.5" customHeight="1">
      <c r="A190" s="37"/>
      <c r="B190" s="38"/>
      <c r="C190" s="203" t="s">
        <v>396</v>
      </c>
      <c r="D190" s="203" t="s">
        <v>121</v>
      </c>
      <c r="E190" s="204" t="s">
        <v>397</v>
      </c>
      <c r="F190" s="205" t="s">
        <v>398</v>
      </c>
      <c r="G190" s="206" t="s">
        <v>196</v>
      </c>
      <c r="H190" s="207">
        <v>30</v>
      </c>
      <c r="I190" s="208"/>
      <c r="J190" s="209">
        <f>ROUND(I190*H190,2)</f>
        <v>0</v>
      </c>
      <c r="K190" s="205" t="s">
        <v>125</v>
      </c>
      <c r="L190" s="43"/>
      <c r="M190" s="210" t="s">
        <v>19</v>
      </c>
      <c r="N190" s="211" t="s">
        <v>43</v>
      </c>
      <c r="O190" s="83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4" t="s">
        <v>320</v>
      </c>
      <c r="AT190" s="214" t="s">
        <v>121</v>
      </c>
      <c r="AU190" s="214" t="s">
        <v>82</v>
      </c>
      <c r="AY190" s="16" t="s">
        <v>118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6" t="s">
        <v>80</v>
      </c>
      <c r="BK190" s="215">
        <f>ROUND(I190*H190,2)</f>
        <v>0</v>
      </c>
      <c r="BL190" s="16" t="s">
        <v>320</v>
      </c>
      <c r="BM190" s="214" t="s">
        <v>399</v>
      </c>
    </row>
    <row r="191" s="2" customFormat="1">
      <c r="A191" s="37"/>
      <c r="B191" s="38"/>
      <c r="C191" s="39"/>
      <c r="D191" s="216" t="s">
        <v>128</v>
      </c>
      <c r="E191" s="39"/>
      <c r="F191" s="217" t="s">
        <v>400</v>
      </c>
      <c r="G191" s="39"/>
      <c r="H191" s="39"/>
      <c r="I191" s="218"/>
      <c r="J191" s="39"/>
      <c r="K191" s="39"/>
      <c r="L191" s="43"/>
      <c r="M191" s="219"/>
      <c r="N191" s="22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128</v>
      </c>
      <c r="AU191" s="16" t="s">
        <v>82</v>
      </c>
    </row>
    <row r="192" s="2" customFormat="1" ht="24.15" customHeight="1">
      <c r="A192" s="37"/>
      <c r="B192" s="38"/>
      <c r="C192" s="203" t="s">
        <v>401</v>
      </c>
      <c r="D192" s="203" t="s">
        <v>121</v>
      </c>
      <c r="E192" s="204" t="s">
        <v>402</v>
      </c>
      <c r="F192" s="205" t="s">
        <v>403</v>
      </c>
      <c r="G192" s="206" t="s">
        <v>196</v>
      </c>
      <c r="H192" s="207">
        <v>1</v>
      </c>
      <c r="I192" s="208"/>
      <c r="J192" s="209">
        <f>ROUND(I192*H192,2)</f>
        <v>0</v>
      </c>
      <c r="K192" s="205" t="s">
        <v>125</v>
      </c>
      <c r="L192" s="43"/>
      <c r="M192" s="210" t="s">
        <v>19</v>
      </c>
      <c r="N192" s="211" t="s">
        <v>43</v>
      </c>
      <c r="O192" s="83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4" t="s">
        <v>320</v>
      </c>
      <c r="AT192" s="214" t="s">
        <v>121</v>
      </c>
      <c r="AU192" s="214" t="s">
        <v>82</v>
      </c>
      <c r="AY192" s="16" t="s">
        <v>118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6" t="s">
        <v>80</v>
      </c>
      <c r="BK192" s="215">
        <f>ROUND(I192*H192,2)</f>
        <v>0</v>
      </c>
      <c r="BL192" s="16" t="s">
        <v>320</v>
      </c>
      <c r="BM192" s="214" t="s">
        <v>404</v>
      </c>
    </row>
    <row r="193" s="2" customFormat="1">
      <c r="A193" s="37"/>
      <c r="B193" s="38"/>
      <c r="C193" s="39"/>
      <c r="D193" s="216" t="s">
        <v>128</v>
      </c>
      <c r="E193" s="39"/>
      <c r="F193" s="217" t="s">
        <v>405</v>
      </c>
      <c r="G193" s="39"/>
      <c r="H193" s="39"/>
      <c r="I193" s="218"/>
      <c r="J193" s="39"/>
      <c r="K193" s="39"/>
      <c r="L193" s="43"/>
      <c r="M193" s="219"/>
      <c r="N193" s="220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128</v>
      </c>
      <c r="AU193" s="16" t="s">
        <v>82</v>
      </c>
    </row>
    <row r="194" s="2" customFormat="1" ht="21.75" customHeight="1">
      <c r="A194" s="37"/>
      <c r="B194" s="38"/>
      <c r="C194" s="203" t="s">
        <v>406</v>
      </c>
      <c r="D194" s="203" t="s">
        <v>121</v>
      </c>
      <c r="E194" s="204" t="s">
        <v>407</v>
      </c>
      <c r="F194" s="205" t="s">
        <v>408</v>
      </c>
      <c r="G194" s="206" t="s">
        <v>409</v>
      </c>
      <c r="H194" s="207">
        <v>1</v>
      </c>
      <c r="I194" s="208"/>
      <c r="J194" s="209">
        <f>ROUND(I194*H194,2)</f>
        <v>0</v>
      </c>
      <c r="K194" s="205" t="s">
        <v>125</v>
      </c>
      <c r="L194" s="43"/>
      <c r="M194" s="210" t="s">
        <v>19</v>
      </c>
      <c r="N194" s="211" t="s">
        <v>43</v>
      </c>
      <c r="O194" s="83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4" t="s">
        <v>320</v>
      </c>
      <c r="AT194" s="214" t="s">
        <v>121</v>
      </c>
      <c r="AU194" s="214" t="s">
        <v>82</v>
      </c>
      <c r="AY194" s="16" t="s">
        <v>118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6" t="s">
        <v>80</v>
      </c>
      <c r="BK194" s="215">
        <f>ROUND(I194*H194,2)</f>
        <v>0</v>
      </c>
      <c r="BL194" s="16" t="s">
        <v>320</v>
      </c>
      <c r="BM194" s="214" t="s">
        <v>410</v>
      </c>
    </row>
    <row r="195" s="2" customFormat="1">
      <c r="A195" s="37"/>
      <c r="B195" s="38"/>
      <c r="C195" s="39"/>
      <c r="D195" s="216" t="s">
        <v>128</v>
      </c>
      <c r="E195" s="39"/>
      <c r="F195" s="217" t="s">
        <v>411</v>
      </c>
      <c r="G195" s="39"/>
      <c r="H195" s="39"/>
      <c r="I195" s="218"/>
      <c r="J195" s="39"/>
      <c r="K195" s="39"/>
      <c r="L195" s="43"/>
      <c r="M195" s="219"/>
      <c r="N195" s="22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128</v>
      </c>
      <c r="AU195" s="16" t="s">
        <v>82</v>
      </c>
    </row>
    <row r="196" s="2" customFormat="1" ht="16.5" customHeight="1">
      <c r="A196" s="37"/>
      <c r="B196" s="38"/>
      <c r="C196" s="203" t="s">
        <v>412</v>
      </c>
      <c r="D196" s="203" t="s">
        <v>121</v>
      </c>
      <c r="E196" s="204" t="s">
        <v>413</v>
      </c>
      <c r="F196" s="205" t="s">
        <v>414</v>
      </c>
      <c r="G196" s="206" t="s">
        <v>409</v>
      </c>
      <c r="H196" s="207">
        <v>4</v>
      </c>
      <c r="I196" s="208"/>
      <c r="J196" s="209">
        <f>ROUND(I196*H196,2)</f>
        <v>0</v>
      </c>
      <c r="K196" s="205" t="s">
        <v>125</v>
      </c>
      <c r="L196" s="43"/>
      <c r="M196" s="210" t="s">
        <v>19</v>
      </c>
      <c r="N196" s="211" t="s">
        <v>43</v>
      </c>
      <c r="O196" s="83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4" t="s">
        <v>320</v>
      </c>
      <c r="AT196" s="214" t="s">
        <v>121</v>
      </c>
      <c r="AU196" s="214" t="s">
        <v>82</v>
      </c>
      <c r="AY196" s="16" t="s">
        <v>118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6" t="s">
        <v>80</v>
      </c>
      <c r="BK196" s="215">
        <f>ROUND(I196*H196,2)</f>
        <v>0</v>
      </c>
      <c r="BL196" s="16" t="s">
        <v>320</v>
      </c>
      <c r="BM196" s="214" t="s">
        <v>415</v>
      </c>
    </row>
    <row r="197" s="2" customFormat="1">
      <c r="A197" s="37"/>
      <c r="B197" s="38"/>
      <c r="C197" s="39"/>
      <c r="D197" s="216" t="s">
        <v>128</v>
      </c>
      <c r="E197" s="39"/>
      <c r="F197" s="217" t="s">
        <v>416</v>
      </c>
      <c r="G197" s="39"/>
      <c r="H197" s="39"/>
      <c r="I197" s="218"/>
      <c r="J197" s="39"/>
      <c r="K197" s="39"/>
      <c r="L197" s="43"/>
      <c r="M197" s="219"/>
      <c r="N197" s="22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128</v>
      </c>
      <c r="AU197" s="16" t="s">
        <v>82</v>
      </c>
    </row>
    <row r="198" s="2" customFormat="1" ht="16.5" customHeight="1">
      <c r="A198" s="37"/>
      <c r="B198" s="38"/>
      <c r="C198" s="203" t="s">
        <v>417</v>
      </c>
      <c r="D198" s="203" t="s">
        <v>121</v>
      </c>
      <c r="E198" s="204" t="s">
        <v>418</v>
      </c>
      <c r="F198" s="205" t="s">
        <v>419</v>
      </c>
      <c r="G198" s="206" t="s">
        <v>196</v>
      </c>
      <c r="H198" s="207">
        <v>72</v>
      </c>
      <c r="I198" s="208"/>
      <c r="J198" s="209">
        <f>ROUND(I198*H198,2)</f>
        <v>0</v>
      </c>
      <c r="K198" s="205" t="s">
        <v>125</v>
      </c>
      <c r="L198" s="43"/>
      <c r="M198" s="210" t="s">
        <v>19</v>
      </c>
      <c r="N198" s="211" t="s">
        <v>43</v>
      </c>
      <c r="O198" s="83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4" t="s">
        <v>320</v>
      </c>
      <c r="AT198" s="214" t="s">
        <v>121</v>
      </c>
      <c r="AU198" s="214" t="s">
        <v>82</v>
      </c>
      <c r="AY198" s="16" t="s">
        <v>118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6" t="s">
        <v>80</v>
      </c>
      <c r="BK198" s="215">
        <f>ROUND(I198*H198,2)</f>
        <v>0</v>
      </c>
      <c r="BL198" s="16" t="s">
        <v>320</v>
      </c>
      <c r="BM198" s="214" t="s">
        <v>420</v>
      </c>
    </row>
    <row r="199" s="2" customFormat="1">
      <c r="A199" s="37"/>
      <c r="B199" s="38"/>
      <c r="C199" s="39"/>
      <c r="D199" s="216" t="s">
        <v>128</v>
      </c>
      <c r="E199" s="39"/>
      <c r="F199" s="217" t="s">
        <v>421</v>
      </c>
      <c r="G199" s="39"/>
      <c r="H199" s="39"/>
      <c r="I199" s="218"/>
      <c r="J199" s="39"/>
      <c r="K199" s="39"/>
      <c r="L199" s="43"/>
      <c r="M199" s="219"/>
      <c r="N199" s="220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128</v>
      </c>
      <c r="AU199" s="16" t="s">
        <v>82</v>
      </c>
    </row>
    <row r="200" s="2" customFormat="1" ht="16.5" customHeight="1">
      <c r="A200" s="37"/>
      <c r="B200" s="38"/>
      <c r="C200" s="203" t="s">
        <v>422</v>
      </c>
      <c r="D200" s="203" t="s">
        <v>121</v>
      </c>
      <c r="E200" s="204" t="s">
        <v>423</v>
      </c>
      <c r="F200" s="205" t="s">
        <v>424</v>
      </c>
      <c r="G200" s="206" t="s">
        <v>196</v>
      </c>
      <c r="H200" s="207">
        <v>72</v>
      </c>
      <c r="I200" s="208"/>
      <c r="J200" s="209">
        <f>ROUND(I200*H200,2)</f>
        <v>0</v>
      </c>
      <c r="K200" s="205" t="s">
        <v>125</v>
      </c>
      <c r="L200" s="43"/>
      <c r="M200" s="210" t="s">
        <v>19</v>
      </c>
      <c r="N200" s="211" t="s">
        <v>43</v>
      </c>
      <c r="O200" s="83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320</v>
      </c>
      <c r="AT200" s="214" t="s">
        <v>121</v>
      </c>
      <c r="AU200" s="214" t="s">
        <v>82</v>
      </c>
      <c r="AY200" s="16" t="s">
        <v>118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80</v>
      </c>
      <c r="BK200" s="215">
        <f>ROUND(I200*H200,2)</f>
        <v>0</v>
      </c>
      <c r="BL200" s="16" t="s">
        <v>320</v>
      </c>
      <c r="BM200" s="214" t="s">
        <v>425</v>
      </c>
    </row>
    <row r="201" s="2" customFormat="1">
      <c r="A201" s="37"/>
      <c r="B201" s="38"/>
      <c r="C201" s="39"/>
      <c r="D201" s="216" t="s">
        <v>128</v>
      </c>
      <c r="E201" s="39"/>
      <c r="F201" s="217" t="s">
        <v>426</v>
      </c>
      <c r="G201" s="39"/>
      <c r="H201" s="39"/>
      <c r="I201" s="218"/>
      <c r="J201" s="39"/>
      <c r="K201" s="39"/>
      <c r="L201" s="43"/>
      <c r="M201" s="219"/>
      <c r="N201" s="22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128</v>
      </c>
      <c r="AU201" s="16" t="s">
        <v>82</v>
      </c>
    </row>
    <row r="202" s="2" customFormat="1" ht="16.5" customHeight="1">
      <c r="A202" s="37"/>
      <c r="B202" s="38"/>
      <c r="C202" s="203" t="s">
        <v>427</v>
      </c>
      <c r="D202" s="203" t="s">
        <v>121</v>
      </c>
      <c r="E202" s="204" t="s">
        <v>428</v>
      </c>
      <c r="F202" s="205" t="s">
        <v>429</v>
      </c>
      <c r="G202" s="206" t="s">
        <v>196</v>
      </c>
      <c r="H202" s="207">
        <v>1</v>
      </c>
      <c r="I202" s="208"/>
      <c r="J202" s="209">
        <f>ROUND(I202*H202,2)</f>
        <v>0</v>
      </c>
      <c r="K202" s="205" t="s">
        <v>125</v>
      </c>
      <c r="L202" s="43"/>
      <c r="M202" s="210" t="s">
        <v>19</v>
      </c>
      <c r="N202" s="211" t="s">
        <v>43</v>
      </c>
      <c r="O202" s="83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4" t="s">
        <v>320</v>
      </c>
      <c r="AT202" s="214" t="s">
        <v>121</v>
      </c>
      <c r="AU202" s="214" t="s">
        <v>82</v>
      </c>
      <c r="AY202" s="16" t="s">
        <v>118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6" t="s">
        <v>80</v>
      </c>
      <c r="BK202" s="215">
        <f>ROUND(I202*H202,2)</f>
        <v>0</v>
      </c>
      <c r="BL202" s="16" t="s">
        <v>320</v>
      </c>
      <c r="BM202" s="214" t="s">
        <v>430</v>
      </c>
    </row>
    <row r="203" s="2" customFormat="1">
      <c r="A203" s="37"/>
      <c r="B203" s="38"/>
      <c r="C203" s="39"/>
      <c r="D203" s="216" t="s">
        <v>128</v>
      </c>
      <c r="E203" s="39"/>
      <c r="F203" s="217" t="s">
        <v>431</v>
      </c>
      <c r="G203" s="39"/>
      <c r="H203" s="39"/>
      <c r="I203" s="218"/>
      <c r="J203" s="39"/>
      <c r="K203" s="39"/>
      <c r="L203" s="43"/>
      <c r="M203" s="219"/>
      <c r="N203" s="220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128</v>
      </c>
      <c r="AU203" s="16" t="s">
        <v>82</v>
      </c>
    </row>
    <row r="204" s="2" customFormat="1" ht="21.75" customHeight="1">
      <c r="A204" s="37"/>
      <c r="B204" s="38"/>
      <c r="C204" s="203" t="s">
        <v>320</v>
      </c>
      <c r="D204" s="203" t="s">
        <v>121</v>
      </c>
      <c r="E204" s="204" t="s">
        <v>432</v>
      </c>
      <c r="F204" s="205" t="s">
        <v>433</v>
      </c>
      <c r="G204" s="206" t="s">
        <v>196</v>
      </c>
      <c r="H204" s="207">
        <v>11</v>
      </c>
      <c r="I204" s="208"/>
      <c r="J204" s="209">
        <f>ROUND(I204*H204,2)</f>
        <v>0</v>
      </c>
      <c r="K204" s="205" t="s">
        <v>125</v>
      </c>
      <c r="L204" s="43"/>
      <c r="M204" s="210" t="s">
        <v>19</v>
      </c>
      <c r="N204" s="211" t="s">
        <v>43</v>
      </c>
      <c r="O204" s="83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4" t="s">
        <v>320</v>
      </c>
      <c r="AT204" s="214" t="s">
        <v>121</v>
      </c>
      <c r="AU204" s="214" t="s">
        <v>82</v>
      </c>
      <c r="AY204" s="16" t="s">
        <v>118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6" t="s">
        <v>80</v>
      </c>
      <c r="BK204" s="215">
        <f>ROUND(I204*H204,2)</f>
        <v>0</v>
      </c>
      <c r="BL204" s="16" t="s">
        <v>320</v>
      </c>
      <c r="BM204" s="214" t="s">
        <v>434</v>
      </c>
    </row>
    <row r="205" s="2" customFormat="1">
      <c r="A205" s="37"/>
      <c r="B205" s="38"/>
      <c r="C205" s="39"/>
      <c r="D205" s="216" t="s">
        <v>128</v>
      </c>
      <c r="E205" s="39"/>
      <c r="F205" s="217" t="s">
        <v>435</v>
      </c>
      <c r="G205" s="39"/>
      <c r="H205" s="39"/>
      <c r="I205" s="218"/>
      <c r="J205" s="39"/>
      <c r="K205" s="39"/>
      <c r="L205" s="43"/>
      <c r="M205" s="219"/>
      <c r="N205" s="22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128</v>
      </c>
      <c r="AU205" s="16" t="s">
        <v>82</v>
      </c>
    </row>
    <row r="206" s="2" customFormat="1" ht="16.5" customHeight="1">
      <c r="A206" s="37"/>
      <c r="B206" s="38"/>
      <c r="C206" s="203" t="s">
        <v>436</v>
      </c>
      <c r="D206" s="203" t="s">
        <v>121</v>
      </c>
      <c r="E206" s="204" t="s">
        <v>437</v>
      </c>
      <c r="F206" s="205" t="s">
        <v>438</v>
      </c>
      <c r="G206" s="206" t="s">
        <v>196</v>
      </c>
      <c r="H206" s="207">
        <v>11</v>
      </c>
      <c r="I206" s="208"/>
      <c r="J206" s="209">
        <f>ROUND(I206*H206,2)</f>
        <v>0</v>
      </c>
      <c r="K206" s="205" t="s">
        <v>125</v>
      </c>
      <c r="L206" s="43"/>
      <c r="M206" s="210" t="s">
        <v>19</v>
      </c>
      <c r="N206" s="211" t="s">
        <v>43</v>
      </c>
      <c r="O206" s="83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14" t="s">
        <v>320</v>
      </c>
      <c r="AT206" s="214" t="s">
        <v>121</v>
      </c>
      <c r="AU206" s="214" t="s">
        <v>82</v>
      </c>
      <c r="AY206" s="16" t="s">
        <v>118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6" t="s">
        <v>80</v>
      </c>
      <c r="BK206" s="215">
        <f>ROUND(I206*H206,2)</f>
        <v>0</v>
      </c>
      <c r="BL206" s="16" t="s">
        <v>320</v>
      </c>
      <c r="BM206" s="214" t="s">
        <v>439</v>
      </c>
    </row>
    <row r="207" s="2" customFormat="1">
      <c r="A207" s="37"/>
      <c r="B207" s="38"/>
      <c r="C207" s="39"/>
      <c r="D207" s="216" t="s">
        <v>128</v>
      </c>
      <c r="E207" s="39"/>
      <c r="F207" s="217" t="s">
        <v>440</v>
      </c>
      <c r="G207" s="39"/>
      <c r="H207" s="39"/>
      <c r="I207" s="218"/>
      <c r="J207" s="39"/>
      <c r="K207" s="39"/>
      <c r="L207" s="43"/>
      <c r="M207" s="219"/>
      <c r="N207" s="220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128</v>
      </c>
      <c r="AU207" s="16" t="s">
        <v>82</v>
      </c>
    </row>
    <row r="208" s="2" customFormat="1" ht="16.5" customHeight="1">
      <c r="A208" s="37"/>
      <c r="B208" s="38"/>
      <c r="C208" s="203" t="s">
        <v>441</v>
      </c>
      <c r="D208" s="203" t="s">
        <v>121</v>
      </c>
      <c r="E208" s="204" t="s">
        <v>442</v>
      </c>
      <c r="F208" s="205" t="s">
        <v>443</v>
      </c>
      <c r="G208" s="206" t="s">
        <v>196</v>
      </c>
      <c r="H208" s="207">
        <v>1</v>
      </c>
      <c r="I208" s="208"/>
      <c r="J208" s="209">
        <f>ROUND(I208*H208,2)</f>
        <v>0</v>
      </c>
      <c r="K208" s="205" t="s">
        <v>125</v>
      </c>
      <c r="L208" s="43"/>
      <c r="M208" s="210" t="s">
        <v>19</v>
      </c>
      <c r="N208" s="211" t="s">
        <v>43</v>
      </c>
      <c r="O208" s="83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320</v>
      </c>
      <c r="AT208" s="214" t="s">
        <v>121</v>
      </c>
      <c r="AU208" s="214" t="s">
        <v>82</v>
      </c>
      <c r="AY208" s="16" t="s">
        <v>118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80</v>
      </c>
      <c r="BK208" s="215">
        <f>ROUND(I208*H208,2)</f>
        <v>0</v>
      </c>
      <c r="BL208" s="16" t="s">
        <v>320</v>
      </c>
      <c r="BM208" s="214" t="s">
        <v>444</v>
      </c>
    </row>
    <row r="209" s="2" customFormat="1">
      <c r="A209" s="37"/>
      <c r="B209" s="38"/>
      <c r="C209" s="39"/>
      <c r="D209" s="216" t="s">
        <v>128</v>
      </c>
      <c r="E209" s="39"/>
      <c r="F209" s="217" t="s">
        <v>445</v>
      </c>
      <c r="G209" s="39"/>
      <c r="H209" s="39"/>
      <c r="I209" s="218"/>
      <c r="J209" s="39"/>
      <c r="K209" s="39"/>
      <c r="L209" s="43"/>
      <c r="M209" s="219"/>
      <c r="N209" s="22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128</v>
      </c>
      <c r="AU209" s="16" t="s">
        <v>82</v>
      </c>
    </row>
    <row r="210" s="2" customFormat="1" ht="16.5" customHeight="1">
      <c r="A210" s="37"/>
      <c r="B210" s="38"/>
      <c r="C210" s="203" t="s">
        <v>446</v>
      </c>
      <c r="D210" s="203" t="s">
        <v>121</v>
      </c>
      <c r="E210" s="204" t="s">
        <v>447</v>
      </c>
      <c r="F210" s="205" t="s">
        <v>448</v>
      </c>
      <c r="G210" s="206" t="s">
        <v>196</v>
      </c>
      <c r="H210" s="207">
        <v>1</v>
      </c>
      <c r="I210" s="208"/>
      <c r="J210" s="209">
        <f>ROUND(I210*H210,2)</f>
        <v>0</v>
      </c>
      <c r="K210" s="205" t="s">
        <v>125</v>
      </c>
      <c r="L210" s="43"/>
      <c r="M210" s="210" t="s">
        <v>19</v>
      </c>
      <c r="N210" s="211" t="s">
        <v>43</v>
      </c>
      <c r="O210" s="83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4" t="s">
        <v>320</v>
      </c>
      <c r="AT210" s="214" t="s">
        <v>121</v>
      </c>
      <c r="AU210" s="214" t="s">
        <v>82</v>
      </c>
      <c r="AY210" s="16" t="s">
        <v>118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6" t="s">
        <v>80</v>
      </c>
      <c r="BK210" s="215">
        <f>ROUND(I210*H210,2)</f>
        <v>0</v>
      </c>
      <c r="BL210" s="16" t="s">
        <v>320</v>
      </c>
      <c r="BM210" s="214" t="s">
        <v>449</v>
      </c>
    </row>
    <row r="211" s="2" customFormat="1">
      <c r="A211" s="37"/>
      <c r="B211" s="38"/>
      <c r="C211" s="39"/>
      <c r="D211" s="216" t="s">
        <v>128</v>
      </c>
      <c r="E211" s="39"/>
      <c r="F211" s="217" t="s">
        <v>450</v>
      </c>
      <c r="G211" s="39"/>
      <c r="H211" s="39"/>
      <c r="I211" s="218"/>
      <c r="J211" s="39"/>
      <c r="K211" s="39"/>
      <c r="L211" s="43"/>
      <c r="M211" s="219"/>
      <c r="N211" s="22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128</v>
      </c>
      <c r="AU211" s="16" t="s">
        <v>82</v>
      </c>
    </row>
    <row r="212" s="2" customFormat="1" ht="16.5" customHeight="1">
      <c r="A212" s="37"/>
      <c r="B212" s="38"/>
      <c r="C212" s="203" t="s">
        <v>451</v>
      </c>
      <c r="D212" s="203" t="s">
        <v>121</v>
      </c>
      <c r="E212" s="204" t="s">
        <v>452</v>
      </c>
      <c r="F212" s="205" t="s">
        <v>453</v>
      </c>
      <c r="G212" s="206" t="s">
        <v>196</v>
      </c>
      <c r="H212" s="207">
        <v>12</v>
      </c>
      <c r="I212" s="208"/>
      <c r="J212" s="209">
        <f>ROUND(I212*H212,2)</f>
        <v>0</v>
      </c>
      <c r="K212" s="205" t="s">
        <v>125</v>
      </c>
      <c r="L212" s="43"/>
      <c r="M212" s="210" t="s">
        <v>19</v>
      </c>
      <c r="N212" s="211" t="s">
        <v>43</v>
      </c>
      <c r="O212" s="83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4" t="s">
        <v>320</v>
      </c>
      <c r="AT212" s="214" t="s">
        <v>121</v>
      </c>
      <c r="AU212" s="214" t="s">
        <v>82</v>
      </c>
      <c r="AY212" s="16" t="s">
        <v>118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6" t="s">
        <v>80</v>
      </c>
      <c r="BK212" s="215">
        <f>ROUND(I212*H212,2)</f>
        <v>0</v>
      </c>
      <c r="BL212" s="16" t="s">
        <v>320</v>
      </c>
      <c r="BM212" s="214" t="s">
        <v>454</v>
      </c>
    </row>
    <row r="213" s="2" customFormat="1">
      <c r="A213" s="37"/>
      <c r="B213" s="38"/>
      <c r="C213" s="39"/>
      <c r="D213" s="216" t="s">
        <v>128</v>
      </c>
      <c r="E213" s="39"/>
      <c r="F213" s="217" t="s">
        <v>455</v>
      </c>
      <c r="G213" s="39"/>
      <c r="H213" s="39"/>
      <c r="I213" s="218"/>
      <c r="J213" s="39"/>
      <c r="K213" s="39"/>
      <c r="L213" s="43"/>
      <c r="M213" s="219"/>
      <c r="N213" s="220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128</v>
      </c>
      <c r="AU213" s="16" t="s">
        <v>82</v>
      </c>
    </row>
    <row r="214" s="2" customFormat="1" ht="24.15" customHeight="1">
      <c r="A214" s="37"/>
      <c r="B214" s="38"/>
      <c r="C214" s="203" t="s">
        <v>456</v>
      </c>
      <c r="D214" s="203" t="s">
        <v>121</v>
      </c>
      <c r="E214" s="204" t="s">
        <v>457</v>
      </c>
      <c r="F214" s="205" t="s">
        <v>458</v>
      </c>
      <c r="G214" s="206" t="s">
        <v>124</v>
      </c>
      <c r="H214" s="207">
        <v>560</v>
      </c>
      <c r="I214" s="208"/>
      <c r="J214" s="209">
        <f>ROUND(I214*H214,2)</f>
        <v>0</v>
      </c>
      <c r="K214" s="205" t="s">
        <v>125</v>
      </c>
      <c r="L214" s="43"/>
      <c r="M214" s="210" t="s">
        <v>19</v>
      </c>
      <c r="N214" s="211" t="s">
        <v>43</v>
      </c>
      <c r="O214" s="83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4" t="s">
        <v>320</v>
      </c>
      <c r="AT214" s="214" t="s">
        <v>121</v>
      </c>
      <c r="AU214" s="214" t="s">
        <v>82</v>
      </c>
      <c r="AY214" s="16" t="s">
        <v>118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6" t="s">
        <v>80</v>
      </c>
      <c r="BK214" s="215">
        <f>ROUND(I214*H214,2)</f>
        <v>0</v>
      </c>
      <c r="BL214" s="16" t="s">
        <v>320</v>
      </c>
      <c r="BM214" s="214" t="s">
        <v>459</v>
      </c>
    </row>
    <row r="215" s="2" customFormat="1">
      <c r="A215" s="37"/>
      <c r="B215" s="38"/>
      <c r="C215" s="39"/>
      <c r="D215" s="216" t="s">
        <v>128</v>
      </c>
      <c r="E215" s="39"/>
      <c r="F215" s="217" t="s">
        <v>460</v>
      </c>
      <c r="G215" s="39"/>
      <c r="H215" s="39"/>
      <c r="I215" s="218"/>
      <c r="J215" s="39"/>
      <c r="K215" s="39"/>
      <c r="L215" s="43"/>
      <c r="M215" s="219"/>
      <c r="N215" s="220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128</v>
      </c>
      <c r="AU215" s="16" t="s">
        <v>82</v>
      </c>
    </row>
    <row r="216" s="12" customFormat="1" ht="22.8" customHeight="1">
      <c r="A216" s="12"/>
      <c r="B216" s="187"/>
      <c r="C216" s="188"/>
      <c r="D216" s="189" t="s">
        <v>71</v>
      </c>
      <c r="E216" s="201" t="s">
        <v>461</v>
      </c>
      <c r="F216" s="201" t="s">
        <v>462</v>
      </c>
      <c r="G216" s="188"/>
      <c r="H216" s="188"/>
      <c r="I216" s="191"/>
      <c r="J216" s="202">
        <f>BK216</f>
        <v>0</v>
      </c>
      <c r="K216" s="188"/>
      <c r="L216" s="193"/>
      <c r="M216" s="194"/>
      <c r="N216" s="195"/>
      <c r="O216" s="195"/>
      <c r="P216" s="196">
        <f>SUM(P217:P281)</f>
        <v>0</v>
      </c>
      <c r="Q216" s="195"/>
      <c r="R216" s="196">
        <f>SUM(R217:R281)</f>
        <v>2.2624151299999999</v>
      </c>
      <c r="S216" s="195"/>
      <c r="T216" s="197">
        <f>SUM(T217:T281)</f>
        <v>4.6728000000000005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8" t="s">
        <v>137</v>
      </c>
      <c r="AT216" s="199" t="s">
        <v>71</v>
      </c>
      <c r="AU216" s="199" t="s">
        <v>80</v>
      </c>
      <c r="AY216" s="198" t="s">
        <v>118</v>
      </c>
      <c r="BK216" s="200">
        <f>SUM(BK217:BK281)</f>
        <v>0</v>
      </c>
    </row>
    <row r="217" s="2" customFormat="1" ht="16.5" customHeight="1">
      <c r="A217" s="37"/>
      <c r="B217" s="38"/>
      <c r="C217" s="203" t="s">
        <v>463</v>
      </c>
      <c r="D217" s="203" t="s">
        <v>121</v>
      </c>
      <c r="E217" s="204" t="s">
        <v>464</v>
      </c>
      <c r="F217" s="205" t="s">
        <v>465</v>
      </c>
      <c r="G217" s="206" t="s">
        <v>466</v>
      </c>
      <c r="H217" s="207">
        <v>0.84099999999999997</v>
      </c>
      <c r="I217" s="208"/>
      <c r="J217" s="209">
        <f>ROUND(I217*H217,2)</f>
        <v>0</v>
      </c>
      <c r="K217" s="205" t="s">
        <v>125</v>
      </c>
      <c r="L217" s="43"/>
      <c r="M217" s="210" t="s">
        <v>19</v>
      </c>
      <c r="N217" s="211" t="s">
        <v>43</v>
      </c>
      <c r="O217" s="83"/>
      <c r="P217" s="212">
        <f>O217*H217</f>
        <v>0</v>
      </c>
      <c r="Q217" s="212">
        <v>0.0019300000000000001</v>
      </c>
      <c r="R217" s="212">
        <f>Q217*H217</f>
        <v>0.00162313</v>
      </c>
      <c r="S217" s="212">
        <v>0</v>
      </c>
      <c r="T217" s="21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4" t="s">
        <v>320</v>
      </c>
      <c r="AT217" s="214" t="s">
        <v>121</v>
      </c>
      <c r="AU217" s="214" t="s">
        <v>82</v>
      </c>
      <c r="AY217" s="16" t="s">
        <v>118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6" t="s">
        <v>80</v>
      </c>
      <c r="BK217" s="215">
        <f>ROUND(I217*H217,2)</f>
        <v>0</v>
      </c>
      <c r="BL217" s="16" t="s">
        <v>320</v>
      </c>
      <c r="BM217" s="214" t="s">
        <v>467</v>
      </c>
    </row>
    <row r="218" s="2" customFormat="1">
      <c r="A218" s="37"/>
      <c r="B218" s="38"/>
      <c r="C218" s="39"/>
      <c r="D218" s="216" t="s">
        <v>128</v>
      </c>
      <c r="E218" s="39"/>
      <c r="F218" s="217" t="s">
        <v>468</v>
      </c>
      <c r="G218" s="39"/>
      <c r="H218" s="39"/>
      <c r="I218" s="218"/>
      <c r="J218" s="39"/>
      <c r="K218" s="39"/>
      <c r="L218" s="43"/>
      <c r="M218" s="219"/>
      <c r="N218" s="220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128</v>
      </c>
      <c r="AU218" s="16" t="s">
        <v>82</v>
      </c>
    </row>
    <row r="219" s="2" customFormat="1" ht="16.5" customHeight="1">
      <c r="A219" s="37"/>
      <c r="B219" s="38"/>
      <c r="C219" s="203" t="s">
        <v>469</v>
      </c>
      <c r="D219" s="203" t="s">
        <v>121</v>
      </c>
      <c r="E219" s="204" t="s">
        <v>470</v>
      </c>
      <c r="F219" s="205" t="s">
        <v>471</v>
      </c>
      <c r="G219" s="206" t="s">
        <v>124</v>
      </c>
      <c r="H219" s="207">
        <v>1250</v>
      </c>
      <c r="I219" s="208"/>
      <c r="J219" s="209">
        <f>ROUND(I219*H219,2)</f>
        <v>0</v>
      </c>
      <c r="K219" s="205" t="s">
        <v>125</v>
      </c>
      <c r="L219" s="43"/>
      <c r="M219" s="210" t="s">
        <v>19</v>
      </c>
      <c r="N219" s="211" t="s">
        <v>43</v>
      </c>
      <c r="O219" s="83"/>
      <c r="P219" s="212">
        <f>O219*H219</f>
        <v>0</v>
      </c>
      <c r="Q219" s="212">
        <v>0.00055999999999999995</v>
      </c>
      <c r="R219" s="212">
        <f>Q219*H219</f>
        <v>0.69999999999999996</v>
      </c>
      <c r="S219" s="212">
        <v>0</v>
      </c>
      <c r="T219" s="21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4" t="s">
        <v>320</v>
      </c>
      <c r="AT219" s="214" t="s">
        <v>121</v>
      </c>
      <c r="AU219" s="214" t="s">
        <v>82</v>
      </c>
      <c r="AY219" s="16" t="s">
        <v>118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6" t="s">
        <v>80</v>
      </c>
      <c r="BK219" s="215">
        <f>ROUND(I219*H219,2)</f>
        <v>0</v>
      </c>
      <c r="BL219" s="16" t="s">
        <v>320</v>
      </c>
      <c r="BM219" s="214" t="s">
        <v>472</v>
      </c>
    </row>
    <row r="220" s="2" customFormat="1">
      <c r="A220" s="37"/>
      <c r="B220" s="38"/>
      <c r="C220" s="39"/>
      <c r="D220" s="216" t="s">
        <v>128</v>
      </c>
      <c r="E220" s="39"/>
      <c r="F220" s="217" t="s">
        <v>473</v>
      </c>
      <c r="G220" s="39"/>
      <c r="H220" s="39"/>
      <c r="I220" s="218"/>
      <c r="J220" s="39"/>
      <c r="K220" s="39"/>
      <c r="L220" s="43"/>
      <c r="M220" s="219"/>
      <c r="N220" s="220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128</v>
      </c>
      <c r="AU220" s="16" t="s">
        <v>82</v>
      </c>
    </row>
    <row r="221" s="2" customFormat="1" ht="24.15" customHeight="1">
      <c r="A221" s="37"/>
      <c r="B221" s="38"/>
      <c r="C221" s="203" t="s">
        <v>474</v>
      </c>
      <c r="D221" s="203" t="s">
        <v>121</v>
      </c>
      <c r="E221" s="204" t="s">
        <v>475</v>
      </c>
      <c r="F221" s="205" t="s">
        <v>476</v>
      </c>
      <c r="G221" s="206" t="s">
        <v>477</v>
      </c>
      <c r="H221" s="207">
        <v>10.875</v>
      </c>
      <c r="I221" s="208"/>
      <c r="J221" s="209">
        <f>ROUND(I221*H221,2)</f>
        <v>0</v>
      </c>
      <c r="K221" s="205" t="s">
        <v>125</v>
      </c>
      <c r="L221" s="43"/>
      <c r="M221" s="210" t="s">
        <v>19</v>
      </c>
      <c r="N221" s="211" t="s">
        <v>43</v>
      </c>
      <c r="O221" s="83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4" t="s">
        <v>320</v>
      </c>
      <c r="AT221" s="214" t="s">
        <v>121</v>
      </c>
      <c r="AU221" s="214" t="s">
        <v>82</v>
      </c>
      <c r="AY221" s="16" t="s">
        <v>118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6" t="s">
        <v>80</v>
      </c>
      <c r="BK221" s="215">
        <f>ROUND(I221*H221,2)</f>
        <v>0</v>
      </c>
      <c r="BL221" s="16" t="s">
        <v>320</v>
      </c>
      <c r="BM221" s="214" t="s">
        <v>478</v>
      </c>
    </row>
    <row r="222" s="2" customFormat="1">
      <c r="A222" s="37"/>
      <c r="B222" s="38"/>
      <c r="C222" s="39"/>
      <c r="D222" s="216" t="s">
        <v>128</v>
      </c>
      <c r="E222" s="39"/>
      <c r="F222" s="217" t="s">
        <v>479</v>
      </c>
      <c r="G222" s="39"/>
      <c r="H222" s="39"/>
      <c r="I222" s="218"/>
      <c r="J222" s="39"/>
      <c r="K222" s="39"/>
      <c r="L222" s="43"/>
      <c r="M222" s="219"/>
      <c r="N222" s="22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128</v>
      </c>
      <c r="AU222" s="16" t="s">
        <v>82</v>
      </c>
    </row>
    <row r="223" s="2" customFormat="1" ht="24.15" customHeight="1">
      <c r="A223" s="37"/>
      <c r="B223" s="38"/>
      <c r="C223" s="203" t="s">
        <v>480</v>
      </c>
      <c r="D223" s="203" t="s">
        <v>121</v>
      </c>
      <c r="E223" s="204" t="s">
        <v>481</v>
      </c>
      <c r="F223" s="205" t="s">
        <v>482</v>
      </c>
      <c r="G223" s="206" t="s">
        <v>477</v>
      </c>
      <c r="H223" s="207">
        <v>147.22999999999999</v>
      </c>
      <c r="I223" s="208"/>
      <c r="J223" s="209">
        <f>ROUND(I223*H223,2)</f>
        <v>0</v>
      </c>
      <c r="K223" s="205" t="s">
        <v>125</v>
      </c>
      <c r="L223" s="43"/>
      <c r="M223" s="210" t="s">
        <v>19</v>
      </c>
      <c r="N223" s="211" t="s">
        <v>43</v>
      </c>
      <c r="O223" s="83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4" t="s">
        <v>320</v>
      </c>
      <c r="AT223" s="214" t="s">
        <v>121</v>
      </c>
      <c r="AU223" s="214" t="s">
        <v>82</v>
      </c>
      <c r="AY223" s="16" t="s">
        <v>118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80</v>
      </c>
      <c r="BK223" s="215">
        <f>ROUND(I223*H223,2)</f>
        <v>0</v>
      </c>
      <c r="BL223" s="16" t="s">
        <v>320</v>
      </c>
      <c r="BM223" s="214" t="s">
        <v>483</v>
      </c>
    </row>
    <row r="224" s="2" customFormat="1">
      <c r="A224" s="37"/>
      <c r="B224" s="38"/>
      <c r="C224" s="39"/>
      <c r="D224" s="216" t="s">
        <v>128</v>
      </c>
      <c r="E224" s="39"/>
      <c r="F224" s="217" t="s">
        <v>484</v>
      </c>
      <c r="G224" s="39"/>
      <c r="H224" s="39"/>
      <c r="I224" s="218"/>
      <c r="J224" s="39"/>
      <c r="K224" s="39"/>
      <c r="L224" s="43"/>
      <c r="M224" s="219"/>
      <c r="N224" s="22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128</v>
      </c>
      <c r="AU224" s="16" t="s">
        <v>82</v>
      </c>
    </row>
    <row r="225" s="2" customFormat="1" ht="33" customHeight="1">
      <c r="A225" s="37"/>
      <c r="B225" s="38"/>
      <c r="C225" s="203" t="s">
        <v>485</v>
      </c>
      <c r="D225" s="203" t="s">
        <v>121</v>
      </c>
      <c r="E225" s="204" t="s">
        <v>486</v>
      </c>
      <c r="F225" s="205" t="s">
        <v>487</v>
      </c>
      <c r="G225" s="206" t="s">
        <v>477</v>
      </c>
      <c r="H225" s="207">
        <v>5.8499999999999996</v>
      </c>
      <c r="I225" s="208"/>
      <c r="J225" s="209">
        <f>ROUND(I225*H225,2)</f>
        <v>0</v>
      </c>
      <c r="K225" s="205" t="s">
        <v>125</v>
      </c>
      <c r="L225" s="43"/>
      <c r="M225" s="210" t="s">
        <v>19</v>
      </c>
      <c r="N225" s="211" t="s">
        <v>43</v>
      </c>
      <c r="O225" s="83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4" t="s">
        <v>320</v>
      </c>
      <c r="AT225" s="214" t="s">
        <v>121</v>
      </c>
      <c r="AU225" s="214" t="s">
        <v>82</v>
      </c>
      <c r="AY225" s="16" t="s">
        <v>118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6" t="s">
        <v>80</v>
      </c>
      <c r="BK225" s="215">
        <f>ROUND(I225*H225,2)</f>
        <v>0</v>
      </c>
      <c r="BL225" s="16" t="s">
        <v>320</v>
      </c>
      <c r="BM225" s="214" t="s">
        <v>488</v>
      </c>
    </row>
    <row r="226" s="2" customFormat="1">
      <c r="A226" s="37"/>
      <c r="B226" s="38"/>
      <c r="C226" s="39"/>
      <c r="D226" s="216" t="s">
        <v>128</v>
      </c>
      <c r="E226" s="39"/>
      <c r="F226" s="217" t="s">
        <v>489</v>
      </c>
      <c r="G226" s="39"/>
      <c r="H226" s="39"/>
      <c r="I226" s="218"/>
      <c r="J226" s="39"/>
      <c r="K226" s="39"/>
      <c r="L226" s="43"/>
      <c r="M226" s="219"/>
      <c r="N226" s="220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128</v>
      </c>
      <c r="AU226" s="16" t="s">
        <v>82</v>
      </c>
    </row>
    <row r="227" s="2" customFormat="1" ht="24.15" customHeight="1">
      <c r="A227" s="37"/>
      <c r="B227" s="38"/>
      <c r="C227" s="203" t="s">
        <v>490</v>
      </c>
      <c r="D227" s="203" t="s">
        <v>121</v>
      </c>
      <c r="E227" s="204" t="s">
        <v>491</v>
      </c>
      <c r="F227" s="205" t="s">
        <v>492</v>
      </c>
      <c r="G227" s="206" t="s">
        <v>196</v>
      </c>
      <c r="H227" s="207">
        <v>3</v>
      </c>
      <c r="I227" s="208"/>
      <c r="J227" s="209">
        <f>ROUND(I227*H227,2)</f>
        <v>0</v>
      </c>
      <c r="K227" s="205" t="s">
        <v>125</v>
      </c>
      <c r="L227" s="43"/>
      <c r="M227" s="210" t="s">
        <v>19</v>
      </c>
      <c r="N227" s="211" t="s">
        <v>43</v>
      </c>
      <c r="O227" s="83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4" t="s">
        <v>320</v>
      </c>
      <c r="AT227" s="214" t="s">
        <v>121</v>
      </c>
      <c r="AU227" s="214" t="s">
        <v>82</v>
      </c>
      <c r="AY227" s="16" t="s">
        <v>118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80</v>
      </c>
      <c r="BK227" s="215">
        <f>ROUND(I227*H227,2)</f>
        <v>0</v>
      </c>
      <c r="BL227" s="16" t="s">
        <v>320</v>
      </c>
      <c r="BM227" s="214" t="s">
        <v>493</v>
      </c>
    </row>
    <row r="228" s="2" customFormat="1">
      <c r="A228" s="37"/>
      <c r="B228" s="38"/>
      <c r="C228" s="39"/>
      <c r="D228" s="216" t="s">
        <v>128</v>
      </c>
      <c r="E228" s="39"/>
      <c r="F228" s="217" t="s">
        <v>494</v>
      </c>
      <c r="G228" s="39"/>
      <c r="H228" s="39"/>
      <c r="I228" s="218"/>
      <c r="J228" s="39"/>
      <c r="K228" s="39"/>
      <c r="L228" s="43"/>
      <c r="M228" s="219"/>
      <c r="N228" s="220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128</v>
      </c>
      <c r="AU228" s="16" t="s">
        <v>82</v>
      </c>
    </row>
    <row r="229" s="2" customFormat="1" ht="16.5" customHeight="1">
      <c r="A229" s="37"/>
      <c r="B229" s="38"/>
      <c r="C229" s="203" t="s">
        <v>495</v>
      </c>
      <c r="D229" s="203" t="s">
        <v>121</v>
      </c>
      <c r="E229" s="204" t="s">
        <v>496</v>
      </c>
      <c r="F229" s="205" t="s">
        <v>497</v>
      </c>
      <c r="G229" s="206" t="s">
        <v>196</v>
      </c>
      <c r="H229" s="207">
        <v>8</v>
      </c>
      <c r="I229" s="208"/>
      <c r="J229" s="209">
        <f>ROUND(I229*H229,2)</f>
        <v>0</v>
      </c>
      <c r="K229" s="205" t="s">
        <v>125</v>
      </c>
      <c r="L229" s="43"/>
      <c r="M229" s="210" t="s">
        <v>19</v>
      </c>
      <c r="N229" s="211" t="s">
        <v>43</v>
      </c>
      <c r="O229" s="83"/>
      <c r="P229" s="212">
        <f>O229*H229</f>
        <v>0</v>
      </c>
      <c r="Q229" s="212">
        <v>0.0076</v>
      </c>
      <c r="R229" s="212">
        <f>Q229*H229</f>
        <v>0.0608</v>
      </c>
      <c r="S229" s="212">
        <v>0</v>
      </c>
      <c r="T229" s="21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4" t="s">
        <v>320</v>
      </c>
      <c r="AT229" s="214" t="s">
        <v>121</v>
      </c>
      <c r="AU229" s="214" t="s">
        <v>82</v>
      </c>
      <c r="AY229" s="16" t="s">
        <v>118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6" t="s">
        <v>80</v>
      </c>
      <c r="BK229" s="215">
        <f>ROUND(I229*H229,2)</f>
        <v>0</v>
      </c>
      <c r="BL229" s="16" t="s">
        <v>320</v>
      </c>
      <c r="BM229" s="214" t="s">
        <v>498</v>
      </c>
    </row>
    <row r="230" s="2" customFormat="1">
      <c r="A230" s="37"/>
      <c r="B230" s="38"/>
      <c r="C230" s="39"/>
      <c r="D230" s="216" t="s">
        <v>128</v>
      </c>
      <c r="E230" s="39"/>
      <c r="F230" s="217" t="s">
        <v>499</v>
      </c>
      <c r="G230" s="39"/>
      <c r="H230" s="39"/>
      <c r="I230" s="218"/>
      <c r="J230" s="39"/>
      <c r="K230" s="39"/>
      <c r="L230" s="43"/>
      <c r="M230" s="219"/>
      <c r="N230" s="220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128</v>
      </c>
      <c r="AU230" s="16" t="s">
        <v>82</v>
      </c>
    </row>
    <row r="231" s="2" customFormat="1" ht="16.5" customHeight="1">
      <c r="A231" s="37"/>
      <c r="B231" s="38"/>
      <c r="C231" s="203" t="s">
        <v>500</v>
      </c>
      <c r="D231" s="203" t="s">
        <v>121</v>
      </c>
      <c r="E231" s="204" t="s">
        <v>501</v>
      </c>
      <c r="F231" s="205" t="s">
        <v>502</v>
      </c>
      <c r="G231" s="206" t="s">
        <v>503</v>
      </c>
      <c r="H231" s="207">
        <v>9</v>
      </c>
      <c r="I231" s="208"/>
      <c r="J231" s="209">
        <f>ROUND(I231*H231,2)</f>
        <v>0</v>
      </c>
      <c r="K231" s="205" t="s">
        <v>125</v>
      </c>
      <c r="L231" s="43"/>
      <c r="M231" s="210" t="s">
        <v>19</v>
      </c>
      <c r="N231" s="211" t="s">
        <v>43</v>
      </c>
      <c r="O231" s="83"/>
      <c r="P231" s="212">
        <f>O231*H231</f>
        <v>0</v>
      </c>
      <c r="Q231" s="212">
        <v>0.00069999999999999999</v>
      </c>
      <c r="R231" s="212">
        <f>Q231*H231</f>
        <v>0.0063</v>
      </c>
      <c r="S231" s="212">
        <v>0</v>
      </c>
      <c r="T231" s="21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4" t="s">
        <v>320</v>
      </c>
      <c r="AT231" s="214" t="s">
        <v>121</v>
      </c>
      <c r="AU231" s="214" t="s">
        <v>82</v>
      </c>
      <c r="AY231" s="16" t="s">
        <v>118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6" t="s">
        <v>80</v>
      </c>
      <c r="BK231" s="215">
        <f>ROUND(I231*H231,2)</f>
        <v>0</v>
      </c>
      <c r="BL231" s="16" t="s">
        <v>320</v>
      </c>
      <c r="BM231" s="214" t="s">
        <v>504</v>
      </c>
    </row>
    <row r="232" s="2" customFormat="1">
      <c r="A232" s="37"/>
      <c r="B232" s="38"/>
      <c r="C232" s="39"/>
      <c r="D232" s="216" t="s">
        <v>128</v>
      </c>
      <c r="E232" s="39"/>
      <c r="F232" s="217" t="s">
        <v>505</v>
      </c>
      <c r="G232" s="39"/>
      <c r="H232" s="39"/>
      <c r="I232" s="218"/>
      <c r="J232" s="39"/>
      <c r="K232" s="39"/>
      <c r="L232" s="43"/>
      <c r="M232" s="219"/>
      <c r="N232" s="220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128</v>
      </c>
      <c r="AU232" s="16" t="s">
        <v>82</v>
      </c>
    </row>
    <row r="233" s="2" customFormat="1" ht="16.5" customHeight="1">
      <c r="A233" s="37"/>
      <c r="B233" s="38"/>
      <c r="C233" s="203" t="s">
        <v>506</v>
      </c>
      <c r="D233" s="203" t="s">
        <v>121</v>
      </c>
      <c r="E233" s="204" t="s">
        <v>507</v>
      </c>
      <c r="F233" s="205" t="s">
        <v>508</v>
      </c>
      <c r="G233" s="206" t="s">
        <v>503</v>
      </c>
      <c r="H233" s="207">
        <v>9</v>
      </c>
      <c r="I233" s="208"/>
      <c r="J233" s="209">
        <f>ROUND(I233*H233,2)</f>
        <v>0</v>
      </c>
      <c r="K233" s="205" t="s">
        <v>125</v>
      </c>
      <c r="L233" s="43"/>
      <c r="M233" s="210" t="s">
        <v>19</v>
      </c>
      <c r="N233" s="211" t="s">
        <v>43</v>
      </c>
      <c r="O233" s="83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4" t="s">
        <v>320</v>
      </c>
      <c r="AT233" s="214" t="s">
        <v>121</v>
      </c>
      <c r="AU233" s="214" t="s">
        <v>82</v>
      </c>
      <c r="AY233" s="16" t="s">
        <v>118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6" t="s">
        <v>80</v>
      </c>
      <c r="BK233" s="215">
        <f>ROUND(I233*H233,2)</f>
        <v>0</v>
      </c>
      <c r="BL233" s="16" t="s">
        <v>320</v>
      </c>
      <c r="BM233" s="214" t="s">
        <v>509</v>
      </c>
    </row>
    <row r="234" s="2" customFormat="1">
      <c r="A234" s="37"/>
      <c r="B234" s="38"/>
      <c r="C234" s="39"/>
      <c r="D234" s="216" t="s">
        <v>128</v>
      </c>
      <c r="E234" s="39"/>
      <c r="F234" s="217" t="s">
        <v>510</v>
      </c>
      <c r="G234" s="39"/>
      <c r="H234" s="39"/>
      <c r="I234" s="218"/>
      <c r="J234" s="39"/>
      <c r="K234" s="39"/>
      <c r="L234" s="43"/>
      <c r="M234" s="219"/>
      <c r="N234" s="220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128</v>
      </c>
      <c r="AU234" s="16" t="s">
        <v>82</v>
      </c>
    </row>
    <row r="235" s="2" customFormat="1" ht="24.15" customHeight="1">
      <c r="A235" s="37"/>
      <c r="B235" s="38"/>
      <c r="C235" s="203" t="s">
        <v>511</v>
      </c>
      <c r="D235" s="203" t="s">
        <v>121</v>
      </c>
      <c r="E235" s="204" t="s">
        <v>512</v>
      </c>
      <c r="F235" s="205" t="s">
        <v>513</v>
      </c>
      <c r="G235" s="206" t="s">
        <v>477</v>
      </c>
      <c r="H235" s="207">
        <v>58.869999999999997</v>
      </c>
      <c r="I235" s="208"/>
      <c r="J235" s="209">
        <f>ROUND(I235*H235,2)</f>
        <v>0</v>
      </c>
      <c r="K235" s="205" t="s">
        <v>125</v>
      </c>
      <c r="L235" s="43"/>
      <c r="M235" s="210" t="s">
        <v>19</v>
      </c>
      <c r="N235" s="211" t="s">
        <v>43</v>
      </c>
      <c r="O235" s="83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14" t="s">
        <v>320</v>
      </c>
      <c r="AT235" s="214" t="s">
        <v>121</v>
      </c>
      <c r="AU235" s="214" t="s">
        <v>82</v>
      </c>
      <c r="AY235" s="16" t="s">
        <v>118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6" t="s">
        <v>80</v>
      </c>
      <c r="BK235" s="215">
        <f>ROUND(I235*H235,2)</f>
        <v>0</v>
      </c>
      <c r="BL235" s="16" t="s">
        <v>320</v>
      </c>
      <c r="BM235" s="214" t="s">
        <v>514</v>
      </c>
    </row>
    <row r="236" s="2" customFormat="1">
      <c r="A236" s="37"/>
      <c r="B236" s="38"/>
      <c r="C236" s="39"/>
      <c r="D236" s="216" t="s">
        <v>128</v>
      </c>
      <c r="E236" s="39"/>
      <c r="F236" s="217" t="s">
        <v>515</v>
      </c>
      <c r="G236" s="39"/>
      <c r="H236" s="39"/>
      <c r="I236" s="218"/>
      <c r="J236" s="39"/>
      <c r="K236" s="39"/>
      <c r="L236" s="43"/>
      <c r="M236" s="219"/>
      <c r="N236" s="220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128</v>
      </c>
      <c r="AU236" s="16" t="s">
        <v>82</v>
      </c>
    </row>
    <row r="237" s="2" customFormat="1" ht="33" customHeight="1">
      <c r="A237" s="37"/>
      <c r="B237" s="38"/>
      <c r="C237" s="203" t="s">
        <v>516</v>
      </c>
      <c r="D237" s="203" t="s">
        <v>121</v>
      </c>
      <c r="E237" s="204" t="s">
        <v>517</v>
      </c>
      <c r="F237" s="205" t="s">
        <v>518</v>
      </c>
      <c r="G237" s="206" t="s">
        <v>477</v>
      </c>
      <c r="H237" s="207">
        <v>883.04999999999995</v>
      </c>
      <c r="I237" s="208"/>
      <c r="J237" s="209">
        <f>ROUND(I237*H237,2)</f>
        <v>0</v>
      </c>
      <c r="K237" s="205" t="s">
        <v>125</v>
      </c>
      <c r="L237" s="43"/>
      <c r="M237" s="210" t="s">
        <v>19</v>
      </c>
      <c r="N237" s="211" t="s">
        <v>43</v>
      </c>
      <c r="O237" s="83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4" t="s">
        <v>320</v>
      </c>
      <c r="AT237" s="214" t="s">
        <v>121</v>
      </c>
      <c r="AU237" s="214" t="s">
        <v>82</v>
      </c>
      <c r="AY237" s="16" t="s">
        <v>118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6" t="s">
        <v>80</v>
      </c>
      <c r="BK237" s="215">
        <f>ROUND(I237*H237,2)</f>
        <v>0</v>
      </c>
      <c r="BL237" s="16" t="s">
        <v>320</v>
      </c>
      <c r="BM237" s="214" t="s">
        <v>519</v>
      </c>
    </row>
    <row r="238" s="2" customFormat="1">
      <c r="A238" s="37"/>
      <c r="B238" s="38"/>
      <c r="C238" s="39"/>
      <c r="D238" s="216" t="s">
        <v>128</v>
      </c>
      <c r="E238" s="39"/>
      <c r="F238" s="217" t="s">
        <v>520</v>
      </c>
      <c r="G238" s="39"/>
      <c r="H238" s="39"/>
      <c r="I238" s="218"/>
      <c r="J238" s="39"/>
      <c r="K238" s="39"/>
      <c r="L238" s="43"/>
      <c r="M238" s="219"/>
      <c r="N238" s="220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128</v>
      </c>
      <c r="AU238" s="16" t="s">
        <v>82</v>
      </c>
    </row>
    <row r="239" s="2" customFormat="1" ht="24.15" customHeight="1">
      <c r="A239" s="37"/>
      <c r="B239" s="38"/>
      <c r="C239" s="203" t="s">
        <v>521</v>
      </c>
      <c r="D239" s="203" t="s">
        <v>121</v>
      </c>
      <c r="E239" s="204" t="s">
        <v>522</v>
      </c>
      <c r="F239" s="205" t="s">
        <v>523</v>
      </c>
      <c r="G239" s="206" t="s">
        <v>524</v>
      </c>
      <c r="H239" s="207">
        <v>100.08</v>
      </c>
      <c r="I239" s="208"/>
      <c r="J239" s="209">
        <f>ROUND(I239*H239,2)</f>
        <v>0</v>
      </c>
      <c r="K239" s="205" t="s">
        <v>125</v>
      </c>
      <c r="L239" s="43"/>
      <c r="M239" s="210" t="s">
        <v>19</v>
      </c>
      <c r="N239" s="211" t="s">
        <v>43</v>
      </c>
      <c r="O239" s="83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4" t="s">
        <v>320</v>
      </c>
      <c r="AT239" s="214" t="s">
        <v>121</v>
      </c>
      <c r="AU239" s="214" t="s">
        <v>82</v>
      </c>
      <c r="AY239" s="16" t="s">
        <v>118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6" t="s">
        <v>80</v>
      </c>
      <c r="BK239" s="215">
        <f>ROUND(I239*H239,2)</f>
        <v>0</v>
      </c>
      <c r="BL239" s="16" t="s">
        <v>320</v>
      </c>
      <c r="BM239" s="214" t="s">
        <v>525</v>
      </c>
    </row>
    <row r="240" s="2" customFormat="1">
      <c r="A240" s="37"/>
      <c r="B240" s="38"/>
      <c r="C240" s="39"/>
      <c r="D240" s="216" t="s">
        <v>128</v>
      </c>
      <c r="E240" s="39"/>
      <c r="F240" s="217" t="s">
        <v>526</v>
      </c>
      <c r="G240" s="39"/>
      <c r="H240" s="39"/>
      <c r="I240" s="218"/>
      <c r="J240" s="39"/>
      <c r="K240" s="39"/>
      <c r="L240" s="43"/>
      <c r="M240" s="219"/>
      <c r="N240" s="220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128</v>
      </c>
      <c r="AU240" s="16" t="s">
        <v>82</v>
      </c>
    </row>
    <row r="241" s="2" customFormat="1" ht="16.5" customHeight="1">
      <c r="A241" s="37"/>
      <c r="B241" s="38"/>
      <c r="C241" s="203" t="s">
        <v>527</v>
      </c>
      <c r="D241" s="203" t="s">
        <v>121</v>
      </c>
      <c r="E241" s="204" t="s">
        <v>528</v>
      </c>
      <c r="F241" s="205" t="s">
        <v>529</v>
      </c>
      <c r="G241" s="206" t="s">
        <v>477</v>
      </c>
      <c r="H241" s="207">
        <v>58.869999999999997</v>
      </c>
      <c r="I241" s="208"/>
      <c r="J241" s="209">
        <f>ROUND(I241*H241,2)</f>
        <v>0</v>
      </c>
      <c r="K241" s="205" t="s">
        <v>125</v>
      </c>
      <c r="L241" s="43"/>
      <c r="M241" s="210" t="s">
        <v>19</v>
      </c>
      <c r="N241" s="211" t="s">
        <v>43</v>
      </c>
      <c r="O241" s="83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14" t="s">
        <v>320</v>
      </c>
      <c r="AT241" s="214" t="s">
        <v>121</v>
      </c>
      <c r="AU241" s="214" t="s">
        <v>82</v>
      </c>
      <c r="AY241" s="16" t="s">
        <v>118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6" t="s">
        <v>80</v>
      </c>
      <c r="BK241" s="215">
        <f>ROUND(I241*H241,2)</f>
        <v>0</v>
      </c>
      <c r="BL241" s="16" t="s">
        <v>320</v>
      </c>
      <c r="BM241" s="214" t="s">
        <v>530</v>
      </c>
    </row>
    <row r="242" s="2" customFormat="1">
      <c r="A242" s="37"/>
      <c r="B242" s="38"/>
      <c r="C242" s="39"/>
      <c r="D242" s="216" t="s">
        <v>128</v>
      </c>
      <c r="E242" s="39"/>
      <c r="F242" s="217" t="s">
        <v>531</v>
      </c>
      <c r="G242" s="39"/>
      <c r="H242" s="39"/>
      <c r="I242" s="218"/>
      <c r="J242" s="39"/>
      <c r="K242" s="39"/>
      <c r="L242" s="43"/>
      <c r="M242" s="219"/>
      <c r="N242" s="220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128</v>
      </c>
      <c r="AU242" s="16" t="s">
        <v>82</v>
      </c>
    </row>
    <row r="243" s="2" customFormat="1" ht="24.15" customHeight="1">
      <c r="A243" s="37"/>
      <c r="B243" s="38"/>
      <c r="C243" s="203" t="s">
        <v>532</v>
      </c>
      <c r="D243" s="203" t="s">
        <v>121</v>
      </c>
      <c r="E243" s="204" t="s">
        <v>533</v>
      </c>
      <c r="F243" s="205" t="s">
        <v>534</v>
      </c>
      <c r="G243" s="206" t="s">
        <v>477</v>
      </c>
      <c r="H243" s="207">
        <v>9.1899999999999995</v>
      </c>
      <c r="I243" s="208"/>
      <c r="J243" s="209">
        <f>ROUND(I243*H243,2)</f>
        <v>0</v>
      </c>
      <c r="K243" s="205" t="s">
        <v>125</v>
      </c>
      <c r="L243" s="43"/>
      <c r="M243" s="210" t="s">
        <v>19</v>
      </c>
      <c r="N243" s="211" t="s">
        <v>43</v>
      </c>
      <c r="O243" s="83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14" t="s">
        <v>320</v>
      </c>
      <c r="AT243" s="214" t="s">
        <v>121</v>
      </c>
      <c r="AU243" s="214" t="s">
        <v>82</v>
      </c>
      <c r="AY243" s="16" t="s">
        <v>118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6" t="s">
        <v>80</v>
      </c>
      <c r="BK243" s="215">
        <f>ROUND(I243*H243,2)</f>
        <v>0</v>
      </c>
      <c r="BL243" s="16" t="s">
        <v>320</v>
      </c>
      <c r="BM243" s="214" t="s">
        <v>535</v>
      </c>
    </row>
    <row r="244" s="2" customFormat="1">
      <c r="A244" s="37"/>
      <c r="B244" s="38"/>
      <c r="C244" s="39"/>
      <c r="D244" s="216" t="s">
        <v>128</v>
      </c>
      <c r="E244" s="39"/>
      <c r="F244" s="217" t="s">
        <v>536</v>
      </c>
      <c r="G244" s="39"/>
      <c r="H244" s="39"/>
      <c r="I244" s="218"/>
      <c r="J244" s="39"/>
      <c r="K244" s="39"/>
      <c r="L244" s="43"/>
      <c r="M244" s="219"/>
      <c r="N244" s="220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128</v>
      </c>
      <c r="AU244" s="16" t="s">
        <v>82</v>
      </c>
    </row>
    <row r="245" s="2" customFormat="1" ht="33" customHeight="1">
      <c r="A245" s="37"/>
      <c r="B245" s="38"/>
      <c r="C245" s="203" t="s">
        <v>537</v>
      </c>
      <c r="D245" s="203" t="s">
        <v>121</v>
      </c>
      <c r="E245" s="204" t="s">
        <v>538</v>
      </c>
      <c r="F245" s="205" t="s">
        <v>539</v>
      </c>
      <c r="G245" s="206" t="s">
        <v>124</v>
      </c>
      <c r="H245" s="207">
        <v>841.29999999999995</v>
      </c>
      <c r="I245" s="208"/>
      <c r="J245" s="209">
        <f>ROUND(I245*H245,2)</f>
        <v>0</v>
      </c>
      <c r="K245" s="205" t="s">
        <v>125</v>
      </c>
      <c r="L245" s="43"/>
      <c r="M245" s="210" t="s">
        <v>19</v>
      </c>
      <c r="N245" s="211" t="s">
        <v>43</v>
      </c>
      <c r="O245" s="83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14" t="s">
        <v>320</v>
      </c>
      <c r="AT245" s="214" t="s">
        <v>121</v>
      </c>
      <c r="AU245" s="214" t="s">
        <v>82</v>
      </c>
      <c r="AY245" s="16" t="s">
        <v>118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6" t="s">
        <v>80</v>
      </c>
      <c r="BK245" s="215">
        <f>ROUND(I245*H245,2)</f>
        <v>0</v>
      </c>
      <c r="BL245" s="16" t="s">
        <v>320</v>
      </c>
      <c r="BM245" s="214" t="s">
        <v>540</v>
      </c>
    </row>
    <row r="246" s="2" customFormat="1">
      <c r="A246" s="37"/>
      <c r="B246" s="38"/>
      <c r="C246" s="39"/>
      <c r="D246" s="216" t="s">
        <v>128</v>
      </c>
      <c r="E246" s="39"/>
      <c r="F246" s="217" t="s">
        <v>541</v>
      </c>
      <c r="G246" s="39"/>
      <c r="H246" s="39"/>
      <c r="I246" s="218"/>
      <c r="J246" s="39"/>
      <c r="K246" s="39"/>
      <c r="L246" s="43"/>
      <c r="M246" s="219"/>
      <c r="N246" s="220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128</v>
      </c>
      <c r="AU246" s="16" t="s">
        <v>82</v>
      </c>
    </row>
    <row r="247" s="2" customFormat="1" ht="24.15" customHeight="1">
      <c r="A247" s="37"/>
      <c r="B247" s="38"/>
      <c r="C247" s="203" t="s">
        <v>542</v>
      </c>
      <c r="D247" s="203" t="s">
        <v>121</v>
      </c>
      <c r="E247" s="204" t="s">
        <v>543</v>
      </c>
      <c r="F247" s="205" t="s">
        <v>544</v>
      </c>
      <c r="G247" s="206" t="s">
        <v>124</v>
      </c>
      <c r="H247" s="207">
        <v>10</v>
      </c>
      <c r="I247" s="208"/>
      <c r="J247" s="209">
        <f>ROUND(I247*H247,2)</f>
        <v>0</v>
      </c>
      <c r="K247" s="205" t="s">
        <v>125</v>
      </c>
      <c r="L247" s="43"/>
      <c r="M247" s="210" t="s">
        <v>19</v>
      </c>
      <c r="N247" s="211" t="s">
        <v>43</v>
      </c>
      <c r="O247" s="83"/>
      <c r="P247" s="212">
        <f>O247*H247</f>
        <v>0</v>
      </c>
      <c r="Q247" s="212">
        <v>3.0000000000000001E-05</v>
      </c>
      <c r="R247" s="212">
        <f>Q247*H247</f>
        <v>0.00030000000000000003</v>
      </c>
      <c r="S247" s="212">
        <v>0</v>
      </c>
      <c r="T247" s="21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4" t="s">
        <v>320</v>
      </c>
      <c r="AT247" s="214" t="s">
        <v>121</v>
      </c>
      <c r="AU247" s="214" t="s">
        <v>82</v>
      </c>
      <c r="AY247" s="16" t="s">
        <v>118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6" t="s">
        <v>80</v>
      </c>
      <c r="BK247" s="215">
        <f>ROUND(I247*H247,2)</f>
        <v>0</v>
      </c>
      <c r="BL247" s="16" t="s">
        <v>320</v>
      </c>
      <c r="BM247" s="214" t="s">
        <v>545</v>
      </c>
    </row>
    <row r="248" s="2" customFormat="1">
      <c r="A248" s="37"/>
      <c r="B248" s="38"/>
      <c r="C248" s="39"/>
      <c r="D248" s="216" t="s">
        <v>128</v>
      </c>
      <c r="E248" s="39"/>
      <c r="F248" s="217" t="s">
        <v>546</v>
      </c>
      <c r="G248" s="39"/>
      <c r="H248" s="39"/>
      <c r="I248" s="218"/>
      <c r="J248" s="39"/>
      <c r="K248" s="39"/>
      <c r="L248" s="43"/>
      <c r="M248" s="219"/>
      <c r="N248" s="220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128</v>
      </c>
      <c r="AU248" s="16" t="s">
        <v>82</v>
      </c>
    </row>
    <row r="249" s="2" customFormat="1" ht="16.5" customHeight="1">
      <c r="A249" s="37"/>
      <c r="B249" s="38"/>
      <c r="C249" s="203" t="s">
        <v>547</v>
      </c>
      <c r="D249" s="203" t="s">
        <v>121</v>
      </c>
      <c r="E249" s="204" t="s">
        <v>548</v>
      </c>
      <c r="F249" s="205" t="s">
        <v>549</v>
      </c>
      <c r="G249" s="206" t="s">
        <v>477</v>
      </c>
      <c r="H249" s="207">
        <v>7.5199999999999996</v>
      </c>
      <c r="I249" s="208"/>
      <c r="J249" s="209">
        <f>ROUND(I249*H249,2)</f>
        <v>0</v>
      </c>
      <c r="K249" s="205" t="s">
        <v>125</v>
      </c>
      <c r="L249" s="43"/>
      <c r="M249" s="210" t="s">
        <v>19</v>
      </c>
      <c r="N249" s="211" t="s">
        <v>43</v>
      </c>
      <c r="O249" s="83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4" t="s">
        <v>320</v>
      </c>
      <c r="AT249" s="214" t="s">
        <v>121</v>
      </c>
      <c r="AU249" s="214" t="s">
        <v>82</v>
      </c>
      <c r="AY249" s="16" t="s">
        <v>118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6" t="s">
        <v>80</v>
      </c>
      <c r="BK249" s="215">
        <f>ROUND(I249*H249,2)</f>
        <v>0</v>
      </c>
      <c r="BL249" s="16" t="s">
        <v>320</v>
      </c>
      <c r="BM249" s="214" t="s">
        <v>550</v>
      </c>
    </row>
    <row r="250" s="2" customFormat="1">
      <c r="A250" s="37"/>
      <c r="B250" s="38"/>
      <c r="C250" s="39"/>
      <c r="D250" s="216" t="s">
        <v>128</v>
      </c>
      <c r="E250" s="39"/>
      <c r="F250" s="217" t="s">
        <v>551</v>
      </c>
      <c r="G250" s="39"/>
      <c r="H250" s="39"/>
      <c r="I250" s="218"/>
      <c r="J250" s="39"/>
      <c r="K250" s="39"/>
      <c r="L250" s="43"/>
      <c r="M250" s="219"/>
      <c r="N250" s="220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128</v>
      </c>
      <c r="AU250" s="16" t="s">
        <v>82</v>
      </c>
    </row>
    <row r="251" s="2" customFormat="1" ht="16.5" customHeight="1">
      <c r="A251" s="37"/>
      <c r="B251" s="38"/>
      <c r="C251" s="203" t="s">
        <v>552</v>
      </c>
      <c r="D251" s="203" t="s">
        <v>121</v>
      </c>
      <c r="E251" s="204" t="s">
        <v>553</v>
      </c>
      <c r="F251" s="205" t="s">
        <v>554</v>
      </c>
      <c r="G251" s="206" t="s">
        <v>477</v>
      </c>
      <c r="H251" s="207">
        <v>1.0900000000000001</v>
      </c>
      <c r="I251" s="208"/>
      <c r="J251" s="209">
        <f>ROUND(I251*H251,2)</f>
        <v>0</v>
      </c>
      <c r="K251" s="205" t="s">
        <v>125</v>
      </c>
      <c r="L251" s="43"/>
      <c r="M251" s="210" t="s">
        <v>19</v>
      </c>
      <c r="N251" s="211" t="s">
        <v>43</v>
      </c>
      <c r="O251" s="83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4" t="s">
        <v>320</v>
      </c>
      <c r="AT251" s="214" t="s">
        <v>121</v>
      </c>
      <c r="AU251" s="214" t="s">
        <v>82</v>
      </c>
      <c r="AY251" s="16" t="s">
        <v>118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6" t="s">
        <v>80</v>
      </c>
      <c r="BK251" s="215">
        <f>ROUND(I251*H251,2)</f>
        <v>0</v>
      </c>
      <c r="BL251" s="16" t="s">
        <v>320</v>
      </c>
      <c r="BM251" s="214" t="s">
        <v>555</v>
      </c>
    </row>
    <row r="252" s="2" customFormat="1">
      <c r="A252" s="37"/>
      <c r="B252" s="38"/>
      <c r="C252" s="39"/>
      <c r="D252" s="216" t="s">
        <v>128</v>
      </c>
      <c r="E252" s="39"/>
      <c r="F252" s="217" t="s">
        <v>556</v>
      </c>
      <c r="G252" s="39"/>
      <c r="H252" s="39"/>
      <c r="I252" s="218"/>
      <c r="J252" s="39"/>
      <c r="K252" s="39"/>
      <c r="L252" s="43"/>
      <c r="M252" s="219"/>
      <c r="N252" s="220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128</v>
      </c>
      <c r="AU252" s="16" t="s">
        <v>82</v>
      </c>
    </row>
    <row r="253" s="2" customFormat="1" ht="16.5" customHeight="1">
      <c r="A253" s="37"/>
      <c r="B253" s="38"/>
      <c r="C253" s="203" t="s">
        <v>557</v>
      </c>
      <c r="D253" s="203" t="s">
        <v>121</v>
      </c>
      <c r="E253" s="204" t="s">
        <v>558</v>
      </c>
      <c r="F253" s="205" t="s">
        <v>559</v>
      </c>
      <c r="G253" s="206" t="s">
        <v>503</v>
      </c>
      <c r="H253" s="207">
        <v>6.96</v>
      </c>
      <c r="I253" s="208"/>
      <c r="J253" s="209">
        <f>ROUND(I253*H253,2)</f>
        <v>0</v>
      </c>
      <c r="K253" s="205" t="s">
        <v>125</v>
      </c>
      <c r="L253" s="43"/>
      <c r="M253" s="210" t="s">
        <v>19</v>
      </c>
      <c r="N253" s="211" t="s">
        <v>43</v>
      </c>
      <c r="O253" s="83"/>
      <c r="P253" s="212">
        <f>O253*H253</f>
        <v>0</v>
      </c>
      <c r="Q253" s="212">
        <v>0.00116</v>
      </c>
      <c r="R253" s="212">
        <f>Q253*H253</f>
        <v>0.0080736000000000002</v>
      </c>
      <c r="S253" s="212">
        <v>0</v>
      </c>
      <c r="T253" s="21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4" t="s">
        <v>320</v>
      </c>
      <c r="AT253" s="214" t="s">
        <v>121</v>
      </c>
      <c r="AU253" s="214" t="s">
        <v>82</v>
      </c>
      <c r="AY253" s="16" t="s">
        <v>118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6" t="s">
        <v>80</v>
      </c>
      <c r="BK253" s="215">
        <f>ROUND(I253*H253,2)</f>
        <v>0</v>
      </c>
      <c r="BL253" s="16" t="s">
        <v>320</v>
      </c>
      <c r="BM253" s="214" t="s">
        <v>560</v>
      </c>
    </row>
    <row r="254" s="2" customFormat="1">
      <c r="A254" s="37"/>
      <c r="B254" s="38"/>
      <c r="C254" s="39"/>
      <c r="D254" s="216" t="s">
        <v>128</v>
      </c>
      <c r="E254" s="39"/>
      <c r="F254" s="217" t="s">
        <v>561</v>
      </c>
      <c r="G254" s="39"/>
      <c r="H254" s="39"/>
      <c r="I254" s="218"/>
      <c r="J254" s="39"/>
      <c r="K254" s="39"/>
      <c r="L254" s="43"/>
      <c r="M254" s="219"/>
      <c r="N254" s="220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128</v>
      </c>
      <c r="AU254" s="16" t="s">
        <v>82</v>
      </c>
    </row>
    <row r="255" s="2" customFormat="1" ht="16.5" customHeight="1">
      <c r="A255" s="37"/>
      <c r="B255" s="38"/>
      <c r="C255" s="203" t="s">
        <v>562</v>
      </c>
      <c r="D255" s="203" t="s">
        <v>121</v>
      </c>
      <c r="E255" s="204" t="s">
        <v>563</v>
      </c>
      <c r="F255" s="205" t="s">
        <v>564</v>
      </c>
      <c r="G255" s="206" t="s">
        <v>503</v>
      </c>
      <c r="H255" s="207">
        <v>6.96</v>
      </c>
      <c r="I255" s="208"/>
      <c r="J255" s="209">
        <f>ROUND(I255*H255,2)</f>
        <v>0</v>
      </c>
      <c r="K255" s="205" t="s">
        <v>125</v>
      </c>
      <c r="L255" s="43"/>
      <c r="M255" s="210" t="s">
        <v>19</v>
      </c>
      <c r="N255" s="211" t="s">
        <v>43</v>
      </c>
      <c r="O255" s="83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4" t="s">
        <v>320</v>
      </c>
      <c r="AT255" s="214" t="s">
        <v>121</v>
      </c>
      <c r="AU255" s="214" t="s">
        <v>82</v>
      </c>
      <c r="AY255" s="16" t="s">
        <v>118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6" t="s">
        <v>80</v>
      </c>
      <c r="BK255" s="215">
        <f>ROUND(I255*H255,2)</f>
        <v>0</v>
      </c>
      <c r="BL255" s="16" t="s">
        <v>320</v>
      </c>
      <c r="BM255" s="214" t="s">
        <v>565</v>
      </c>
    </row>
    <row r="256" s="2" customFormat="1">
      <c r="A256" s="37"/>
      <c r="B256" s="38"/>
      <c r="C256" s="39"/>
      <c r="D256" s="216" t="s">
        <v>128</v>
      </c>
      <c r="E256" s="39"/>
      <c r="F256" s="217" t="s">
        <v>566</v>
      </c>
      <c r="G256" s="39"/>
      <c r="H256" s="39"/>
      <c r="I256" s="218"/>
      <c r="J256" s="39"/>
      <c r="K256" s="39"/>
      <c r="L256" s="43"/>
      <c r="M256" s="219"/>
      <c r="N256" s="220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128</v>
      </c>
      <c r="AU256" s="16" t="s">
        <v>82</v>
      </c>
    </row>
    <row r="257" s="2" customFormat="1" ht="21.75" customHeight="1">
      <c r="A257" s="37"/>
      <c r="B257" s="38"/>
      <c r="C257" s="203" t="s">
        <v>567</v>
      </c>
      <c r="D257" s="203" t="s">
        <v>121</v>
      </c>
      <c r="E257" s="204" t="s">
        <v>568</v>
      </c>
      <c r="F257" s="205" t="s">
        <v>569</v>
      </c>
      <c r="G257" s="206" t="s">
        <v>124</v>
      </c>
      <c r="H257" s="207">
        <v>841.29999999999995</v>
      </c>
      <c r="I257" s="208"/>
      <c r="J257" s="209">
        <f>ROUND(I257*H257,2)</f>
        <v>0</v>
      </c>
      <c r="K257" s="205" t="s">
        <v>125</v>
      </c>
      <c r="L257" s="43"/>
      <c r="M257" s="210" t="s">
        <v>19</v>
      </c>
      <c r="N257" s="211" t="s">
        <v>43</v>
      </c>
      <c r="O257" s="83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4" t="s">
        <v>320</v>
      </c>
      <c r="AT257" s="214" t="s">
        <v>121</v>
      </c>
      <c r="AU257" s="214" t="s">
        <v>82</v>
      </c>
      <c r="AY257" s="16" t="s">
        <v>118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6" t="s">
        <v>80</v>
      </c>
      <c r="BK257" s="215">
        <f>ROUND(I257*H257,2)</f>
        <v>0</v>
      </c>
      <c r="BL257" s="16" t="s">
        <v>320</v>
      </c>
      <c r="BM257" s="214" t="s">
        <v>570</v>
      </c>
    </row>
    <row r="258" s="2" customFormat="1">
      <c r="A258" s="37"/>
      <c r="B258" s="38"/>
      <c r="C258" s="39"/>
      <c r="D258" s="216" t="s">
        <v>128</v>
      </c>
      <c r="E258" s="39"/>
      <c r="F258" s="217" t="s">
        <v>571</v>
      </c>
      <c r="G258" s="39"/>
      <c r="H258" s="39"/>
      <c r="I258" s="218"/>
      <c r="J258" s="39"/>
      <c r="K258" s="39"/>
      <c r="L258" s="43"/>
      <c r="M258" s="219"/>
      <c r="N258" s="220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128</v>
      </c>
      <c r="AU258" s="16" t="s">
        <v>82</v>
      </c>
    </row>
    <row r="259" s="2" customFormat="1" ht="16.5" customHeight="1">
      <c r="A259" s="37"/>
      <c r="B259" s="38"/>
      <c r="C259" s="221" t="s">
        <v>572</v>
      </c>
      <c r="D259" s="221" t="s">
        <v>130</v>
      </c>
      <c r="E259" s="222" t="s">
        <v>573</v>
      </c>
      <c r="F259" s="223" t="s">
        <v>574</v>
      </c>
      <c r="G259" s="224" t="s">
        <v>477</v>
      </c>
      <c r="H259" s="225">
        <v>58.890000000000001</v>
      </c>
      <c r="I259" s="226"/>
      <c r="J259" s="227">
        <f>ROUND(I259*H259,2)</f>
        <v>0</v>
      </c>
      <c r="K259" s="223" t="s">
        <v>19</v>
      </c>
      <c r="L259" s="228"/>
      <c r="M259" s="229" t="s">
        <v>19</v>
      </c>
      <c r="N259" s="230" t="s">
        <v>43</v>
      </c>
      <c r="O259" s="83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4" t="s">
        <v>326</v>
      </c>
      <c r="AT259" s="214" t="s">
        <v>130</v>
      </c>
      <c r="AU259" s="214" t="s">
        <v>82</v>
      </c>
      <c r="AY259" s="16" t="s">
        <v>118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6" t="s">
        <v>80</v>
      </c>
      <c r="BK259" s="215">
        <f>ROUND(I259*H259,2)</f>
        <v>0</v>
      </c>
      <c r="BL259" s="16" t="s">
        <v>320</v>
      </c>
      <c r="BM259" s="214" t="s">
        <v>575</v>
      </c>
    </row>
    <row r="260" s="2" customFormat="1" ht="21.75" customHeight="1">
      <c r="A260" s="37"/>
      <c r="B260" s="38"/>
      <c r="C260" s="203" t="s">
        <v>576</v>
      </c>
      <c r="D260" s="203" t="s">
        <v>121</v>
      </c>
      <c r="E260" s="204" t="s">
        <v>577</v>
      </c>
      <c r="F260" s="205" t="s">
        <v>578</v>
      </c>
      <c r="G260" s="206" t="s">
        <v>124</v>
      </c>
      <c r="H260" s="207">
        <v>841.29999999999995</v>
      </c>
      <c r="I260" s="208"/>
      <c r="J260" s="209">
        <f>ROUND(I260*H260,2)</f>
        <v>0</v>
      </c>
      <c r="K260" s="205" t="s">
        <v>125</v>
      </c>
      <c r="L260" s="43"/>
      <c r="M260" s="210" t="s">
        <v>19</v>
      </c>
      <c r="N260" s="211" t="s">
        <v>43</v>
      </c>
      <c r="O260" s="83"/>
      <c r="P260" s="212">
        <f>O260*H260</f>
        <v>0</v>
      </c>
      <c r="Q260" s="212">
        <v>9.0000000000000006E-05</v>
      </c>
      <c r="R260" s="212">
        <f>Q260*H260</f>
        <v>0.075717000000000007</v>
      </c>
      <c r="S260" s="212">
        <v>0</v>
      </c>
      <c r="T260" s="21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14" t="s">
        <v>320</v>
      </c>
      <c r="AT260" s="214" t="s">
        <v>121</v>
      </c>
      <c r="AU260" s="214" t="s">
        <v>82</v>
      </c>
      <c r="AY260" s="16" t="s">
        <v>118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6" t="s">
        <v>80</v>
      </c>
      <c r="BK260" s="215">
        <f>ROUND(I260*H260,2)</f>
        <v>0</v>
      </c>
      <c r="BL260" s="16" t="s">
        <v>320</v>
      </c>
      <c r="BM260" s="214" t="s">
        <v>579</v>
      </c>
    </row>
    <row r="261" s="2" customFormat="1">
      <c r="A261" s="37"/>
      <c r="B261" s="38"/>
      <c r="C261" s="39"/>
      <c r="D261" s="216" t="s">
        <v>128</v>
      </c>
      <c r="E261" s="39"/>
      <c r="F261" s="217" t="s">
        <v>580</v>
      </c>
      <c r="G261" s="39"/>
      <c r="H261" s="39"/>
      <c r="I261" s="218"/>
      <c r="J261" s="39"/>
      <c r="K261" s="39"/>
      <c r="L261" s="43"/>
      <c r="M261" s="219"/>
      <c r="N261" s="220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128</v>
      </c>
      <c r="AU261" s="16" t="s">
        <v>82</v>
      </c>
    </row>
    <row r="262" s="2" customFormat="1" ht="24.15" customHeight="1">
      <c r="A262" s="37"/>
      <c r="B262" s="38"/>
      <c r="C262" s="203" t="s">
        <v>581</v>
      </c>
      <c r="D262" s="203" t="s">
        <v>121</v>
      </c>
      <c r="E262" s="204" t="s">
        <v>582</v>
      </c>
      <c r="F262" s="205" t="s">
        <v>583</v>
      </c>
      <c r="G262" s="206" t="s">
        <v>196</v>
      </c>
      <c r="H262" s="207">
        <v>3</v>
      </c>
      <c r="I262" s="208"/>
      <c r="J262" s="209">
        <f>ROUND(I262*H262,2)</f>
        <v>0</v>
      </c>
      <c r="K262" s="205" t="s">
        <v>125</v>
      </c>
      <c r="L262" s="43"/>
      <c r="M262" s="210" t="s">
        <v>19</v>
      </c>
      <c r="N262" s="211" t="s">
        <v>43</v>
      </c>
      <c r="O262" s="83"/>
      <c r="P262" s="212">
        <f>O262*H262</f>
        <v>0</v>
      </c>
      <c r="Q262" s="212">
        <v>0.37640000000000001</v>
      </c>
      <c r="R262" s="212">
        <f>Q262*H262</f>
        <v>1.1292</v>
      </c>
      <c r="S262" s="212">
        <v>0</v>
      </c>
      <c r="T262" s="21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4" t="s">
        <v>320</v>
      </c>
      <c r="AT262" s="214" t="s">
        <v>121</v>
      </c>
      <c r="AU262" s="214" t="s">
        <v>82</v>
      </c>
      <c r="AY262" s="16" t="s">
        <v>118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6" t="s">
        <v>80</v>
      </c>
      <c r="BK262" s="215">
        <f>ROUND(I262*H262,2)</f>
        <v>0</v>
      </c>
      <c r="BL262" s="16" t="s">
        <v>320</v>
      </c>
      <c r="BM262" s="214" t="s">
        <v>584</v>
      </c>
    </row>
    <row r="263" s="2" customFormat="1">
      <c r="A263" s="37"/>
      <c r="B263" s="38"/>
      <c r="C263" s="39"/>
      <c r="D263" s="216" t="s">
        <v>128</v>
      </c>
      <c r="E263" s="39"/>
      <c r="F263" s="217" t="s">
        <v>585</v>
      </c>
      <c r="G263" s="39"/>
      <c r="H263" s="39"/>
      <c r="I263" s="218"/>
      <c r="J263" s="39"/>
      <c r="K263" s="39"/>
      <c r="L263" s="43"/>
      <c r="M263" s="219"/>
      <c r="N263" s="220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128</v>
      </c>
      <c r="AU263" s="16" t="s">
        <v>82</v>
      </c>
    </row>
    <row r="264" s="2" customFormat="1" ht="24.15" customHeight="1">
      <c r="A264" s="37"/>
      <c r="B264" s="38"/>
      <c r="C264" s="203" t="s">
        <v>586</v>
      </c>
      <c r="D264" s="203" t="s">
        <v>121</v>
      </c>
      <c r="E264" s="204" t="s">
        <v>587</v>
      </c>
      <c r="F264" s="205" t="s">
        <v>588</v>
      </c>
      <c r="G264" s="206" t="s">
        <v>124</v>
      </c>
      <c r="H264" s="207">
        <v>1236</v>
      </c>
      <c r="I264" s="208"/>
      <c r="J264" s="209">
        <f>ROUND(I264*H264,2)</f>
        <v>0</v>
      </c>
      <c r="K264" s="205" t="s">
        <v>125</v>
      </c>
      <c r="L264" s="43"/>
      <c r="M264" s="210" t="s">
        <v>19</v>
      </c>
      <c r="N264" s="211" t="s">
        <v>43</v>
      </c>
      <c r="O264" s="83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14" t="s">
        <v>320</v>
      </c>
      <c r="AT264" s="214" t="s">
        <v>121</v>
      </c>
      <c r="AU264" s="214" t="s">
        <v>82</v>
      </c>
      <c r="AY264" s="16" t="s">
        <v>118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6" t="s">
        <v>80</v>
      </c>
      <c r="BK264" s="215">
        <f>ROUND(I264*H264,2)</f>
        <v>0</v>
      </c>
      <c r="BL264" s="16" t="s">
        <v>320</v>
      </c>
      <c r="BM264" s="214" t="s">
        <v>589</v>
      </c>
    </row>
    <row r="265" s="2" customFormat="1">
      <c r="A265" s="37"/>
      <c r="B265" s="38"/>
      <c r="C265" s="39"/>
      <c r="D265" s="216" t="s">
        <v>128</v>
      </c>
      <c r="E265" s="39"/>
      <c r="F265" s="217" t="s">
        <v>590</v>
      </c>
      <c r="G265" s="39"/>
      <c r="H265" s="39"/>
      <c r="I265" s="218"/>
      <c r="J265" s="39"/>
      <c r="K265" s="39"/>
      <c r="L265" s="43"/>
      <c r="M265" s="219"/>
      <c r="N265" s="220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128</v>
      </c>
      <c r="AU265" s="16" t="s">
        <v>82</v>
      </c>
    </row>
    <row r="266" s="2" customFormat="1" ht="16.5" customHeight="1">
      <c r="A266" s="37"/>
      <c r="B266" s="38"/>
      <c r="C266" s="221" t="s">
        <v>591</v>
      </c>
      <c r="D266" s="221" t="s">
        <v>130</v>
      </c>
      <c r="E266" s="222" t="s">
        <v>592</v>
      </c>
      <c r="F266" s="223" t="s">
        <v>593</v>
      </c>
      <c r="G266" s="224" t="s">
        <v>124</v>
      </c>
      <c r="H266" s="225">
        <v>1236</v>
      </c>
      <c r="I266" s="226"/>
      <c r="J266" s="227">
        <f>ROUND(I266*H266,2)</f>
        <v>0</v>
      </c>
      <c r="K266" s="223" t="s">
        <v>19</v>
      </c>
      <c r="L266" s="228"/>
      <c r="M266" s="229" t="s">
        <v>19</v>
      </c>
      <c r="N266" s="230" t="s">
        <v>43</v>
      </c>
      <c r="O266" s="83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4" t="s">
        <v>326</v>
      </c>
      <c r="AT266" s="214" t="s">
        <v>130</v>
      </c>
      <c r="AU266" s="214" t="s">
        <v>82</v>
      </c>
      <c r="AY266" s="16" t="s">
        <v>118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6" t="s">
        <v>80</v>
      </c>
      <c r="BK266" s="215">
        <f>ROUND(I266*H266,2)</f>
        <v>0</v>
      </c>
      <c r="BL266" s="16" t="s">
        <v>320</v>
      </c>
      <c r="BM266" s="214" t="s">
        <v>594</v>
      </c>
    </row>
    <row r="267" s="2" customFormat="1" ht="24.15" customHeight="1">
      <c r="A267" s="37"/>
      <c r="B267" s="38"/>
      <c r="C267" s="203" t="s">
        <v>595</v>
      </c>
      <c r="D267" s="203" t="s">
        <v>121</v>
      </c>
      <c r="E267" s="204" t="s">
        <v>596</v>
      </c>
      <c r="F267" s="205" t="s">
        <v>597</v>
      </c>
      <c r="G267" s="206" t="s">
        <v>124</v>
      </c>
      <c r="H267" s="207">
        <v>44</v>
      </c>
      <c r="I267" s="208"/>
      <c r="J267" s="209">
        <f>ROUND(I267*H267,2)</f>
        <v>0</v>
      </c>
      <c r="K267" s="205" t="s">
        <v>125</v>
      </c>
      <c r="L267" s="43"/>
      <c r="M267" s="210" t="s">
        <v>19</v>
      </c>
      <c r="N267" s="211" t="s">
        <v>43</v>
      </c>
      <c r="O267" s="83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14" t="s">
        <v>320</v>
      </c>
      <c r="AT267" s="214" t="s">
        <v>121</v>
      </c>
      <c r="AU267" s="214" t="s">
        <v>82</v>
      </c>
      <c r="AY267" s="16" t="s">
        <v>118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6" t="s">
        <v>80</v>
      </c>
      <c r="BK267" s="215">
        <f>ROUND(I267*H267,2)</f>
        <v>0</v>
      </c>
      <c r="BL267" s="16" t="s">
        <v>320</v>
      </c>
      <c r="BM267" s="214" t="s">
        <v>598</v>
      </c>
    </row>
    <row r="268" s="2" customFormat="1">
      <c r="A268" s="37"/>
      <c r="B268" s="38"/>
      <c r="C268" s="39"/>
      <c r="D268" s="216" t="s">
        <v>128</v>
      </c>
      <c r="E268" s="39"/>
      <c r="F268" s="217" t="s">
        <v>599</v>
      </c>
      <c r="G268" s="39"/>
      <c r="H268" s="39"/>
      <c r="I268" s="218"/>
      <c r="J268" s="39"/>
      <c r="K268" s="39"/>
      <c r="L268" s="43"/>
      <c r="M268" s="219"/>
      <c r="N268" s="220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128</v>
      </c>
      <c r="AU268" s="16" t="s">
        <v>82</v>
      </c>
    </row>
    <row r="269" s="2" customFormat="1" ht="16.5" customHeight="1">
      <c r="A269" s="37"/>
      <c r="B269" s="38"/>
      <c r="C269" s="221" t="s">
        <v>600</v>
      </c>
      <c r="D269" s="221" t="s">
        <v>130</v>
      </c>
      <c r="E269" s="222" t="s">
        <v>601</v>
      </c>
      <c r="F269" s="223" t="s">
        <v>602</v>
      </c>
      <c r="G269" s="224" t="s">
        <v>124</v>
      </c>
      <c r="H269" s="225">
        <v>44</v>
      </c>
      <c r="I269" s="226"/>
      <c r="J269" s="227">
        <f>ROUND(I269*H269,2)</f>
        <v>0</v>
      </c>
      <c r="K269" s="223" t="s">
        <v>19</v>
      </c>
      <c r="L269" s="228"/>
      <c r="M269" s="229" t="s">
        <v>19</v>
      </c>
      <c r="N269" s="230" t="s">
        <v>43</v>
      </c>
      <c r="O269" s="83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4" t="s">
        <v>326</v>
      </c>
      <c r="AT269" s="214" t="s">
        <v>130</v>
      </c>
      <c r="AU269" s="214" t="s">
        <v>82</v>
      </c>
      <c r="AY269" s="16" t="s">
        <v>118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6" t="s">
        <v>80</v>
      </c>
      <c r="BK269" s="215">
        <f>ROUND(I269*H269,2)</f>
        <v>0</v>
      </c>
      <c r="BL269" s="16" t="s">
        <v>320</v>
      </c>
      <c r="BM269" s="214" t="s">
        <v>603</v>
      </c>
    </row>
    <row r="270" s="2" customFormat="1" ht="24.15" customHeight="1">
      <c r="A270" s="37"/>
      <c r="B270" s="38"/>
      <c r="C270" s="203" t="s">
        <v>604</v>
      </c>
      <c r="D270" s="203" t="s">
        <v>121</v>
      </c>
      <c r="E270" s="204" t="s">
        <v>605</v>
      </c>
      <c r="F270" s="205" t="s">
        <v>606</v>
      </c>
      <c r="G270" s="206" t="s">
        <v>196</v>
      </c>
      <c r="H270" s="207">
        <v>17</v>
      </c>
      <c r="I270" s="208"/>
      <c r="J270" s="209">
        <f>ROUND(I270*H270,2)</f>
        <v>0</v>
      </c>
      <c r="K270" s="205" t="s">
        <v>125</v>
      </c>
      <c r="L270" s="43"/>
      <c r="M270" s="210" t="s">
        <v>19</v>
      </c>
      <c r="N270" s="211" t="s">
        <v>43</v>
      </c>
      <c r="O270" s="83"/>
      <c r="P270" s="212">
        <f>O270*H270</f>
        <v>0</v>
      </c>
      <c r="Q270" s="212">
        <v>0.0081099999999999992</v>
      </c>
      <c r="R270" s="212">
        <f>Q270*H270</f>
        <v>0.13786999999999999</v>
      </c>
      <c r="S270" s="212">
        <v>0</v>
      </c>
      <c r="T270" s="21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14" t="s">
        <v>320</v>
      </c>
      <c r="AT270" s="214" t="s">
        <v>121</v>
      </c>
      <c r="AU270" s="214" t="s">
        <v>82</v>
      </c>
      <c r="AY270" s="16" t="s">
        <v>118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6" t="s">
        <v>80</v>
      </c>
      <c r="BK270" s="215">
        <f>ROUND(I270*H270,2)</f>
        <v>0</v>
      </c>
      <c r="BL270" s="16" t="s">
        <v>320</v>
      </c>
      <c r="BM270" s="214" t="s">
        <v>607</v>
      </c>
    </row>
    <row r="271" s="2" customFormat="1">
      <c r="A271" s="37"/>
      <c r="B271" s="38"/>
      <c r="C271" s="39"/>
      <c r="D271" s="216" t="s">
        <v>128</v>
      </c>
      <c r="E271" s="39"/>
      <c r="F271" s="217" t="s">
        <v>608</v>
      </c>
      <c r="G271" s="39"/>
      <c r="H271" s="39"/>
      <c r="I271" s="218"/>
      <c r="J271" s="39"/>
      <c r="K271" s="39"/>
      <c r="L271" s="43"/>
      <c r="M271" s="219"/>
      <c r="N271" s="220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128</v>
      </c>
      <c r="AU271" s="16" t="s">
        <v>82</v>
      </c>
    </row>
    <row r="272" s="2" customFormat="1" ht="16.5" customHeight="1">
      <c r="A272" s="37"/>
      <c r="B272" s="38"/>
      <c r="C272" s="221" t="s">
        <v>609</v>
      </c>
      <c r="D272" s="221" t="s">
        <v>130</v>
      </c>
      <c r="E272" s="222" t="s">
        <v>610</v>
      </c>
      <c r="F272" s="223" t="s">
        <v>611</v>
      </c>
      <c r="G272" s="224" t="s">
        <v>124</v>
      </c>
      <c r="H272" s="225">
        <v>17.510000000000002</v>
      </c>
      <c r="I272" s="226"/>
      <c r="J272" s="227">
        <f>ROUND(I272*H272,2)</f>
        <v>0</v>
      </c>
      <c r="K272" s="223" t="s">
        <v>125</v>
      </c>
      <c r="L272" s="228"/>
      <c r="M272" s="229" t="s">
        <v>19</v>
      </c>
      <c r="N272" s="230" t="s">
        <v>43</v>
      </c>
      <c r="O272" s="83"/>
      <c r="P272" s="212">
        <f>O272*H272</f>
        <v>0</v>
      </c>
      <c r="Q272" s="212">
        <v>0.0081399999999999997</v>
      </c>
      <c r="R272" s="212">
        <f>Q272*H272</f>
        <v>0.1425314</v>
      </c>
      <c r="S272" s="212">
        <v>0</v>
      </c>
      <c r="T272" s="21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14" t="s">
        <v>612</v>
      </c>
      <c r="AT272" s="214" t="s">
        <v>130</v>
      </c>
      <c r="AU272" s="214" t="s">
        <v>82</v>
      </c>
      <c r="AY272" s="16" t="s">
        <v>118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6" t="s">
        <v>80</v>
      </c>
      <c r="BK272" s="215">
        <f>ROUND(I272*H272,2)</f>
        <v>0</v>
      </c>
      <c r="BL272" s="16" t="s">
        <v>612</v>
      </c>
      <c r="BM272" s="214" t="s">
        <v>613</v>
      </c>
    </row>
    <row r="273" s="13" customFormat="1">
      <c r="A273" s="13"/>
      <c r="B273" s="231"/>
      <c r="C273" s="232"/>
      <c r="D273" s="233" t="s">
        <v>135</v>
      </c>
      <c r="E273" s="232"/>
      <c r="F273" s="234" t="s">
        <v>614</v>
      </c>
      <c r="G273" s="232"/>
      <c r="H273" s="235">
        <v>17.510000000000002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135</v>
      </c>
      <c r="AU273" s="241" t="s">
        <v>82</v>
      </c>
      <c r="AV273" s="13" t="s">
        <v>82</v>
      </c>
      <c r="AW273" s="13" t="s">
        <v>4</v>
      </c>
      <c r="AX273" s="13" t="s">
        <v>80</v>
      </c>
      <c r="AY273" s="241" t="s">
        <v>118</v>
      </c>
    </row>
    <row r="274" s="2" customFormat="1" ht="16.5" customHeight="1">
      <c r="A274" s="37"/>
      <c r="B274" s="38"/>
      <c r="C274" s="203" t="s">
        <v>615</v>
      </c>
      <c r="D274" s="203" t="s">
        <v>121</v>
      </c>
      <c r="E274" s="204" t="s">
        <v>616</v>
      </c>
      <c r="F274" s="205" t="s">
        <v>617</v>
      </c>
      <c r="G274" s="206" t="s">
        <v>477</v>
      </c>
      <c r="H274" s="207">
        <v>2.1240000000000001</v>
      </c>
      <c r="I274" s="208"/>
      <c r="J274" s="209">
        <f>ROUND(I274*H274,2)</f>
        <v>0</v>
      </c>
      <c r="K274" s="205" t="s">
        <v>125</v>
      </c>
      <c r="L274" s="43"/>
      <c r="M274" s="210" t="s">
        <v>19</v>
      </c>
      <c r="N274" s="211" t="s">
        <v>43</v>
      </c>
      <c r="O274" s="83"/>
      <c r="P274" s="212">
        <f>O274*H274</f>
        <v>0</v>
      </c>
      <c r="Q274" s="212">
        <v>0</v>
      </c>
      <c r="R274" s="212">
        <f>Q274*H274</f>
        <v>0</v>
      </c>
      <c r="S274" s="212">
        <v>2.2000000000000002</v>
      </c>
      <c r="T274" s="213">
        <f>S274*H274</f>
        <v>4.6728000000000005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4" t="s">
        <v>320</v>
      </c>
      <c r="AT274" s="214" t="s">
        <v>121</v>
      </c>
      <c r="AU274" s="214" t="s">
        <v>82</v>
      </c>
      <c r="AY274" s="16" t="s">
        <v>118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6" t="s">
        <v>80</v>
      </c>
      <c r="BK274" s="215">
        <f>ROUND(I274*H274,2)</f>
        <v>0</v>
      </c>
      <c r="BL274" s="16" t="s">
        <v>320</v>
      </c>
      <c r="BM274" s="214" t="s">
        <v>618</v>
      </c>
    </row>
    <row r="275" s="2" customFormat="1">
      <c r="A275" s="37"/>
      <c r="B275" s="38"/>
      <c r="C275" s="39"/>
      <c r="D275" s="216" t="s">
        <v>128</v>
      </c>
      <c r="E275" s="39"/>
      <c r="F275" s="217" t="s">
        <v>619</v>
      </c>
      <c r="G275" s="39"/>
      <c r="H275" s="39"/>
      <c r="I275" s="218"/>
      <c r="J275" s="39"/>
      <c r="K275" s="39"/>
      <c r="L275" s="43"/>
      <c r="M275" s="219"/>
      <c r="N275" s="220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128</v>
      </c>
      <c r="AU275" s="16" t="s">
        <v>82</v>
      </c>
    </row>
    <row r="276" s="2" customFormat="1" ht="16.5" customHeight="1">
      <c r="A276" s="37"/>
      <c r="B276" s="38"/>
      <c r="C276" s="203" t="s">
        <v>620</v>
      </c>
      <c r="D276" s="203" t="s">
        <v>121</v>
      </c>
      <c r="E276" s="204" t="s">
        <v>621</v>
      </c>
      <c r="F276" s="205" t="s">
        <v>622</v>
      </c>
      <c r="G276" s="206" t="s">
        <v>524</v>
      </c>
      <c r="H276" s="207">
        <v>4.673</v>
      </c>
      <c r="I276" s="208"/>
      <c r="J276" s="209">
        <f>ROUND(I276*H276,2)</f>
        <v>0</v>
      </c>
      <c r="K276" s="205" t="s">
        <v>125</v>
      </c>
      <c r="L276" s="43"/>
      <c r="M276" s="210" t="s">
        <v>19</v>
      </c>
      <c r="N276" s="211" t="s">
        <v>43</v>
      </c>
      <c r="O276" s="83"/>
      <c r="P276" s="212">
        <f>O276*H276</f>
        <v>0</v>
      </c>
      <c r="Q276" s="212">
        <v>0</v>
      </c>
      <c r="R276" s="212">
        <f>Q276*H276</f>
        <v>0</v>
      </c>
      <c r="S276" s="212">
        <v>0</v>
      </c>
      <c r="T276" s="21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4" t="s">
        <v>320</v>
      </c>
      <c r="AT276" s="214" t="s">
        <v>121</v>
      </c>
      <c r="AU276" s="214" t="s">
        <v>82</v>
      </c>
      <c r="AY276" s="16" t="s">
        <v>118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6" t="s">
        <v>80</v>
      </c>
      <c r="BK276" s="215">
        <f>ROUND(I276*H276,2)</f>
        <v>0</v>
      </c>
      <c r="BL276" s="16" t="s">
        <v>320</v>
      </c>
      <c r="BM276" s="214" t="s">
        <v>623</v>
      </c>
    </row>
    <row r="277" s="2" customFormat="1">
      <c r="A277" s="37"/>
      <c r="B277" s="38"/>
      <c r="C277" s="39"/>
      <c r="D277" s="216" t="s">
        <v>128</v>
      </c>
      <c r="E277" s="39"/>
      <c r="F277" s="217" t="s">
        <v>624</v>
      </c>
      <c r="G277" s="39"/>
      <c r="H277" s="39"/>
      <c r="I277" s="218"/>
      <c r="J277" s="39"/>
      <c r="K277" s="39"/>
      <c r="L277" s="43"/>
      <c r="M277" s="219"/>
      <c r="N277" s="220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128</v>
      </c>
      <c r="AU277" s="16" t="s">
        <v>82</v>
      </c>
    </row>
    <row r="278" s="2" customFormat="1" ht="21.75" customHeight="1">
      <c r="A278" s="37"/>
      <c r="B278" s="38"/>
      <c r="C278" s="203" t="s">
        <v>625</v>
      </c>
      <c r="D278" s="203" t="s">
        <v>121</v>
      </c>
      <c r="E278" s="204" t="s">
        <v>626</v>
      </c>
      <c r="F278" s="205" t="s">
        <v>627</v>
      </c>
      <c r="G278" s="206" t="s">
        <v>524</v>
      </c>
      <c r="H278" s="207">
        <v>37.384</v>
      </c>
      <c r="I278" s="208"/>
      <c r="J278" s="209">
        <f>ROUND(I278*H278,2)</f>
        <v>0</v>
      </c>
      <c r="K278" s="205" t="s">
        <v>125</v>
      </c>
      <c r="L278" s="43"/>
      <c r="M278" s="210" t="s">
        <v>19</v>
      </c>
      <c r="N278" s="211" t="s">
        <v>43</v>
      </c>
      <c r="O278" s="83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4" t="s">
        <v>320</v>
      </c>
      <c r="AT278" s="214" t="s">
        <v>121</v>
      </c>
      <c r="AU278" s="214" t="s">
        <v>82</v>
      </c>
      <c r="AY278" s="16" t="s">
        <v>118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6" t="s">
        <v>80</v>
      </c>
      <c r="BK278" s="215">
        <f>ROUND(I278*H278,2)</f>
        <v>0</v>
      </c>
      <c r="BL278" s="16" t="s">
        <v>320</v>
      </c>
      <c r="BM278" s="214" t="s">
        <v>628</v>
      </c>
    </row>
    <row r="279" s="2" customFormat="1">
      <c r="A279" s="37"/>
      <c r="B279" s="38"/>
      <c r="C279" s="39"/>
      <c r="D279" s="216" t="s">
        <v>128</v>
      </c>
      <c r="E279" s="39"/>
      <c r="F279" s="217" t="s">
        <v>629</v>
      </c>
      <c r="G279" s="39"/>
      <c r="H279" s="39"/>
      <c r="I279" s="218"/>
      <c r="J279" s="39"/>
      <c r="K279" s="39"/>
      <c r="L279" s="43"/>
      <c r="M279" s="219"/>
      <c r="N279" s="220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128</v>
      </c>
      <c r="AU279" s="16" t="s">
        <v>82</v>
      </c>
    </row>
    <row r="280" s="2" customFormat="1" ht="24.15" customHeight="1">
      <c r="A280" s="37"/>
      <c r="B280" s="38"/>
      <c r="C280" s="203" t="s">
        <v>630</v>
      </c>
      <c r="D280" s="203" t="s">
        <v>121</v>
      </c>
      <c r="E280" s="204" t="s">
        <v>631</v>
      </c>
      <c r="F280" s="205" t="s">
        <v>632</v>
      </c>
      <c r="G280" s="206" t="s">
        <v>524</v>
      </c>
      <c r="H280" s="207">
        <v>4.2480000000000002</v>
      </c>
      <c r="I280" s="208"/>
      <c r="J280" s="209">
        <f>ROUND(I280*H280,2)</f>
        <v>0</v>
      </c>
      <c r="K280" s="205" t="s">
        <v>125</v>
      </c>
      <c r="L280" s="43"/>
      <c r="M280" s="210" t="s">
        <v>19</v>
      </c>
      <c r="N280" s="211" t="s">
        <v>43</v>
      </c>
      <c r="O280" s="83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14" t="s">
        <v>320</v>
      </c>
      <c r="AT280" s="214" t="s">
        <v>121</v>
      </c>
      <c r="AU280" s="214" t="s">
        <v>82</v>
      </c>
      <c r="AY280" s="16" t="s">
        <v>118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6" t="s">
        <v>80</v>
      </c>
      <c r="BK280" s="215">
        <f>ROUND(I280*H280,2)</f>
        <v>0</v>
      </c>
      <c r="BL280" s="16" t="s">
        <v>320</v>
      </c>
      <c r="BM280" s="214" t="s">
        <v>633</v>
      </c>
    </row>
    <row r="281" s="2" customFormat="1">
      <c r="A281" s="37"/>
      <c r="B281" s="38"/>
      <c r="C281" s="39"/>
      <c r="D281" s="216" t="s">
        <v>128</v>
      </c>
      <c r="E281" s="39"/>
      <c r="F281" s="217" t="s">
        <v>634</v>
      </c>
      <c r="G281" s="39"/>
      <c r="H281" s="39"/>
      <c r="I281" s="218"/>
      <c r="J281" s="39"/>
      <c r="K281" s="39"/>
      <c r="L281" s="43"/>
      <c r="M281" s="219"/>
      <c r="N281" s="220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128</v>
      </c>
      <c r="AU281" s="16" t="s">
        <v>82</v>
      </c>
    </row>
    <row r="282" s="12" customFormat="1" ht="25.92" customHeight="1">
      <c r="A282" s="12"/>
      <c r="B282" s="187"/>
      <c r="C282" s="188"/>
      <c r="D282" s="189" t="s">
        <v>71</v>
      </c>
      <c r="E282" s="190" t="s">
        <v>635</v>
      </c>
      <c r="F282" s="190" t="s">
        <v>636</v>
      </c>
      <c r="G282" s="188"/>
      <c r="H282" s="188"/>
      <c r="I282" s="191"/>
      <c r="J282" s="192">
        <f>BK282</f>
        <v>0</v>
      </c>
      <c r="K282" s="188"/>
      <c r="L282" s="193"/>
      <c r="M282" s="194"/>
      <c r="N282" s="195"/>
      <c r="O282" s="195"/>
      <c r="P282" s="196">
        <f>SUM(P283:P286)</f>
        <v>0</v>
      </c>
      <c r="Q282" s="195"/>
      <c r="R282" s="196">
        <f>SUM(R283:R286)</f>
        <v>0</v>
      </c>
      <c r="S282" s="195"/>
      <c r="T282" s="197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8" t="s">
        <v>142</v>
      </c>
      <c r="AT282" s="199" t="s">
        <v>71</v>
      </c>
      <c r="AU282" s="199" t="s">
        <v>72</v>
      </c>
      <c r="AY282" s="198" t="s">
        <v>118</v>
      </c>
      <c r="BK282" s="200">
        <f>SUM(BK283:BK286)</f>
        <v>0</v>
      </c>
    </row>
    <row r="283" s="2" customFormat="1" ht="16.5" customHeight="1">
      <c r="A283" s="37"/>
      <c r="B283" s="38"/>
      <c r="C283" s="203" t="s">
        <v>637</v>
      </c>
      <c r="D283" s="203" t="s">
        <v>121</v>
      </c>
      <c r="E283" s="204" t="s">
        <v>638</v>
      </c>
      <c r="F283" s="205" t="s">
        <v>639</v>
      </c>
      <c r="G283" s="206" t="s">
        <v>640</v>
      </c>
      <c r="H283" s="207">
        <v>12</v>
      </c>
      <c r="I283" s="208"/>
      <c r="J283" s="209">
        <f>ROUND(I283*H283,2)</f>
        <v>0</v>
      </c>
      <c r="K283" s="205" t="s">
        <v>125</v>
      </c>
      <c r="L283" s="43"/>
      <c r="M283" s="210" t="s">
        <v>19</v>
      </c>
      <c r="N283" s="211" t="s">
        <v>43</v>
      </c>
      <c r="O283" s="83"/>
      <c r="P283" s="212">
        <f>O283*H283</f>
        <v>0</v>
      </c>
      <c r="Q283" s="212">
        <v>0</v>
      </c>
      <c r="R283" s="212">
        <f>Q283*H283</f>
        <v>0</v>
      </c>
      <c r="S283" s="212">
        <v>0</v>
      </c>
      <c r="T283" s="21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4" t="s">
        <v>641</v>
      </c>
      <c r="AT283" s="214" t="s">
        <v>121</v>
      </c>
      <c r="AU283" s="214" t="s">
        <v>80</v>
      </c>
      <c r="AY283" s="16" t="s">
        <v>118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6" t="s">
        <v>80</v>
      </c>
      <c r="BK283" s="215">
        <f>ROUND(I283*H283,2)</f>
        <v>0</v>
      </c>
      <c r="BL283" s="16" t="s">
        <v>641</v>
      </c>
      <c r="BM283" s="214" t="s">
        <v>642</v>
      </c>
    </row>
    <row r="284" s="2" customFormat="1">
      <c r="A284" s="37"/>
      <c r="B284" s="38"/>
      <c r="C284" s="39"/>
      <c r="D284" s="216" t="s">
        <v>128</v>
      </c>
      <c r="E284" s="39"/>
      <c r="F284" s="217" t="s">
        <v>643</v>
      </c>
      <c r="G284" s="39"/>
      <c r="H284" s="39"/>
      <c r="I284" s="218"/>
      <c r="J284" s="39"/>
      <c r="K284" s="39"/>
      <c r="L284" s="43"/>
      <c r="M284" s="219"/>
      <c r="N284" s="220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128</v>
      </c>
      <c r="AU284" s="16" t="s">
        <v>80</v>
      </c>
    </row>
    <row r="285" s="2" customFormat="1" ht="21.75" customHeight="1">
      <c r="A285" s="37"/>
      <c r="B285" s="38"/>
      <c r="C285" s="203" t="s">
        <v>644</v>
      </c>
      <c r="D285" s="203" t="s">
        <v>121</v>
      </c>
      <c r="E285" s="204" t="s">
        <v>645</v>
      </c>
      <c r="F285" s="205" t="s">
        <v>646</v>
      </c>
      <c r="G285" s="206" t="s">
        <v>640</v>
      </c>
      <c r="H285" s="207">
        <v>12</v>
      </c>
      <c r="I285" s="208"/>
      <c r="J285" s="209">
        <f>ROUND(I285*H285,2)</f>
        <v>0</v>
      </c>
      <c r="K285" s="205" t="s">
        <v>125</v>
      </c>
      <c r="L285" s="43"/>
      <c r="M285" s="210" t="s">
        <v>19</v>
      </c>
      <c r="N285" s="211" t="s">
        <v>43</v>
      </c>
      <c r="O285" s="83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14" t="s">
        <v>641</v>
      </c>
      <c r="AT285" s="214" t="s">
        <v>121</v>
      </c>
      <c r="AU285" s="214" t="s">
        <v>80</v>
      </c>
      <c r="AY285" s="16" t="s">
        <v>118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6" t="s">
        <v>80</v>
      </c>
      <c r="BK285" s="215">
        <f>ROUND(I285*H285,2)</f>
        <v>0</v>
      </c>
      <c r="BL285" s="16" t="s">
        <v>641</v>
      </c>
      <c r="BM285" s="214" t="s">
        <v>647</v>
      </c>
    </row>
    <row r="286" s="2" customFormat="1">
      <c r="A286" s="37"/>
      <c r="B286" s="38"/>
      <c r="C286" s="39"/>
      <c r="D286" s="216" t="s">
        <v>128</v>
      </c>
      <c r="E286" s="39"/>
      <c r="F286" s="217" t="s">
        <v>648</v>
      </c>
      <c r="G286" s="39"/>
      <c r="H286" s="39"/>
      <c r="I286" s="218"/>
      <c r="J286" s="39"/>
      <c r="K286" s="39"/>
      <c r="L286" s="43"/>
      <c r="M286" s="219"/>
      <c r="N286" s="220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128</v>
      </c>
      <c r="AU286" s="16" t="s">
        <v>80</v>
      </c>
    </row>
    <row r="287" s="12" customFormat="1" ht="25.92" customHeight="1">
      <c r="A287" s="12"/>
      <c r="B287" s="187"/>
      <c r="C287" s="188"/>
      <c r="D287" s="189" t="s">
        <v>71</v>
      </c>
      <c r="E287" s="190" t="s">
        <v>649</v>
      </c>
      <c r="F287" s="190" t="s">
        <v>650</v>
      </c>
      <c r="G287" s="188"/>
      <c r="H287" s="188"/>
      <c r="I287" s="191"/>
      <c r="J287" s="192">
        <f>BK287</f>
        <v>0</v>
      </c>
      <c r="K287" s="188"/>
      <c r="L287" s="193"/>
      <c r="M287" s="194"/>
      <c r="N287" s="195"/>
      <c r="O287" s="195"/>
      <c r="P287" s="196">
        <f>P288+P295+P300</f>
        <v>0</v>
      </c>
      <c r="Q287" s="195"/>
      <c r="R287" s="196">
        <f>R288+R295+R300</f>
        <v>0</v>
      </c>
      <c r="S287" s="195"/>
      <c r="T287" s="197">
        <f>T288+T295+T300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8" t="s">
        <v>147</v>
      </c>
      <c r="AT287" s="199" t="s">
        <v>71</v>
      </c>
      <c r="AU287" s="199" t="s">
        <v>72</v>
      </c>
      <c r="AY287" s="198" t="s">
        <v>118</v>
      </c>
      <c r="BK287" s="200">
        <f>BK288+BK295+BK300</f>
        <v>0</v>
      </c>
    </row>
    <row r="288" s="12" customFormat="1" ht="22.8" customHeight="1">
      <c r="A288" s="12"/>
      <c r="B288" s="187"/>
      <c r="C288" s="188"/>
      <c r="D288" s="189" t="s">
        <v>71</v>
      </c>
      <c r="E288" s="201" t="s">
        <v>651</v>
      </c>
      <c r="F288" s="201" t="s">
        <v>652</v>
      </c>
      <c r="G288" s="188"/>
      <c r="H288" s="188"/>
      <c r="I288" s="191"/>
      <c r="J288" s="202">
        <f>BK288</f>
        <v>0</v>
      </c>
      <c r="K288" s="188"/>
      <c r="L288" s="193"/>
      <c r="M288" s="194"/>
      <c r="N288" s="195"/>
      <c r="O288" s="195"/>
      <c r="P288" s="196">
        <f>SUM(P289:P294)</f>
        <v>0</v>
      </c>
      <c r="Q288" s="195"/>
      <c r="R288" s="196">
        <f>SUM(R289:R294)</f>
        <v>0</v>
      </c>
      <c r="S288" s="195"/>
      <c r="T288" s="197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8" t="s">
        <v>147</v>
      </c>
      <c r="AT288" s="199" t="s">
        <v>71</v>
      </c>
      <c r="AU288" s="199" t="s">
        <v>80</v>
      </c>
      <c r="AY288" s="198" t="s">
        <v>118</v>
      </c>
      <c r="BK288" s="200">
        <f>SUM(BK289:BK294)</f>
        <v>0</v>
      </c>
    </row>
    <row r="289" s="2" customFormat="1" ht="16.5" customHeight="1">
      <c r="A289" s="37"/>
      <c r="B289" s="38"/>
      <c r="C289" s="203" t="s">
        <v>653</v>
      </c>
      <c r="D289" s="203" t="s">
        <v>121</v>
      </c>
      <c r="E289" s="204" t="s">
        <v>654</v>
      </c>
      <c r="F289" s="205" t="s">
        <v>655</v>
      </c>
      <c r="G289" s="206" t="s">
        <v>656</v>
      </c>
      <c r="H289" s="207">
        <v>12</v>
      </c>
      <c r="I289" s="208"/>
      <c r="J289" s="209">
        <f>ROUND(I289*H289,2)</f>
        <v>0</v>
      </c>
      <c r="K289" s="205" t="s">
        <v>125</v>
      </c>
      <c r="L289" s="43"/>
      <c r="M289" s="210" t="s">
        <v>19</v>
      </c>
      <c r="N289" s="211" t="s">
        <v>43</v>
      </c>
      <c r="O289" s="83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14" t="s">
        <v>657</v>
      </c>
      <c r="AT289" s="214" t="s">
        <v>121</v>
      </c>
      <c r="AU289" s="214" t="s">
        <v>82</v>
      </c>
      <c r="AY289" s="16" t="s">
        <v>118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6" t="s">
        <v>80</v>
      </c>
      <c r="BK289" s="215">
        <f>ROUND(I289*H289,2)</f>
        <v>0</v>
      </c>
      <c r="BL289" s="16" t="s">
        <v>657</v>
      </c>
      <c r="BM289" s="214" t="s">
        <v>658</v>
      </c>
    </row>
    <row r="290" s="2" customFormat="1">
      <c r="A290" s="37"/>
      <c r="B290" s="38"/>
      <c r="C290" s="39"/>
      <c r="D290" s="216" t="s">
        <v>128</v>
      </c>
      <c r="E290" s="39"/>
      <c r="F290" s="217" t="s">
        <v>659</v>
      </c>
      <c r="G290" s="39"/>
      <c r="H290" s="39"/>
      <c r="I290" s="218"/>
      <c r="J290" s="39"/>
      <c r="K290" s="39"/>
      <c r="L290" s="43"/>
      <c r="M290" s="219"/>
      <c r="N290" s="220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128</v>
      </c>
      <c r="AU290" s="16" t="s">
        <v>82</v>
      </c>
    </row>
    <row r="291" s="2" customFormat="1" ht="16.5" customHeight="1">
      <c r="A291" s="37"/>
      <c r="B291" s="38"/>
      <c r="C291" s="203" t="s">
        <v>660</v>
      </c>
      <c r="D291" s="203" t="s">
        <v>121</v>
      </c>
      <c r="E291" s="204" t="s">
        <v>661</v>
      </c>
      <c r="F291" s="205" t="s">
        <v>662</v>
      </c>
      <c r="G291" s="206" t="s">
        <v>656</v>
      </c>
      <c r="H291" s="207">
        <v>28.899999999999999</v>
      </c>
      <c r="I291" s="208"/>
      <c r="J291" s="209">
        <f>ROUND(I291*H291,2)</f>
        <v>0</v>
      </c>
      <c r="K291" s="205" t="s">
        <v>125</v>
      </c>
      <c r="L291" s="43"/>
      <c r="M291" s="210" t="s">
        <v>19</v>
      </c>
      <c r="N291" s="211" t="s">
        <v>43</v>
      </c>
      <c r="O291" s="83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4" t="s">
        <v>657</v>
      </c>
      <c r="AT291" s="214" t="s">
        <v>121</v>
      </c>
      <c r="AU291" s="214" t="s">
        <v>82</v>
      </c>
      <c r="AY291" s="16" t="s">
        <v>118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6" t="s">
        <v>80</v>
      </c>
      <c r="BK291" s="215">
        <f>ROUND(I291*H291,2)</f>
        <v>0</v>
      </c>
      <c r="BL291" s="16" t="s">
        <v>657</v>
      </c>
      <c r="BM291" s="214" t="s">
        <v>663</v>
      </c>
    </row>
    <row r="292" s="2" customFormat="1">
      <c r="A292" s="37"/>
      <c r="B292" s="38"/>
      <c r="C292" s="39"/>
      <c r="D292" s="216" t="s">
        <v>128</v>
      </c>
      <c r="E292" s="39"/>
      <c r="F292" s="217" t="s">
        <v>664</v>
      </c>
      <c r="G292" s="39"/>
      <c r="H292" s="39"/>
      <c r="I292" s="218"/>
      <c r="J292" s="39"/>
      <c r="K292" s="39"/>
      <c r="L292" s="43"/>
      <c r="M292" s="219"/>
      <c r="N292" s="220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128</v>
      </c>
      <c r="AU292" s="16" t="s">
        <v>82</v>
      </c>
    </row>
    <row r="293" s="2" customFormat="1" ht="16.5" customHeight="1">
      <c r="A293" s="37"/>
      <c r="B293" s="38"/>
      <c r="C293" s="203" t="s">
        <v>665</v>
      </c>
      <c r="D293" s="203" t="s">
        <v>121</v>
      </c>
      <c r="E293" s="204" t="s">
        <v>666</v>
      </c>
      <c r="F293" s="205" t="s">
        <v>667</v>
      </c>
      <c r="G293" s="206" t="s">
        <v>668</v>
      </c>
      <c r="H293" s="207">
        <v>1</v>
      </c>
      <c r="I293" s="208"/>
      <c r="J293" s="209">
        <f>ROUND(I293*H293,2)</f>
        <v>0</v>
      </c>
      <c r="K293" s="205" t="s">
        <v>125</v>
      </c>
      <c r="L293" s="43"/>
      <c r="M293" s="210" t="s">
        <v>19</v>
      </c>
      <c r="N293" s="211" t="s">
        <v>43</v>
      </c>
      <c r="O293" s="83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4" t="s">
        <v>657</v>
      </c>
      <c r="AT293" s="214" t="s">
        <v>121</v>
      </c>
      <c r="AU293" s="214" t="s">
        <v>82</v>
      </c>
      <c r="AY293" s="16" t="s">
        <v>118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6" t="s">
        <v>80</v>
      </c>
      <c r="BK293" s="215">
        <f>ROUND(I293*H293,2)</f>
        <v>0</v>
      </c>
      <c r="BL293" s="16" t="s">
        <v>657</v>
      </c>
      <c r="BM293" s="214" t="s">
        <v>669</v>
      </c>
    </row>
    <row r="294" s="2" customFormat="1">
      <c r="A294" s="37"/>
      <c r="B294" s="38"/>
      <c r="C294" s="39"/>
      <c r="D294" s="216" t="s">
        <v>128</v>
      </c>
      <c r="E294" s="39"/>
      <c r="F294" s="217" t="s">
        <v>670</v>
      </c>
      <c r="G294" s="39"/>
      <c r="H294" s="39"/>
      <c r="I294" s="218"/>
      <c r="J294" s="39"/>
      <c r="K294" s="39"/>
      <c r="L294" s="43"/>
      <c r="M294" s="219"/>
      <c r="N294" s="220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128</v>
      </c>
      <c r="AU294" s="16" t="s">
        <v>82</v>
      </c>
    </row>
    <row r="295" s="12" customFormat="1" ht="22.8" customHeight="1">
      <c r="A295" s="12"/>
      <c r="B295" s="187"/>
      <c r="C295" s="188"/>
      <c r="D295" s="189" t="s">
        <v>71</v>
      </c>
      <c r="E295" s="201" t="s">
        <v>671</v>
      </c>
      <c r="F295" s="201" t="s">
        <v>672</v>
      </c>
      <c r="G295" s="188"/>
      <c r="H295" s="188"/>
      <c r="I295" s="191"/>
      <c r="J295" s="202">
        <f>BK295</f>
        <v>0</v>
      </c>
      <c r="K295" s="188"/>
      <c r="L295" s="193"/>
      <c r="M295" s="194"/>
      <c r="N295" s="195"/>
      <c r="O295" s="195"/>
      <c r="P295" s="196">
        <f>SUM(P296:P299)</f>
        <v>0</v>
      </c>
      <c r="Q295" s="195"/>
      <c r="R295" s="196">
        <f>SUM(R296:R299)</f>
        <v>0</v>
      </c>
      <c r="S295" s="195"/>
      <c r="T295" s="197">
        <f>SUM(T296:T299)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8" t="s">
        <v>147</v>
      </c>
      <c r="AT295" s="199" t="s">
        <v>71</v>
      </c>
      <c r="AU295" s="199" t="s">
        <v>80</v>
      </c>
      <c r="AY295" s="198" t="s">
        <v>118</v>
      </c>
      <c r="BK295" s="200">
        <f>SUM(BK296:BK299)</f>
        <v>0</v>
      </c>
    </row>
    <row r="296" s="2" customFormat="1" ht="16.5" customHeight="1">
      <c r="A296" s="37"/>
      <c r="B296" s="38"/>
      <c r="C296" s="203" t="s">
        <v>673</v>
      </c>
      <c r="D296" s="203" t="s">
        <v>121</v>
      </c>
      <c r="E296" s="204" t="s">
        <v>674</v>
      </c>
      <c r="F296" s="205" t="s">
        <v>672</v>
      </c>
      <c r="G296" s="206" t="s">
        <v>668</v>
      </c>
      <c r="H296" s="207">
        <v>1</v>
      </c>
      <c r="I296" s="208"/>
      <c r="J296" s="209">
        <f>ROUND(I296*H296,2)</f>
        <v>0</v>
      </c>
      <c r="K296" s="205" t="s">
        <v>125</v>
      </c>
      <c r="L296" s="43"/>
      <c r="M296" s="210" t="s">
        <v>19</v>
      </c>
      <c r="N296" s="211" t="s">
        <v>43</v>
      </c>
      <c r="O296" s="83"/>
      <c r="P296" s="212">
        <f>O296*H296</f>
        <v>0</v>
      </c>
      <c r="Q296" s="212">
        <v>0</v>
      </c>
      <c r="R296" s="212">
        <f>Q296*H296</f>
        <v>0</v>
      </c>
      <c r="S296" s="212">
        <v>0</v>
      </c>
      <c r="T296" s="21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14" t="s">
        <v>657</v>
      </c>
      <c r="AT296" s="214" t="s">
        <v>121</v>
      </c>
      <c r="AU296" s="214" t="s">
        <v>82</v>
      </c>
      <c r="AY296" s="16" t="s">
        <v>118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6" t="s">
        <v>80</v>
      </c>
      <c r="BK296" s="215">
        <f>ROUND(I296*H296,2)</f>
        <v>0</v>
      </c>
      <c r="BL296" s="16" t="s">
        <v>657</v>
      </c>
      <c r="BM296" s="214" t="s">
        <v>675</v>
      </c>
    </row>
    <row r="297" s="2" customFormat="1">
      <c r="A297" s="37"/>
      <c r="B297" s="38"/>
      <c r="C297" s="39"/>
      <c r="D297" s="216" t="s">
        <v>128</v>
      </c>
      <c r="E297" s="39"/>
      <c r="F297" s="217" t="s">
        <v>676</v>
      </c>
      <c r="G297" s="39"/>
      <c r="H297" s="39"/>
      <c r="I297" s="218"/>
      <c r="J297" s="39"/>
      <c r="K297" s="39"/>
      <c r="L297" s="43"/>
      <c r="M297" s="219"/>
      <c r="N297" s="220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128</v>
      </c>
      <c r="AU297" s="16" t="s">
        <v>82</v>
      </c>
    </row>
    <row r="298" s="2" customFormat="1" ht="16.5" customHeight="1">
      <c r="A298" s="37"/>
      <c r="B298" s="38"/>
      <c r="C298" s="203" t="s">
        <v>677</v>
      </c>
      <c r="D298" s="203" t="s">
        <v>121</v>
      </c>
      <c r="E298" s="204" t="s">
        <v>678</v>
      </c>
      <c r="F298" s="205" t="s">
        <v>679</v>
      </c>
      <c r="G298" s="206" t="s">
        <v>668</v>
      </c>
      <c r="H298" s="207">
        <v>10</v>
      </c>
      <c r="I298" s="208"/>
      <c r="J298" s="209">
        <f>ROUND(I298*H298,2)</f>
        <v>0</v>
      </c>
      <c r="K298" s="205" t="s">
        <v>125</v>
      </c>
      <c r="L298" s="43"/>
      <c r="M298" s="210" t="s">
        <v>19</v>
      </c>
      <c r="N298" s="211" t="s">
        <v>43</v>
      </c>
      <c r="O298" s="83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14" t="s">
        <v>657</v>
      </c>
      <c r="AT298" s="214" t="s">
        <v>121</v>
      </c>
      <c r="AU298" s="214" t="s">
        <v>82</v>
      </c>
      <c r="AY298" s="16" t="s">
        <v>118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6" t="s">
        <v>80</v>
      </c>
      <c r="BK298" s="215">
        <f>ROUND(I298*H298,2)</f>
        <v>0</v>
      </c>
      <c r="BL298" s="16" t="s">
        <v>657</v>
      </c>
      <c r="BM298" s="214" t="s">
        <v>680</v>
      </c>
    </row>
    <row r="299" s="2" customFormat="1">
      <c r="A299" s="37"/>
      <c r="B299" s="38"/>
      <c r="C299" s="39"/>
      <c r="D299" s="216" t="s">
        <v>128</v>
      </c>
      <c r="E299" s="39"/>
      <c r="F299" s="217" t="s">
        <v>681</v>
      </c>
      <c r="G299" s="39"/>
      <c r="H299" s="39"/>
      <c r="I299" s="218"/>
      <c r="J299" s="39"/>
      <c r="K299" s="39"/>
      <c r="L299" s="43"/>
      <c r="M299" s="219"/>
      <c r="N299" s="220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128</v>
      </c>
      <c r="AU299" s="16" t="s">
        <v>82</v>
      </c>
    </row>
    <row r="300" s="12" customFormat="1" ht="22.8" customHeight="1">
      <c r="A300" s="12"/>
      <c r="B300" s="187"/>
      <c r="C300" s="188"/>
      <c r="D300" s="189" t="s">
        <v>71</v>
      </c>
      <c r="E300" s="201" t="s">
        <v>682</v>
      </c>
      <c r="F300" s="201" t="s">
        <v>683</v>
      </c>
      <c r="G300" s="188"/>
      <c r="H300" s="188"/>
      <c r="I300" s="191"/>
      <c r="J300" s="202">
        <f>BK300</f>
        <v>0</v>
      </c>
      <c r="K300" s="188"/>
      <c r="L300" s="193"/>
      <c r="M300" s="194"/>
      <c r="N300" s="195"/>
      <c r="O300" s="195"/>
      <c r="P300" s="196">
        <f>SUM(P301:P302)</f>
        <v>0</v>
      </c>
      <c r="Q300" s="195"/>
      <c r="R300" s="196">
        <f>SUM(R301:R302)</f>
        <v>0</v>
      </c>
      <c r="S300" s="195"/>
      <c r="T300" s="197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8" t="s">
        <v>147</v>
      </c>
      <c r="AT300" s="199" t="s">
        <v>71</v>
      </c>
      <c r="AU300" s="199" t="s">
        <v>80</v>
      </c>
      <c r="AY300" s="198" t="s">
        <v>118</v>
      </c>
      <c r="BK300" s="200">
        <f>SUM(BK301:BK302)</f>
        <v>0</v>
      </c>
    </row>
    <row r="301" s="2" customFormat="1" ht="16.5" customHeight="1">
      <c r="A301" s="37"/>
      <c r="B301" s="38"/>
      <c r="C301" s="203" t="s">
        <v>684</v>
      </c>
      <c r="D301" s="203" t="s">
        <v>121</v>
      </c>
      <c r="E301" s="204" t="s">
        <v>685</v>
      </c>
      <c r="F301" s="205" t="s">
        <v>686</v>
      </c>
      <c r="G301" s="206" t="s">
        <v>656</v>
      </c>
      <c r="H301" s="207">
        <v>24</v>
      </c>
      <c r="I301" s="208"/>
      <c r="J301" s="209">
        <f>ROUND(I301*H301,2)</f>
        <v>0</v>
      </c>
      <c r="K301" s="205" t="s">
        <v>125</v>
      </c>
      <c r="L301" s="43"/>
      <c r="M301" s="210" t="s">
        <v>19</v>
      </c>
      <c r="N301" s="211" t="s">
        <v>43</v>
      </c>
      <c r="O301" s="83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14" t="s">
        <v>657</v>
      </c>
      <c r="AT301" s="214" t="s">
        <v>121</v>
      </c>
      <c r="AU301" s="214" t="s">
        <v>82</v>
      </c>
      <c r="AY301" s="16" t="s">
        <v>118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6" t="s">
        <v>80</v>
      </c>
      <c r="BK301" s="215">
        <f>ROUND(I301*H301,2)</f>
        <v>0</v>
      </c>
      <c r="BL301" s="16" t="s">
        <v>657</v>
      </c>
      <c r="BM301" s="214" t="s">
        <v>687</v>
      </c>
    </row>
    <row r="302" s="2" customFormat="1">
      <c r="A302" s="37"/>
      <c r="B302" s="38"/>
      <c r="C302" s="39"/>
      <c r="D302" s="216" t="s">
        <v>128</v>
      </c>
      <c r="E302" s="39"/>
      <c r="F302" s="217" t="s">
        <v>688</v>
      </c>
      <c r="G302" s="39"/>
      <c r="H302" s="39"/>
      <c r="I302" s="218"/>
      <c r="J302" s="39"/>
      <c r="K302" s="39"/>
      <c r="L302" s="43"/>
      <c r="M302" s="242"/>
      <c r="N302" s="243"/>
      <c r="O302" s="244"/>
      <c r="P302" s="244"/>
      <c r="Q302" s="244"/>
      <c r="R302" s="244"/>
      <c r="S302" s="244"/>
      <c r="T302" s="245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128</v>
      </c>
      <c r="AU302" s="16" t="s">
        <v>82</v>
      </c>
    </row>
    <row r="303" s="2" customFormat="1" ht="6.96" customHeight="1">
      <c r="A303" s="37"/>
      <c r="B303" s="58"/>
      <c r="C303" s="59"/>
      <c r="D303" s="59"/>
      <c r="E303" s="59"/>
      <c r="F303" s="59"/>
      <c r="G303" s="59"/>
      <c r="H303" s="59"/>
      <c r="I303" s="59"/>
      <c r="J303" s="59"/>
      <c r="K303" s="59"/>
      <c r="L303" s="43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</row>
  </sheetData>
  <sheetProtection sheet="1" autoFilter="0" formatColumns="0" formatRows="0" objects="1" scenarios="1" spinCount="100000" saltValue="iNsaIurEF7uASLYG+gWnL6bLf8cKWiJqf0+K9y4pwKN2xzwPAo+BqRg/Xff4wfveoDfiEsucC6BTxGr03XM7Ng==" hashValue="bu5OHmYAWsKpZ6mIl13dG/zdvYXXSYbEFvtRyBO/oWQD460sNBk1QaO8NMvhzacvCgPz1s/QVrM4wku1vGcg1Q==" algorithmName="SHA-512" password="DD6F"/>
  <autoFilter ref="C88:K30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1/741110001"/>
    <hyperlink ref="F97" r:id="rId2" display="https://podminky.urs.cz/item/CS_URS_2022_01/741110041"/>
    <hyperlink ref="F101" r:id="rId3" display="https://podminky.urs.cz/item/CS_URS_2022_01/741122122"/>
    <hyperlink ref="F105" r:id="rId4" display="https://podminky.urs.cz/item/CS_URS_2022_01/741122122"/>
    <hyperlink ref="F109" r:id="rId5" display="https://podminky.urs.cz/item/CS_URS_2022_01/741122133"/>
    <hyperlink ref="F113" r:id="rId6" display="https://podminky.urs.cz/item/CS_URS_2022_01/741122142"/>
    <hyperlink ref="F117" r:id="rId7" display="https://podminky.urs.cz/item/CS_URS_2022_01/741123225"/>
    <hyperlink ref="F121" r:id="rId8" display="https://podminky.urs.cz/item/CS_URS_2022_01/741130001"/>
    <hyperlink ref="F123" r:id="rId9" display="https://podminky.urs.cz/item/CS_URS_2022_01/741130004"/>
    <hyperlink ref="F125" r:id="rId10" display="https://podminky.urs.cz/item/CS_URS_2022_01/741130005"/>
    <hyperlink ref="F127" r:id="rId11" display="https://podminky.urs.cz/item/CS_URS_2022_01/741130007"/>
    <hyperlink ref="F129" r:id="rId12" display="https://podminky.urs.cz/item/CS_URS_2022_01/741132002"/>
    <hyperlink ref="F131" r:id="rId13" display="https://podminky.urs.cz/item/CS_URS_2022_01/741132004"/>
    <hyperlink ref="F133" r:id="rId14" display="https://podminky.urs.cz/item/CS_URS_2022_01/741132104"/>
    <hyperlink ref="F135" r:id="rId15" display="https://podminky.urs.cz/item/CS_URS_2022_01/741132132"/>
    <hyperlink ref="F137" r:id="rId16" display="https://podminky.urs.cz/item/CS_URS_2022_01/741132134"/>
    <hyperlink ref="F139" r:id="rId17" display="https://podminky.urs.cz/item/CS_URS_2022_01/741210101"/>
    <hyperlink ref="F144" r:id="rId18" display="https://podminky.urs.cz/item/CS_URS_2022_01/741320042"/>
    <hyperlink ref="F147" r:id="rId19" display="https://podminky.urs.cz/item/CS_URS_2022_01/741320101"/>
    <hyperlink ref="F150" r:id="rId20" display="https://podminky.urs.cz/item/CS_URS_2022_01/741372154"/>
    <hyperlink ref="F153" r:id="rId21" display="https://podminky.urs.cz/item/CS_URS_2022_01/741410042"/>
    <hyperlink ref="F157" r:id="rId22" display="https://podminky.urs.cz/item/CS_URS_2022_01/741420020"/>
    <hyperlink ref="F160" r:id="rId23" display="https://podminky.urs.cz/item/CS_URS_2022_01/741420021"/>
    <hyperlink ref="F163" r:id="rId24" display="https://podminky.urs.cz/item/CS_URS_2022_01/741420054"/>
    <hyperlink ref="F167" r:id="rId25" display="https://podminky.urs.cz/item/CS_URS_2022_01/210101234"/>
    <hyperlink ref="F170" r:id="rId26" display="https://podminky.urs.cz/item/CS_URS_2022_01/210202013"/>
    <hyperlink ref="F172" r:id="rId27" display="https://podminky.urs.cz/item/CS_URS_2022_01/210202016"/>
    <hyperlink ref="F176" r:id="rId28" display="https://podminky.urs.cz/item/CS_URS_2022_01/210204002"/>
    <hyperlink ref="F182" r:id="rId29" display="https://podminky.urs.cz/item/CS_URS_2022_01/210204011"/>
    <hyperlink ref="F187" r:id="rId30" display="https://podminky.urs.cz/item/CS_URS_2022_01/210204104"/>
    <hyperlink ref="F191" r:id="rId31" display="https://podminky.urs.cz/item/CS_URS_2022_01/210204201"/>
    <hyperlink ref="F193" r:id="rId32" display="https://podminky.urs.cz/item/CS_URS_2022_01/210280003"/>
    <hyperlink ref="F195" r:id="rId33" display="https://podminky.urs.cz/item/CS_URS_2022_01/210280711"/>
    <hyperlink ref="F197" r:id="rId34" display="https://podminky.urs.cz/item/CS_URS_2022_01/210280712"/>
    <hyperlink ref="F199" r:id="rId35" display="https://podminky.urs.cz/item/CS_URS_2022_01/218100001"/>
    <hyperlink ref="F201" r:id="rId36" display="https://podminky.urs.cz/item/CS_URS_2022_01/218100004"/>
    <hyperlink ref="F203" r:id="rId37" display="https://podminky.urs.cz/item/CS_URS_2022_01/218202013"/>
    <hyperlink ref="F205" r:id="rId38" display="https://podminky.urs.cz/item/CS_URS_2022_01/218202016"/>
    <hyperlink ref="F207" r:id="rId39" display="https://podminky.urs.cz/item/CS_URS_2022_01/218204002"/>
    <hyperlink ref="F209" r:id="rId40" display="https://podminky.urs.cz/item/CS_URS_2022_01/218204011"/>
    <hyperlink ref="F211" r:id="rId41" display="https://podminky.urs.cz/item/CS_URS_2022_01/218204104"/>
    <hyperlink ref="F213" r:id="rId42" display="https://podminky.urs.cz/item/CS_URS_2022_01/218204201"/>
    <hyperlink ref="F215" r:id="rId43" display="https://podminky.urs.cz/item/CS_URS_2022_01/218902012"/>
    <hyperlink ref="F218" r:id="rId44" display="https://podminky.urs.cz/item/CS_URS_2022_01/460010022"/>
    <hyperlink ref="F220" r:id="rId45" display="https://podminky.urs.cz/item/CS_URS_2022_01/460061171"/>
    <hyperlink ref="F222" r:id="rId46" display="https://podminky.urs.cz/item/CS_URS_2022_01/460091112"/>
    <hyperlink ref="F224" r:id="rId47" display="https://podminky.urs.cz/item/CS_URS_2022_01/460101112"/>
    <hyperlink ref="F226" r:id="rId48" display="https://podminky.urs.cz/item/CS_URS_2022_01/460141112"/>
    <hyperlink ref="F228" r:id="rId49" display="https://podminky.urs.cz/item/CS_URS_2022_01/460191113"/>
    <hyperlink ref="F230" r:id="rId50" display="https://podminky.urs.cz/item/CS_URS_2022_01/460242211"/>
    <hyperlink ref="F232" r:id="rId51" display="https://podminky.urs.cz/item/CS_URS_2022_01/460281113"/>
    <hyperlink ref="F234" r:id="rId52" display="https://podminky.urs.cz/item/CS_URS_2022_01/460281123"/>
    <hyperlink ref="F236" r:id="rId53" display="https://podminky.urs.cz/item/CS_URS_2022_01/460341113"/>
    <hyperlink ref="F238" r:id="rId54" display="https://podminky.urs.cz/item/CS_URS_2022_01/460341121"/>
    <hyperlink ref="F240" r:id="rId55" display="https://podminky.urs.cz/item/CS_URS_2022_01/460361121"/>
    <hyperlink ref="F242" r:id="rId56" display="https://podminky.urs.cz/item/CS_URS_2022_01/460371121"/>
    <hyperlink ref="F244" r:id="rId57" display="https://podminky.urs.cz/item/CS_URS_2022_01/460391123"/>
    <hyperlink ref="F246" r:id="rId58" display="https://podminky.urs.cz/item/CS_URS_2022_01/460451132"/>
    <hyperlink ref="F248" r:id="rId59" display="https://podminky.urs.cz/item/CS_URS_2022_01/460631125"/>
    <hyperlink ref="F250" r:id="rId60" display="https://podminky.urs.cz/item/CS_URS_2022_01/460641111"/>
    <hyperlink ref="F252" r:id="rId61" display="https://podminky.urs.cz/item/CS_URS_2022_01/460641113"/>
    <hyperlink ref="F254" r:id="rId62" display="https://podminky.urs.cz/item/CS_URS_2022_01/460641411"/>
    <hyperlink ref="F256" r:id="rId63" display="https://podminky.urs.cz/item/CS_URS_2022_01/460641412"/>
    <hyperlink ref="F258" r:id="rId64" display="https://podminky.urs.cz/item/CS_URS_2022_01/460661111"/>
    <hyperlink ref="F261" r:id="rId65" display="https://podminky.urs.cz/item/CS_URS_2022_01/460671113"/>
    <hyperlink ref="F263" r:id="rId66" display="https://podminky.urs.cz/item/CS_URS_2022_01/460721111"/>
    <hyperlink ref="F265" r:id="rId67" display="https://podminky.urs.cz/item/CS_URS_2022_01/460742111"/>
    <hyperlink ref="F268" r:id="rId68" display="https://podminky.urs.cz/item/CS_URS_2022_01/460742112"/>
    <hyperlink ref="F271" r:id="rId69" display="https://podminky.urs.cz/item/CS_URS_2022_01/460742143"/>
    <hyperlink ref="F275" r:id="rId70" display="https://podminky.urs.cz/item/CS_URS_2022_01/468051121"/>
    <hyperlink ref="F277" r:id="rId71" display="https://podminky.urs.cz/item/CS_URS_2022_01/469972111"/>
    <hyperlink ref="F279" r:id="rId72" display="https://podminky.urs.cz/item/CS_URS_2022_01/469972121"/>
    <hyperlink ref="F281" r:id="rId73" display="https://podminky.urs.cz/item/CS_URS_2022_01/469973111"/>
    <hyperlink ref="F284" r:id="rId74" display="https://podminky.urs.cz/item/CS_URS_2022_01/HZS2232"/>
    <hyperlink ref="F286" r:id="rId75" display="https://podminky.urs.cz/item/CS_URS_2022_01/HZS2491"/>
    <hyperlink ref="F290" r:id="rId76" display="https://podminky.urs.cz/item/CS_URS_2022_01/012203000"/>
    <hyperlink ref="F292" r:id="rId77" display="https://podminky.urs.cz/item/CS_URS_2022_01/012303000"/>
    <hyperlink ref="F294" r:id="rId78" display="https://podminky.urs.cz/item/CS_URS_2022_01/013002000"/>
    <hyperlink ref="F297" r:id="rId79" display="https://podminky.urs.cz/item/CS_URS_2022_01/040001000"/>
    <hyperlink ref="F299" r:id="rId80" display="https://podminky.urs.cz/item/CS_URS_2022_01/041002000"/>
    <hyperlink ref="F302" r:id="rId81" display="https://podminky.urs.cz/item/CS_URS_2022_01/07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Cyklostezka Rohatec,centrum obce - Kolonie,II.etapa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689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9. 4. 2022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32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32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33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ROUND((SUM(BE82:BE102)),  2)</f>
        <v>0</v>
      </c>
      <c r="G33" s="37"/>
      <c r="H33" s="37"/>
      <c r="I33" s="147">
        <v>0.20999999999999999</v>
      </c>
      <c r="J33" s="146">
        <f>ROUND(((SUM(BE82:BE102))*I33),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ROUND((SUM(BF82:BF102)),  2)</f>
        <v>0</v>
      </c>
      <c r="G34" s="37"/>
      <c r="H34" s="37"/>
      <c r="I34" s="147">
        <v>0.14999999999999999</v>
      </c>
      <c r="J34" s="146">
        <f>ROUND(((SUM(BF82:BF102))*I34),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ROUND((SUM(BG82:BG102)),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ROUND((SUM(BH82:BH102)),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ROUND((SUM(BI82:BI102)),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Cyklostezka Rohatec,centrum obce - Kolonie,II.etapa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2022-002-02 - Optická siť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Rohatec</v>
      </c>
      <c r="G52" s="39"/>
      <c r="H52" s="39"/>
      <c r="I52" s="31" t="s">
        <v>23</v>
      </c>
      <c r="J52" s="71" t="str">
        <f>IF(J12="","",J12)</f>
        <v>9. 4. 2022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>Ing. František Vytopil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Ing. František Vytopil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95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690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97</v>
      </c>
      <c r="E62" s="173"/>
      <c r="F62" s="173"/>
      <c r="G62" s="173"/>
      <c r="H62" s="173"/>
      <c r="I62" s="173"/>
      <c r="J62" s="174">
        <f>J98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103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59" t="str">
        <f>E7</f>
        <v>Cyklostezka Rohatec,centrum obce - Kolonie,II.etapa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87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2022-002-02 - Optická siť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Rohatec</v>
      </c>
      <c r="G76" s="39"/>
      <c r="H76" s="39"/>
      <c r="I76" s="31" t="s">
        <v>23</v>
      </c>
      <c r="J76" s="71" t="str">
        <f>IF(J12="","",J12)</f>
        <v>9. 4. 2022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E15</f>
        <v xml:space="preserve"> </v>
      </c>
      <c r="G78" s="39"/>
      <c r="H78" s="39"/>
      <c r="I78" s="31" t="s">
        <v>31</v>
      </c>
      <c r="J78" s="35" t="str">
        <f>E21</f>
        <v>Ing. František Vytopil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29</v>
      </c>
      <c r="D79" s="39"/>
      <c r="E79" s="39"/>
      <c r="F79" s="26" t="str">
        <f>IF(E18="","",E18)</f>
        <v>Vyplň údaj</v>
      </c>
      <c r="G79" s="39"/>
      <c r="H79" s="39"/>
      <c r="I79" s="31" t="s">
        <v>35</v>
      </c>
      <c r="J79" s="35" t="str">
        <f>E24</f>
        <v>Ing. František Vytopil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104</v>
      </c>
      <c r="D81" s="179" t="s">
        <v>57</v>
      </c>
      <c r="E81" s="179" t="s">
        <v>53</v>
      </c>
      <c r="F81" s="179" t="s">
        <v>54</v>
      </c>
      <c r="G81" s="179" t="s">
        <v>105</v>
      </c>
      <c r="H81" s="179" t="s">
        <v>106</v>
      </c>
      <c r="I81" s="179" t="s">
        <v>107</v>
      </c>
      <c r="J81" s="179" t="s">
        <v>91</v>
      </c>
      <c r="K81" s="180" t="s">
        <v>108</v>
      </c>
      <c r="L81" s="181"/>
      <c r="M81" s="91" t="s">
        <v>19</v>
      </c>
      <c r="N81" s="92" t="s">
        <v>42</v>
      </c>
      <c r="O81" s="92" t="s">
        <v>109</v>
      </c>
      <c r="P81" s="92" t="s">
        <v>110</v>
      </c>
      <c r="Q81" s="92" t="s">
        <v>111</v>
      </c>
      <c r="R81" s="92" t="s">
        <v>112</v>
      </c>
      <c r="S81" s="92" t="s">
        <v>113</v>
      </c>
      <c r="T81" s="93" t="s">
        <v>114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115</v>
      </c>
      <c r="D82" s="39"/>
      <c r="E82" s="39"/>
      <c r="F82" s="39"/>
      <c r="G82" s="39"/>
      <c r="H82" s="39"/>
      <c r="I82" s="39"/>
      <c r="J82" s="182">
        <f>BK82</f>
        <v>0</v>
      </c>
      <c r="K82" s="39"/>
      <c r="L82" s="43"/>
      <c r="M82" s="94"/>
      <c r="N82" s="183"/>
      <c r="O82" s="95"/>
      <c r="P82" s="184">
        <f>P83</f>
        <v>0</v>
      </c>
      <c r="Q82" s="95"/>
      <c r="R82" s="184">
        <f>R83</f>
        <v>0.00030000000000000003</v>
      </c>
      <c r="S82" s="95"/>
      <c r="T82" s="185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71</v>
      </c>
      <c r="AU82" s="16" t="s">
        <v>92</v>
      </c>
      <c r="BK82" s="186">
        <f>BK83</f>
        <v>0</v>
      </c>
    </row>
    <row r="83" s="12" customFormat="1" ht="25.92" customHeight="1">
      <c r="A83" s="12"/>
      <c r="B83" s="187"/>
      <c r="C83" s="188"/>
      <c r="D83" s="189" t="s">
        <v>71</v>
      </c>
      <c r="E83" s="190" t="s">
        <v>130</v>
      </c>
      <c r="F83" s="190" t="s">
        <v>314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P84+P98</f>
        <v>0</v>
      </c>
      <c r="Q83" s="195"/>
      <c r="R83" s="196">
        <f>R84+R98</f>
        <v>0.00030000000000000003</v>
      </c>
      <c r="S83" s="195"/>
      <c r="T83" s="197">
        <f>T84+T98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137</v>
      </c>
      <c r="AT83" s="199" t="s">
        <v>71</v>
      </c>
      <c r="AU83" s="199" t="s">
        <v>72</v>
      </c>
      <c r="AY83" s="198" t="s">
        <v>118</v>
      </c>
      <c r="BK83" s="200">
        <f>BK84+BK98</f>
        <v>0</v>
      </c>
    </row>
    <row r="84" s="12" customFormat="1" ht="22.8" customHeight="1">
      <c r="A84" s="12"/>
      <c r="B84" s="187"/>
      <c r="C84" s="188"/>
      <c r="D84" s="189" t="s">
        <v>71</v>
      </c>
      <c r="E84" s="201" t="s">
        <v>691</v>
      </c>
      <c r="F84" s="201" t="s">
        <v>692</v>
      </c>
      <c r="G84" s="188"/>
      <c r="H84" s="188"/>
      <c r="I84" s="191"/>
      <c r="J84" s="202">
        <f>BK84</f>
        <v>0</v>
      </c>
      <c r="K84" s="188"/>
      <c r="L84" s="193"/>
      <c r="M84" s="194"/>
      <c r="N84" s="195"/>
      <c r="O84" s="195"/>
      <c r="P84" s="196">
        <f>SUM(P85:P97)</f>
        <v>0</v>
      </c>
      <c r="Q84" s="195"/>
      <c r="R84" s="196">
        <f>SUM(R85:R97)</f>
        <v>0</v>
      </c>
      <c r="S84" s="195"/>
      <c r="T84" s="197">
        <f>SUM(T85:T97)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137</v>
      </c>
      <c r="AT84" s="199" t="s">
        <v>71</v>
      </c>
      <c r="AU84" s="199" t="s">
        <v>80</v>
      </c>
      <c r="AY84" s="198" t="s">
        <v>118</v>
      </c>
      <c r="BK84" s="200">
        <f>SUM(BK85:BK97)</f>
        <v>0</v>
      </c>
    </row>
    <row r="85" s="2" customFormat="1" ht="16.5" customHeight="1">
      <c r="A85" s="37"/>
      <c r="B85" s="38"/>
      <c r="C85" s="203" t="s">
        <v>80</v>
      </c>
      <c r="D85" s="203" t="s">
        <v>121</v>
      </c>
      <c r="E85" s="204" t="s">
        <v>693</v>
      </c>
      <c r="F85" s="205" t="s">
        <v>694</v>
      </c>
      <c r="G85" s="206" t="s">
        <v>124</v>
      </c>
      <c r="H85" s="207">
        <v>879</v>
      </c>
      <c r="I85" s="208"/>
      <c r="J85" s="209">
        <f>ROUND(I85*H85,2)</f>
        <v>0</v>
      </c>
      <c r="K85" s="205" t="s">
        <v>125</v>
      </c>
      <c r="L85" s="43"/>
      <c r="M85" s="210" t="s">
        <v>19</v>
      </c>
      <c r="N85" s="211" t="s">
        <v>43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320</v>
      </c>
      <c r="AT85" s="214" t="s">
        <v>121</v>
      </c>
      <c r="AU85" s="214" t="s">
        <v>82</v>
      </c>
      <c r="AY85" s="16" t="s">
        <v>118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80</v>
      </c>
      <c r="BK85" s="215">
        <f>ROUND(I85*H85,2)</f>
        <v>0</v>
      </c>
      <c r="BL85" s="16" t="s">
        <v>320</v>
      </c>
      <c r="BM85" s="214" t="s">
        <v>695</v>
      </c>
    </row>
    <row r="86" s="2" customFormat="1">
      <c r="A86" s="37"/>
      <c r="B86" s="38"/>
      <c r="C86" s="39"/>
      <c r="D86" s="216" t="s">
        <v>128</v>
      </c>
      <c r="E86" s="39"/>
      <c r="F86" s="217" t="s">
        <v>696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128</v>
      </c>
      <c r="AU86" s="16" t="s">
        <v>82</v>
      </c>
    </row>
    <row r="87" s="2" customFormat="1" ht="16.5" customHeight="1">
      <c r="A87" s="37"/>
      <c r="B87" s="38"/>
      <c r="C87" s="221" t="s">
        <v>147</v>
      </c>
      <c r="D87" s="221" t="s">
        <v>130</v>
      </c>
      <c r="E87" s="222" t="s">
        <v>615</v>
      </c>
      <c r="F87" s="223" t="s">
        <v>697</v>
      </c>
      <c r="G87" s="224" t="s">
        <v>124</v>
      </c>
      <c r="H87" s="225">
        <v>879</v>
      </c>
      <c r="I87" s="226"/>
      <c r="J87" s="227">
        <f>ROUND(I87*H87,2)</f>
        <v>0</v>
      </c>
      <c r="K87" s="223" t="s">
        <v>19</v>
      </c>
      <c r="L87" s="228"/>
      <c r="M87" s="229" t="s">
        <v>19</v>
      </c>
      <c r="N87" s="230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326</v>
      </c>
      <c r="AT87" s="214" t="s">
        <v>130</v>
      </c>
      <c r="AU87" s="214" t="s">
        <v>82</v>
      </c>
      <c r="AY87" s="16" t="s">
        <v>118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320</v>
      </c>
      <c r="BM87" s="214" t="s">
        <v>698</v>
      </c>
    </row>
    <row r="88" s="2" customFormat="1" ht="16.5" customHeight="1">
      <c r="A88" s="37"/>
      <c r="B88" s="38"/>
      <c r="C88" s="203" t="s">
        <v>142</v>
      </c>
      <c r="D88" s="203" t="s">
        <v>121</v>
      </c>
      <c r="E88" s="204" t="s">
        <v>693</v>
      </c>
      <c r="F88" s="205" t="s">
        <v>694</v>
      </c>
      <c r="G88" s="206" t="s">
        <v>124</v>
      </c>
      <c r="H88" s="207">
        <v>35</v>
      </c>
      <c r="I88" s="208"/>
      <c r="J88" s="209">
        <f>ROUND(I88*H88,2)</f>
        <v>0</v>
      </c>
      <c r="K88" s="205" t="s">
        <v>125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320</v>
      </c>
      <c r="AT88" s="214" t="s">
        <v>121</v>
      </c>
      <c r="AU88" s="214" t="s">
        <v>82</v>
      </c>
      <c r="AY88" s="16" t="s">
        <v>118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320</v>
      </c>
      <c r="BM88" s="214" t="s">
        <v>699</v>
      </c>
    </row>
    <row r="89" s="2" customFormat="1">
      <c r="A89" s="37"/>
      <c r="B89" s="38"/>
      <c r="C89" s="39"/>
      <c r="D89" s="216" t="s">
        <v>128</v>
      </c>
      <c r="E89" s="39"/>
      <c r="F89" s="217" t="s">
        <v>696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128</v>
      </c>
      <c r="AU89" s="16" t="s">
        <v>82</v>
      </c>
    </row>
    <row r="90" s="2" customFormat="1" ht="16.5" customHeight="1">
      <c r="A90" s="37"/>
      <c r="B90" s="38"/>
      <c r="C90" s="221" t="s">
        <v>152</v>
      </c>
      <c r="D90" s="221" t="s">
        <v>130</v>
      </c>
      <c r="E90" s="222" t="s">
        <v>630</v>
      </c>
      <c r="F90" s="223" t="s">
        <v>700</v>
      </c>
      <c r="G90" s="224" t="s">
        <v>124</v>
      </c>
      <c r="H90" s="225">
        <v>35</v>
      </c>
      <c r="I90" s="226"/>
      <c r="J90" s="227">
        <f>ROUND(I90*H90,2)</f>
        <v>0</v>
      </c>
      <c r="K90" s="223" t="s">
        <v>19</v>
      </c>
      <c r="L90" s="228"/>
      <c r="M90" s="229" t="s">
        <v>19</v>
      </c>
      <c r="N90" s="230" t="s">
        <v>43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326</v>
      </c>
      <c r="AT90" s="214" t="s">
        <v>130</v>
      </c>
      <c r="AU90" s="214" t="s">
        <v>82</v>
      </c>
      <c r="AY90" s="16" t="s">
        <v>118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320</v>
      </c>
      <c r="BM90" s="214" t="s">
        <v>701</v>
      </c>
    </row>
    <row r="91" s="2" customFormat="1" ht="16.5" customHeight="1">
      <c r="A91" s="37"/>
      <c r="B91" s="38"/>
      <c r="C91" s="203" t="s">
        <v>82</v>
      </c>
      <c r="D91" s="203" t="s">
        <v>121</v>
      </c>
      <c r="E91" s="204" t="s">
        <v>702</v>
      </c>
      <c r="F91" s="205" t="s">
        <v>703</v>
      </c>
      <c r="G91" s="206" t="s">
        <v>196</v>
      </c>
      <c r="H91" s="207">
        <v>2</v>
      </c>
      <c r="I91" s="208"/>
      <c r="J91" s="209">
        <f>ROUND(I91*H91,2)</f>
        <v>0</v>
      </c>
      <c r="K91" s="205" t="s">
        <v>125</v>
      </c>
      <c r="L91" s="43"/>
      <c r="M91" s="210" t="s">
        <v>19</v>
      </c>
      <c r="N91" s="211" t="s">
        <v>43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320</v>
      </c>
      <c r="AT91" s="214" t="s">
        <v>121</v>
      </c>
      <c r="AU91" s="214" t="s">
        <v>82</v>
      </c>
      <c r="AY91" s="16" t="s">
        <v>118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320</v>
      </c>
      <c r="BM91" s="214" t="s">
        <v>704</v>
      </c>
    </row>
    <row r="92" s="2" customFormat="1">
      <c r="A92" s="37"/>
      <c r="B92" s="38"/>
      <c r="C92" s="39"/>
      <c r="D92" s="216" t="s">
        <v>128</v>
      </c>
      <c r="E92" s="39"/>
      <c r="F92" s="217" t="s">
        <v>705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128</v>
      </c>
      <c r="AU92" s="16" t="s">
        <v>82</v>
      </c>
    </row>
    <row r="93" s="2" customFormat="1" ht="16.5" customHeight="1">
      <c r="A93" s="37"/>
      <c r="B93" s="38"/>
      <c r="C93" s="221" t="s">
        <v>157</v>
      </c>
      <c r="D93" s="221" t="s">
        <v>130</v>
      </c>
      <c r="E93" s="222" t="s">
        <v>620</v>
      </c>
      <c r="F93" s="223" t="s">
        <v>706</v>
      </c>
      <c r="G93" s="224" t="s">
        <v>245</v>
      </c>
      <c r="H93" s="225">
        <v>2</v>
      </c>
      <c r="I93" s="226"/>
      <c r="J93" s="227">
        <f>ROUND(I93*H93,2)</f>
        <v>0</v>
      </c>
      <c r="K93" s="223" t="s">
        <v>19</v>
      </c>
      <c r="L93" s="228"/>
      <c r="M93" s="229" t="s">
        <v>19</v>
      </c>
      <c r="N93" s="230" t="s">
        <v>43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326</v>
      </c>
      <c r="AT93" s="214" t="s">
        <v>130</v>
      </c>
      <c r="AU93" s="214" t="s">
        <v>82</v>
      </c>
      <c r="AY93" s="16" t="s">
        <v>118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320</v>
      </c>
      <c r="BM93" s="214" t="s">
        <v>707</v>
      </c>
    </row>
    <row r="94" s="2" customFormat="1" ht="16.5" customHeight="1">
      <c r="A94" s="37"/>
      <c r="B94" s="38"/>
      <c r="C94" s="203" t="s">
        <v>137</v>
      </c>
      <c r="D94" s="203" t="s">
        <v>121</v>
      </c>
      <c r="E94" s="204" t="s">
        <v>708</v>
      </c>
      <c r="F94" s="205" t="s">
        <v>709</v>
      </c>
      <c r="G94" s="206" t="s">
        <v>196</v>
      </c>
      <c r="H94" s="207">
        <v>2</v>
      </c>
      <c r="I94" s="208"/>
      <c r="J94" s="209">
        <f>ROUND(I94*H94,2)</f>
        <v>0</v>
      </c>
      <c r="K94" s="205" t="s">
        <v>125</v>
      </c>
      <c r="L94" s="43"/>
      <c r="M94" s="210" t="s">
        <v>19</v>
      </c>
      <c r="N94" s="211" t="s">
        <v>43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320</v>
      </c>
      <c r="AT94" s="214" t="s">
        <v>121</v>
      </c>
      <c r="AU94" s="214" t="s">
        <v>82</v>
      </c>
      <c r="AY94" s="16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80</v>
      </c>
      <c r="BK94" s="215">
        <f>ROUND(I94*H94,2)</f>
        <v>0</v>
      </c>
      <c r="BL94" s="16" t="s">
        <v>320</v>
      </c>
      <c r="BM94" s="214" t="s">
        <v>710</v>
      </c>
    </row>
    <row r="95" s="2" customFormat="1">
      <c r="A95" s="37"/>
      <c r="B95" s="38"/>
      <c r="C95" s="39"/>
      <c r="D95" s="216" t="s">
        <v>128</v>
      </c>
      <c r="E95" s="39"/>
      <c r="F95" s="217" t="s">
        <v>711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128</v>
      </c>
      <c r="AU95" s="16" t="s">
        <v>82</v>
      </c>
    </row>
    <row r="96" s="2" customFormat="1" ht="16.5" customHeight="1">
      <c r="A96" s="37"/>
      <c r="B96" s="38"/>
      <c r="C96" s="221" t="s">
        <v>184</v>
      </c>
      <c r="D96" s="221" t="s">
        <v>130</v>
      </c>
      <c r="E96" s="222" t="s">
        <v>637</v>
      </c>
      <c r="F96" s="223" t="s">
        <v>712</v>
      </c>
      <c r="G96" s="224" t="s">
        <v>124</v>
      </c>
      <c r="H96" s="225">
        <v>38</v>
      </c>
      <c r="I96" s="226"/>
      <c r="J96" s="227">
        <f>ROUND(I96*H96,2)</f>
        <v>0</v>
      </c>
      <c r="K96" s="223" t="s">
        <v>19</v>
      </c>
      <c r="L96" s="228"/>
      <c r="M96" s="229" t="s">
        <v>19</v>
      </c>
      <c r="N96" s="230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326</v>
      </c>
      <c r="AT96" s="214" t="s">
        <v>130</v>
      </c>
      <c r="AU96" s="214" t="s">
        <v>82</v>
      </c>
      <c r="AY96" s="16" t="s">
        <v>118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320</v>
      </c>
      <c r="BM96" s="214" t="s">
        <v>713</v>
      </c>
    </row>
    <row r="97" s="2" customFormat="1" ht="16.5" customHeight="1">
      <c r="A97" s="37"/>
      <c r="B97" s="38"/>
      <c r="C97" s="221" t="s">
        <v>159</v>
      </c>
      <c r="D97" s="221" t="s">
        <v>130</v>
      </c>
      <c r="E97" s="222" t="s">
        <v>625</v>
      </c>
      <c r="F97" s="223" t="s">
        <v>714</v>
      </c>
      <c r="G97" s="224" t="s">
        <v>245</v>
      </c>
      <c r="H97" s="225">
        <v>2</v>
      </c>
      <c r="I97" s="226"/>
      <c r="J97" s="227">
        <f>ROUND(I97*H97,2)</f>
        <v>0</v>
      </c>
      <c r="K97" s="223" t="s">
        <v>19</v>
      </c>
      <c r="L97" s="228"/>
      <c r="M97" s="229" t="s">
        <v>19</v>
      </c>
      <c r="N97" s="230" t="s">
        <v>43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326</v>
      </c>
      <c r="AT97" s="214" t="s">
        <v>130</v>
      </c>
      <c r="AU97" s="214" t="s">
        <v>82</v>
      </c>
      <c r="AY97" s="16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80</v>
      </c>
      <c r="BK97" s="215">
        <f>ROUND(I97*H97,2)</f>
        <v>0</v>
      </c>
      <c r="BL97" s="16" t="s">
        <v>320</v>
      </c>
      <c r="BM97" s="214" t="s">
        <v>715</v>
      </c>
    </row>
    <row r="98" s="12" customFormat="1" ht="22.8" customHeight="1">
      <c r="A98" s="12"/>
      <c r="B98" s="187"/>
      <c r="C98" s="188"/>
      <c r="D98" s="189" t="s">
        <v>71</v>
      </c>
      <c r="E98" s="201" t="s">
        <v>461</v>
      </c>
      <c r="F98" s="201" t="s">
        <v>462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SUM(P99:P102)</f>
        <v>0</v>
      </c>
      <c r="Q98" s="195"/>
      <c r="R98" s="196">
        <f>SUM(R99:R102)</f>
        <v>0.00030000000000000003</v>
      </c>
      <c r="S98" s="195"/>
      <c r="T98" s="197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8" t="s">
        <v>137</v>
      </c>
      <c r="AT98" s="199" t="s">
        <v>71</v>
      </c>
      <c r="AU98" s="199" t="s">
        <v>80</v>
      </c>
      <c r="AY98" s="198" t="s">
        <v>118</v>
      </c>
      <c r="BK98" s="200">
        <f>SUM(BK99:BK102)</f>
        <v>0</v>
      </c>
    </row>
    <row r="99" s="2" customFormat="1" ht="24.15" customHeight="1">
      <c r="A99" s="37"/>
      <c r="B99" s="38"/>
      <c r="C99" s="203" t="s">
        <v>174</v>
      </c>
      <c r="D99" s="203" t="s">
        <v>121</v>
      </c>
      <c r="E99" s="204" t="s">
        <v>543</v>
      </c>
      <c r="F99" s="205" t="s">
        <v>544</v>
      </c>
      <c r="G99" s="206" t="s">
        <v>124</v>
      </c>
      <c r="H99" s="207">
        <v>10</v>
      </c>
      <c r="I99" s="208"/>
      <c r="J99" s="209">
        <f>ROUND(I99*H99,2)</f>
        <v>0</v>
      </c>
      <c r="K99" s="205" t="s">
        <v>125</v>
      </c>
      <c r="L99" s="43"/>
      <c r="M99" s="210" t="s">
        <v>19</v>
      </c>
      <c r="N99" s="211" t="s">
        <v>43</v>
      </c>
      <c r="O99" s="83"/>
      <c r="P99" s="212">
        <f>O99*H99</f>
        <v>0</v>
      </c>
      <c r="Q99" s="212">
        <v>3.0000000000000001E-05</v>
      </c>
      <c r="R99" s="212">
        <f>Q99*H99</f>
        <v>0.00030000000000000003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320</v>
      </c>
      <c r="AT99" s="214" t="s">
        <v>121</v>
      </c>
      <c r="AU99" s="214" t="s">
        <v>82</v>
      </c>
      <c r="AY99" s="16" t="s">
        <v>118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80</v>
      </c>
      <c r="BK99" s="215">
        <f>ROUND(I99*H99,2)</f>
        <v>0</v>
      </c>
      <c r="BL99" s="16" t="s">
        <v>320</v>
      </c>
      <c r="BM99" s="214" t="s">
        <v>716</v>
      </c>
    </row>
    <row r="100" s="2" customFormat="1">
      <c r="A100" s="37"/>
      <c r="B100" s="38"/>
      <c r="C100" s="39"/>
      <c r="D100" s="216" t="s">
        <v>128</v>
      </c>
      <c r="E100" s="39"/>
      <c r="F100" s="217" t="s">
        <v>546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128</v>
      </c>
      <c r="AU100" s="16" t="s">
        <v>82</v>
      </c>
    </row>
    <row r="101" s="2" customFormat="1" ht="24.15" customHeight="1">
      <c r="A101" s="37"/>
      <c r="B101" s="38"/>
      <c r="C101" s="203" t="s">
        <v>179</v>
      </c>
      <c r="D101" s="203" t="s">
        <v>121</v>
      </c>
      <c r="E101" s="204" t="s">
        <v>596</v>
      </c>
      <c r="F101" s="205" t="s">
        <v>597</v>
      </c>
      <c r="G101" s="206" t="s">
        <v>124</v>
      </c>
      <c r="H101" s="207">
        <v>38</v>
      </c>
      <c r="I101" s="208"/>
      <c r="J101" s="209">
        <f>ROUND(I101*H101,2)</f>
        <v>0</v>
      </c>
      <c r="K101" s="205" t="s">
        <v>125</v>
      </c>
      <c r="L101" s="43"/>
      <c r="M101" s="210" t="s">
        <v>19</v>
      </c>
      <c r="N101" s="211" t="s">
        <v>43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320</v>
      </c>
      <c r="AT101" s="214" t="s">
        <v>121</v>
      </c>
      <c r="AU101" s="214" t="s">
        <v>82</v>
      </c>
      <c r="AY101" s="16" t="s">
        <v>118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80</v>
      </c>
      <c r="BK101" s="215">
        <f>ROUND(I101*H101,2)</f>
        <v>0</v>
      </c>
      <c r="BL101" s="16" t="s">
        <v>320</v>
      </c>
      <c r="BM101" s="214" t="s">
        <v>717</v>
      </c>
    </row>
    <row r="102" s="2" customFormat="1">
      <c r="A102" s="37"/>
      <c r="B102" s="38"/>
      <c r="C102" s="39"/>
      <c r="D102" s="216" t="s">
        <v>128</v>
      </c>
      <c r="E102" s="39"/>
      <c r="F102" s="217" t="s">
        <v>599</v>
      </c>
      <c r="G102" s="39"/>
      <c r="H102" s="39"/>
      <c r="I102" s="218"/>
      <c r="J102" s="39"/>
      <c r="K102" s="39"/>
      <c r="L102" s="43"/>
      <c r="M102" s="242"/>
      <c r="N102" s="243"/>
      <c r="O102" s="244"/>
      <c r="P102" s="244"/>
      <c r="Q102" s="244"/>
      <c r="R102" s="244"/>
      <c r="S102" s="244"/>
      <c r="T102" s="245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128</v>
      </c>
      <c r="AU102" s="16" t="s">
        <v>82</v>
      </c>
    </row>
    <row r="103" s="2" customFormat="1" ht="6.96" customHeight="1">
      <c r="A103" s="37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43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</sheetData>
  <sheetProtection sheet="1" autoFilter="0" formatColumns="0" formatRows="0" objects="1" scenarios="1" spinCount="100000" saltValue="hHw0CMlCiWc5OvMRo2prm9bonQ3hfcGZFSim1UpHLXvTAjvay0IztMeu38D1y5q3XE++XT2tCBwhbxT/8xDRBA==" hashValue="1E6eRf2ZUA/orM8cVDTcLSxqv49bI4RsXS4vtqN6jQWAygRsT9sGhEV0POKC5QJvkqs0rOq4vgHzy9Bhtx1sHA==" algorithmName="SHA-512" password="DD6F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220182022"/>
    <hyperlink ref="F89" r:id="rId2" display="https://podminky.urs.cz/item/CS_URS_2022_01/220182022"/>
    <hyperlink ref="F92" r:id="rId3" display="https://podminky.urs.cz/item/CS_URS_2022_01/220182026"/>
    <hyperlink ref="F95" r:id="rId4" display="https://podminky.urs.cz/item/CS_URS_2022_01/220182027"/>
    <hyperlink ref="F100" r:id="rId5" display="https://podminky.urs.cz/item/CS_URS_2022_01/460631125"/>
    <hyperlink ref="F102" r:id="rId6" display="https://podminky.urs.cz/item/CS_URS_2022_01/460742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4" customFormat="1" ht="45" customHeight="1">
      <c r="B3" s="250"/>
      <c r="C3" s="251" t="s">
        <v>718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719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720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721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722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723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724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725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726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727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728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79</v>
      </c>
      <c r="F18" s="257" t="s">
        <v>729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730</v>
      </c>
      <c r="F19" s="257" t="s">
        <v>731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732</v>
      </c>
      <c r="F20" s="257" t="s">
        <v>733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734</v>
      </c>
      <c r="F21" s="257" t="s">
        <v>735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736</v>
      </c>
      <c r="F22" s="257" t="s">
        <v>737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738</v>
      </c>
      <c r="F23" s="257" t="s">
        <v>739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740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741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742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743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744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745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746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747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748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104</v>
      </c>
      <c r="F36" s="257"/>
      <c r="G36" s="257" t="s">
        <v>749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750</v>
      </c>
      <c r="F37" s="257"/>
      <c r="G37" s="257" t="s">
        <v>751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53</v>
      </c>
      <c r="F38" s="257"/>
      <c r="G38" s="257" t="s">
        <v>752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54</v>
      </c>
      <c r="F39" s="257"/>
      <c r="G39" s="257" t="s">
        <v>753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105</v>
      </c>
      <c r="F40" s="257"/>
      <c r="G40" s="257" t="s">
        <v>754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106</v>
      </c>
      <c r="F41" s="257"/>
      <c r="G41" s="257" t="s">
        <v>755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756</v>
      </c>
      <c r="F42" s="257"/>
      <c r="G42" s="257" t="s">
        <v>757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758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759</v>
      </c>
      <c r="F44" s="257"/>
      <c r="G44" s="257" t="s">
        <v>760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108</v>
      </c>
      <c r="F45" s="257"/>
      <c r="G45" s="257" t="s">
        <v>761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762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763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764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765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766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767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768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769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770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771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772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773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774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775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776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777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778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779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780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781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782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783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784</v>
      </c>
      <c r="D76" s="275"/>
      <c r="E76" s="275"/>
      <c r="F76" s="275" t="s">
        <v>785</v>
      </c>
      <c r="G76" s="276"/>
      <c r="H76" s="275" t="s">
        <v>54</v>
      </c>
      <c r="I76" s="275" t="s">
        <v>57</v>
      </c>
      <c r="J76" s="275" t="s">
        <v>786</v>
      </c>
      <c r="K76" s="274"/>
    </row>
    <row r="77" s="1" customFormat="1" ht="17.25" customHeight="1">
      <c r="B77" s="272"/>
      <c r="C77" s="277" t="s">
        <v>787</v>
      </c>
      <c r="D77" s="277"/>
      <c r="E77" s="277"/>
      <c r="F77" s="278" t="s">
        <v>788</v>
      </c>
      <c r="G77" s="279"/>
      <c r="H77" s="277"/>
      <c r="I77" s="277"/>
      <c r="J77" s="277" t="s">
        <v>789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53</v>
      </c>
      <c r="D79" s="282"/>
      <c r="E79" s="282"/>
      <c r="F79" s="283" t="s">
        <v>790</v>
      </c>
      <c r="G79" s="284"/>
      <c r="H79" s="260" t="s">
        <v>791</v>
      </c>
      <c r="I79" s="260" t="s">
        <v>792</v>
      </c>
      <c r="J79" s="260">
        <v>20</v>
      </c>
      <c r="K79" s="274"/>
    </row>
    <row r="80" s="1" customFormat="1" ht="15" customHeight="1">
      <c r="B80" s="272"/>
      <c r="C80" s="260" t="s">
        <v>793</v>
      </c>
      <c r="D80" s="260"/>
      <c r="E80" s="260"/>
      <c r="F80" s="283" t="s">
        <v>790</v>
      </c>
      <c r="G80" s="284"/>
      <c r="H80" s="260" t="s">
        <v>794</v>
      </c>
      <c r="I80" s="260" t="s">
        <v>792</v>
      </c>
      <c r="J80" s="260">
        <v>120</v>
      </c>
      <c r="K80" s="274"/>
    </row>
    <row r="81" s="1" customFormat="1" ht="15" customHeight="1">
      <c r="B81" s="285"/>
      <c r="C81" s="260" t="s">
        <v>795</v>
      </c>
      <c r="D81" s="260"/>
      <c r="E81" s="260"/>
      <c r="F81" s="283" t="s">
        <v>796</v>
      </c>
      <c r="G81" s="284"/>
      <c r="H81" s="260" t="s">
        <v>797</v>
      </c>
      <c r="I81" s="260" t="s">
        <v>792</v>
      </c>
      <c r="J81" s="260">
        <v>50</v>
      </c>
      <c r="K81" s="274"/>
    </row>
    <row r="82" s="1" customFormat="1" ht="15" customHeight="1">
      <c r="B82" s="285"/>
      <c r="C82" s="260" t="s">
        <v>798</v>
      </c>
      <c r="D82" s="260"/>
      <c r="E82" s="260"/>
      <c r="F82" s="283" t="s">
        <v>790</v>
      </c>
      <c r="G82" s="284"/>
      <c r="H82" s="260" t="s">
        <v>799</v>
      </c>
      <c r="I82" s="260" t="s">
        <v>800</v>
      </c>
      <c r="J82" s="260"/>
      <c r="K82" s="274"/>
    </row>
    <row r="83" s="1" customFormat="1" ht="15" customHeight="1">
      <c r="B83" s="285"/>
      <c r="C83" s="286" t="s">
        <v>801</v>
      </c>
      <c r="D83" s="286"/>
      <c r="E83" s="286"/>
      <c r="F83" s="287" t="s">
        <v>796</v>
      </c>
      <c r="G83" s="286"/>
      <c r="H83" s="286" t="s">
        <v>802</v>
      </c>
      <c r="I83" s="286" t="s">
        <v>792</v>
      </c>
      <c r="J83" s="286">
        <v>15</v>
      </c>
      <c r="K83" s="274"/>
    </row>
    <row r="84" s="1" customFormat="1" ht="15" customHeight="1">
      <c r="B84" s="285"/>
      <c r="C84" s="286" t="s">
        <v>803</v>
      </c>
      <c r="D84" s="286"/>
      <c r="E84" s="286"/>
      <c r="F84" s="287" t="s">
        <v>796</v>
      </c>
      <c r="G84" s="286"/>
      <c r="H84" s="286" t="s">
        <v>804</v>
      </c>
      <c r="I84" s="286" t="s">
        <v>792</v>
      </c>
      <c r="J84" s="286">
        <v>15</v>
      </c>
      <c r="K84" s="274"/>
    </row>
    <row r="85" s="1" customFormat="1" ht="15" customHeight="1">
      <c r="B85" s="285"/>
      <c r="C85" s="286" t="s">
        <v>805</v>
      </c>
      <c r="D85" s="286"/>
      <c r="E85" s="286"/>
      <c r="F85" s="287" t="s">
        <v>796</v>
      </c>
      <c r="G85" s="286"/>
      <c r="H85" s="286" t="s">
        <v>806</v>
      </c>
      <c r="I85" s="286" t="s">
        <v>792</v>
      </c>
      <c r="J85" s="286">
        <v>20</v>
      </c>
      <c r="K85" s="274"/>
    </row>
    <row r="86" s="1" customFormat="1" ht="15" customHeight="1">
      <c r="B86" s="285"/>
      <c r="C86" s="286" t="s">
        <v>807</v>
      </c>
      <c r="D86" s="286"/>
      <c r="E86" s="286"/>
      <c r="F86" s="287" t="s">
        <v>796</v>
      </c>
      <c r="G86" s="286"/>
      <c r="H86" s="286" t="s">
        <v>808</v>
      </c>
      <c r="I86" s="286" t="s">
        <v>792</v>
      </c>
      <c r="J86" s="286">
        <v>20</v>
      </c>
      <c r="K86" s="274"/>
    </row>
    <row r="87" s="1" customFormat="1" ht="15" customHeight="1">
      <c r="B87" s="285"/>
      <c r="C87" s="260" t="s">
        <v>809</v>
      </c>
      <c r="D87" s="260"/>
      <c r="E87" s="260"/>
      <c r="F87" s="283" t="s">
        <v>796</v>
      </c>
      <c r="G87" s="284"/>
      <c r="H87" s="260" t="s">
        <v>810</v>
      </c>
      <c r="I87" s="260" t="s">
        <v>792</v>
      </c>
      <c r="J87" s="260">
        <v>50</v>
      </c>
      <c r="K87" s="274"/>
    </row>
    <row r="88" s="1" customFormat="1" ht="15" customHeight="1">
      <c r="B88" s="285"/>
      <c r="C88" s="260" t="s">
        <v>811</v>
      </c>
      <c r="D88" s="260"/>
      <c r="E88" s="260"/>
      <c r="F88" s="283" t="s">
        <v>796</v>
      </c>
      <c r="G88" s="284"/>
      <c r="H88" s="260" t="s">
        <v>812</v>
      </c>
      <c r="I88" s="260" t="s">
        <v>792</v>
      </c>
      <c r="J88" s="260">
        <v>20</v>
      </c>
      <c r="K88" s="274"/>
    </row>
    <row r="89" s="1" customFormat="1" ht="15" customHeight="1">
      <c r="B89" s="285"/>
      <c r="C89" s="260" t="s">
        <v>813</v>
      </c>
      <c r="D89" s="260"/>
      <c r="E89" s="260"/>
      <c r="F89" s="283" t="s">
        <v>796</v>
      </c>
      <c r="G89" s="284"/>
      <c r="H89" s="260" t="s">
        <v>814</v>
      </c>
      <c r="I89" s="260" t="s">
        <v>792</v>
      </c>
      <c r="J89" s="260">
        <v>20</v>
      </c>
      <c r="K89" s="274"/>
    </row>
    <row r="90" s="1" customFormat="1" ht="15" customHeight="1">
      <c r="B90" s="285"/>
      <c r="C90" s="260" t="s">
        <v>815</v>
      </c>
      <c r="D90" s="260"/>
      <c r="E90" s="260"/>
      <c r="F90" s="283" t="s">
        <v>796</v>
      </c>
      <c r="G90" s="284"/>
      <c r="H90" s="260" t="s">
        <v>816</v>
      </c>
      <c r="I90" s="260" t="s">
        <v>792</v>
      </c>
      <c r="J90" s="260">
        <v>50</v>
      </c>
      <c r="K90" s="274"/>
    </row>
    <row r="91" s="1" customFormat="1" ht="15" customHeight="1">
      <c r="B91" s="285"/>
      <c r="C91" s="260" t="s">
        <v>817</v>
      </c>
      <c r="D91" s="260"/>
      <c r="E91" s="260"/>
      <c r="F91" s="283" t="s">
        <v>796</v>
      </c>
      <c r="G91" s="284"/>
      <c r="H91" s="260" t="s">
        <v>817</v>
      </c>
      <c r="I91" s="260" t="s">
        <v>792</v>
      </c>
      <c r="J91" s="260">
        <v>50</v>
      </c>
      <c r="K91" s="274"/>
    </row>
    <row r="92" s="1" customFormat="1" ht="15" customHeight="1">
      <c r="B92" s="285"/>
      <c r="C92" s="260" t="s">
        <v>818</v>
      </c>
      <c r="D92" s="260"/>
      <c r="E92" s="260"/>
      <c r="F92" s="283" t="s">
        <v>796</v>
      </c>
      <c r="G92" s="284"/>
      <c r="H92" s="260" t="s">
        <v>819</v>
      </c>
      <c r="I92" s="260" t="s">
        <v>792</v>
      </c>
      <c r="J92" s="260">
        <v>255</v>
      </c>
      <c r="K92" s="274"/>
    </row>
    <row r="93" s="1" customFormat="1" ht="15" customHeight="1">
      <c r="B93" s="285"/>
      <c r="C93" s="260" t="s">
        <v>820</v>
      </c>
      <c r="D93" s="260"/>
      <c r="E93" s="260"/>
      <c r="F93" s="283" t="s">
        <v>790</v>
      </c>
      <c r="G93" s="284"/>
      <c r="H93" s="260" t="s">
        <v>821</v>
      </c>
      <c r="I93" s="260" t="s">
        <v>822</v>
      </c>
      <c r="J93" s="260"/>
      <c r="K93" s="274"/>
    </row>
    <row r="94" s="1" customFormat="1" ht="15" customHeight="1">
      <c r="B94" s="285"/>
      <c r="C94" s="260" t="s">
        <v>823</v>
      </c>
      <c r="D94" s="260"/>
      <c r="E94" s="260"/>
      <c r="F94" s="283" t="s">
        <v>790</v>
      </c>
      <c r="G94" s="284"/>
      <c r="H94" s="260" t="s">
        <v>824</v>
      </c>
      <c r="I94" s="260" t="s">
        <v>825</v>
      </c>
      <c r="J94" s="260"/>
      <c r="K94" s="274"/>
    </row>
    <row r="95" s="1" customFormat="1" ht="15" customHeight="1">
      <c r="B95" s="285"/>
      <c r="C95" s="260" t="s">
        <v>826</v>
      </c>
      <c r="D95" s="260"/>
      <c r="E95" s="260"/>
      <c r="F95" s="283" t="s">
        <v>790</v>
      </c>
      <c r="G95" s="284"/>
      <c r="H95" s="260" t="s">
        <v>826</v>
      </c>
      <c r="I95" s="260" t="s">
        <v>825</v>
      </c>
      <c r="J95" s="260"/>
      <c r="K95" s="274"/>
    </row>
    <row r="96" s="1" customFormat="1" ht="15" customHeight="1">
      <c r="B96" s="285"/>
      <c r="C96" s="260" t="s">
        <v>38</v>
      </c>
      <c r="D96" s="260"/>
      <c r="E96" s="260"/>
      <c r="F96" s="283" t="s">
        <v>790</v>
      </c>
      <c r="G96" s="284"/>
      <c r="H96" s="260" t="s">
        <v>827</v>
      </c>
      <c r="I96" s="260" t="s">
        <v>825</v>
      </c>
      <c r="J96" s="260"/>
      <c r="K96" s="274"/>
    </row>
    <row r="97" s="1" customFormat="1" ht="15" customHeight="1">
      <c r="B97" s="285"/>
      <c r="C97" s="260" t="s">
        <v>48</v>
      </c>
      <c r="D97" s="260"/>
      <c r="E97" s="260"/>
      <c r="F97" s="283" t="s">
        <v>790</v>
      </c>
      <c r="G97" s="284"/>
      <c r="H97" s="260" t="s">
        <v>828</v>
      </c>
      <c r="I97" s="260" t="s">
        <v>825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829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784</v>
      </c>
      <c r="D103" s="275"/>
      <c r="E103" s="275"/>
      <c r="F103" s="275" t="s">
        <v>785</v>
      </c>
      <c r="G103" s="276"/>
      <c r="H103" s="275" t="s">
        <v>54</v>
      </c>
      <c r="I103" s="275" t="s">
        <v>57</v>
      </c>
      <c r="J103" s="275" t="s">
        <v>786</v>
      </c>
      <c r="K103" s="274"/>
    </row>
    <row r="104" s="1" customFormat="1" ht="17.25" customHeight="1">
      <c r="B104" s="272"/>
      <c r="C104" s="277" t="s">
        <v>787</v>
      </c>
      <c r="D104" s="277"/>
      <c r="E104" s="277"/>
      <c r="F104" s="278" t="s">
        <v>788</v>
      </c>
      <c r="G104" s="279"/>
      <c r="H104" s="277"/>
      <c r="I104" s="277"/>
      <c r="J104" s="277" t="s">
        <v>789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53</v>
      </c>
      <c r="D106" s="282"/>
      <c r="E106" s="282"/>
      <c r="F106" s="283" t="s">
        <v>790</v>
      </c>
      <c r="G106" s="260"/>
      <c r="H106" s="260" t="s">
        <v>830</v>
      </c>
      <c r="I106" s="260" t="s">
        <v>792</v>
      </c>
      <c r="J106" s="260">
        <v>20</v>
      </c>
      <c r="K106" s="274"/>
    </row>
    <row r="107" s="1" customFormat="1" ht="15" customHeight="1">
      <c r="B107" s="272"/>
      <c r="C107" s="260" t="s">
        <v>793</v>
      </c>
      <c r="D107" s="260"/>
      <c r="E107" s="260"/>
      <c r="F107" s="283" t="s">
        <v>790</v>
      </c>
      <c r="G107" s="260"/>
      <c r="H107" s="260" t="s">
        <v>830</v>
      </c>
      <c r="I107" s="260" t="s">
        <v>792</v>
      </c>
      <c r="J107" s="260">
        <v>120</v>
      </c>
      <c r="K107" s="274"/>
    </row>
    <row r="108" s="1" customFormat="1" ht="15" customHeight="1">
      <c r="B108" s="285"/>
      <c r="C108" s="260" t="s">
        <v>795</v>
      </c>
      <c r="D108" s="260"/>
      <c r="E108" s="260"/>
      <c r="F108" s="283" t="s">
        <v>796</v>
      </c>
      <c r="G108" s="260"/>
      <c r="H108" s="260" t="s">
        <v>830</v>
      </c>
      <c r="I108" s="260" t="s">
        <v>792</v>
      </c>
      <c r="J108" s="260">
        <v>50</v>
      </c>
      <c r="K108" s="274"/>
    </row>
    <row r="109" s="1" customFormat="1" ht="15" customHeight="1">
      <c r="B109" s="285"/>
      <c r="C109" s="260" t="s">
        <v>798</v>
      </c>
      <c r="D109" s="260"/>
      <c r="E109" s="260"/>
      <c r="F109" s="283" t="s">
        <v>790</v>
      </c>
      <c r="G109" s="260"/>
      <c r="H109" s="260" t="s">
        <v>830</v>
      </c>
      <c r="I109" s="260" t="s">
        <v>800</v>
      </c>
      <c r="J109" s="260"/>
      <c r="K109" s="274"/>
    </row>
    <row r="110" s="1" customFormat="1" ht="15" customHeight="1">
      <c r="B110" s="285"/>
      <c r="C110" s="260" t="s">
        <v>809</v>
      </c>
      <c r="D110" s="260"/>
      <c r="E110" s="260"/>
      <c r="F110" s="283" t="s">
        <v>796</v>
      </c>
      <c r="G110" s="260"/>
      <c r="H110" s="260" t="s">
        <v>830</v>
      </c>
      <c r="I110" s="260" t="s">
        <v>792</v>
      </c>
      <c r="J110" s="260">
        <v>50</v>
      </c>
      <c r="K110" s="274"/>
    </row>
    <row r="111" s="1" customFormat="1" ht="15" customHeight="1">
      <c r="B111" s="285"/>
      <c r="C111" s="260" t="s">
        <v>817</v>
      </c>
      <c r="D111" s="260"/>
      <c r="E111" s="260"/>
      <c r="F111" s="283" t="s">
        <v>796</v>
      </c>
      <c r="G111" s="260"/>
      <c r="H111" s="260" t="s">
        <v>830</v>
      </c>
      <c r="I111" s="260" t="s">
        <v>792</v>
      </c>
      <c r="J111" s="260">
        <v>50</v>
      </c>
      <c r="K111" s="274"/>
    </row>
    <row r="112" s="1" customFormat="1" ht="15" customHeight="1">
      <c r="B112" s="285"/>
      <c r="C112" s="260" t="s">
        <v>815</v>
      </c>
      <c r="D112" s="260"/>
      <c r="E112" s="260"/>
      <c r="F112" s="283" t="s">
        <v>796</v>
      </c>
      <c r="G112" s="260"/>
      <c r="H112" s="260" t="s">
        <v>830</v>
      </c>
      <c r="I112" s="260" t="s">
        <v>792</v>
      </c>
      <c r="J112" s="260">
        <v>50</v>
      </c>
      <c r="K112" s="274"/>
    </row>
    <row r="113" s="1" customFormat="1" ht="15" customHeight="1">
      <c r="B113" s="285"/>
      <c r="C113" s="260" t="s">
        <v>53</v>
      </c>
      <c r="D113" s="260"/>
      <c r="E113" s="260"/>
      <c r="F113" s="283" t="s">
        <v>790</v>
      </c>
      <c r="G113" s="260"/>
      <c r="H113" s="260" t="s">
        <v>831</v>
      </c>
      <c r="I113" s="260" t="s">
        <v>792</v>
      </c>
      <c r="J113" s="260">
        <v>20</v>
      </c>
      <c r="K113" s="274"/>
    </row>
    <row r="114" s="1" customFormat="1" ht="15" customHeight="1">
      <c r="B114" s="285"/>
      <c r="C114" s="260" t="s">
        <v>832</v>
      </c>
      <c r="D114" s="260"/>
      <c r="E114" s="260"/>
      <c r="F114" s="283" t="s">
        <v>790</v>
      </c>
      <c r="G114" s="260"/>
      <c r="H114" s="260" t="s">
        <v>833</v>
      </c>
      <c r="I114" s="260" t="s">
        <v>792</v>
      </c>
      <c r="J114" s="260">
        <v>120</v>
      </c>
      <c r="K114" s="274"/>
    </row>
    <row r="115" s="1" customFormat="1" ht="15" customHeight="1">
      <c r="B115" s="285"/>
      <c r="C115" s="260" t="s">
        <v>38</v>
      </c>
      <c r="D115" s="260"/>
      <c r="E115" s="260"/>
      <c r="F115" s="283" t="s">
        <v>790</v>
      </c>
      <c r="G115" s="260"/>
      <c r="H115" s="260" t="s">
        <v>834</v>
      </c>
      <c r="I115" s="260" t="s">
        <v>825</v>
      </c>
      <c r="J115" s="260"/>
      <c r="K115" s="274"/>
    </row>
    <row r="116" s="1" customFormat="1" ht="15" customHeight="1">
      <c r="B116" s="285"/>
      <c r="C116" s="260" t="s">
        <v>48</v>
      </c>
      <c r="D116" s="260"/>
      <c r="E116" s="260"/>
      <c r="F116" s="283" t="s">
        <v>790</v>
      </c>
      <c r="G116" s="260"/>
      <c r="H116" s="260" t="s">
        <v>835</v>
      </c>
      <c r="I116" s="260" t="s">
        <v>825</v>
      </c>
      <c r="J116" s="260"/>
      <c r="K116" s="274"/>
    </row>
    <row r="117" s="1" customFormat="1" ht="15" customHeight="1">
      <c r="B117" s="285"/>
      <c r="C117" s="260" t="s">
        <v>57</v>
      </c>
      <c r="D117" s="260"/>
      <c r="E117" s="260"/>
      <c r="F117" s="283" t="s">
        <v>790</v>
      </c>
      <c r="G117" s="260"/>
      <c r="H117" s="260" t="s">
        <v>836</v>
      </c>
      <c r="I117" s="260" t="s">
        <v>837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838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784</v>
      </c>
      <c r="D123" s="275"/>
      <c r="E123" s="275"/>
      <c r="F123" s="275" t="s">
        <v>785</v>
      </c>
      <c r="G123" s="276"/>
      <c r="H123" s="275" t="s">
        <v>54</v>
      </c>
      <c r="I123" s="275" t="s">
        <v>57</v>
      </c>
      <c r="J123" s="275" t="s">
        <v>786</v>
      </c>
      <c r="K123" s="304"/>
    </row>
    <row r="124" s="1" customFormat="1" ht="17.25" customHeight="1">
      <c r="B124" s="303"/>
      <c r="C124" s="277" t="s">
        <v>787</v>
      </c>
      <c r="D124" s="277"/>
      <c r="E124" s="277"/>
      <c r="F124" s="278" t="s">
        <v>788</v>
      </c>
      <c r="G124" s="279"/>
      <c r="H124" s="277"/>
      <c r="I124" s="277"/>
      <c r="J124" s="277" t="s">
        <v>789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793</v>
      </c>
      <c r="D126" s="282"/>
      <c r="E126" s="282"/>
      <c r="F126" s="283" t="s">
        <v>790</v>
      </c>
      <c r="G126" s="260"/>
      <c r="H126" s="260" t="s">
        <v>830</v>
      </c>
      <c r="I126" s="260" t="s">
        <v>792</v>
      </c>
      <c r="J126" s="260">
        <v>120</v>
      </c>
      <c r="K126" s="308"/>
    </row>
    <row r="127" s="1" customFormat="1" ht="15" customHeight="1">
      <c r="B127" s="305"/>
      <c r="C127" s="260" t="s">
        <v>839</v>
      </c>
      <c r="D127" s="260"/>
      <c r="E127" s="260"/>
      <c r="F127" s="283" t="s">
        <v>790</v>
      </c>
      <c r="G127" s="260"/>
      <c r="H127" s="260" t="s">
        <v>840</v>
      </c>
      <c r="I127" s="260" t="s">
        <v>792</v>
      </c>
      <c r="J127" s="260" t="s">
        <v>841</v>
      </c>
      <c r="K127" s="308"/>
    </row>
    <row r="128" s="1" customFormat="1" ht="15" customHeight="1">
      <c r="B128" s="305"/>
      <c r="C128" s="260" t="s">
        <v>738</v>
      </c>
      <c r="D128" s="260"/>
      <c r="E128" s="260"/>
      <c r="F128" s="283" t="s">
        <v>790</v>
      </c>
      <c r="G128" s="260"/>
      <c r="H128" s="260" t="s">
        <v>842</v>
      </c>
      <c r="I128" s="260" t="s">
        <v>792</v>
      </c>
      <c r="J128" s="260" t="s">
        <v>841</v>
      </c>
      <c r="K128" s="308"/>
    </row>
    <row r="129" s="1" customFormat="1" ht="15" customHeight="1">
      <c r="B129" s="305"/>
      <c r="C129" s="260" t="s">
        <v>801</v>
      </c>
      <c r="D129" s="260"/>
      <c r="E129" s="260"/>
      <c r="F129" s="283" t="s">
        <v>796</v>
      </c>
      <c r="G129" s="260"/>
      <c r="H129" s="260" t="s">
        <v>802</v>
      </c>
      <c r="I129" s="260" t="s">
        <v>792</v>
      </c>
      <c r="J129" s="260">
        <v>15</v>
      </c>
      <c r="K129" s="308"/>
    </row>
    <row r="130" s="1" customFormat="1" ht="15" customHeight="1">
      <c r="B130" s="305"/>
      <c r="C130" s="286" t="s">
        <v>803</v>
      </c>
      <c r="D130" s="286"/>
      <c r="E130" s="286"/>
      <c r="F130" s="287" t="s">
        <v>796</v>
      </c>
      <c r="G130" s="286"/>
      <c r="H130" s="286" t="s">
        <v>804</v>
      </c>
      <c r="I130" s="286" t="s">
        <v>792</v>
      </c>
      <c r="J130" s="286">
        <v>15</v>
      </c>
      <c r="K130" s="308"/>
    </row>
    <row r="131" s="1" customFormat="1" ht="15" customHeight="1">
      <c r="B131" s="305"/>
      <c r="C131" s="286" t="s">
        <v>805</v>
      </c>
      <c r="D131" s="286"/>
      <c r="E131" s="286"/>
      <c r="F131" s="287" t="s">
        <v>796</v>
      </c>
      <c r="G131" s="286"/>
      <c r="H131" s="286" t="s">
        <v>806</v>
      </c>
      <c r="I131" s="286" t="s">
        <v>792</v>
      </c>
      <c r="J131" s="286">
        <v>20</v>
      </c>
      <c r="K131" s="308"/>
    </row>
    <row r="132" s="1" customFormat="1" ht="15" customHeight="1">
      <c r="B132" s="305"/>
      <c r="C132" s="286" t="s">
        <v>807</v>
      </c>
      <c r="D132" s="286"/>
      <c r="E132" s="286"/>
      <c r="F132" s="287" t="s">
        <v>796</v>
      </c>
      <c r="G132" s="286"/>
      <c r="H132" s="286" t="s">
        <v>808</v>
      </c>
      <c r="I132" s="286" t="s">
        <v>792</v>
      </c>
      <c r="J132" s="286">
        <v>20</v>
      </c>
      <c r="K132" s="308"/>
    </row>
    <row r="133" s="1" customFormat="1" ht="15" customHeight="1">
      <c r="B133" s="305"/>
      <c r="C133" s="260" t="s">
        <v>795</v>
      </c>
      <c r="D133" s="260"/>
      <c r="E133" s="260"/>
      <c r="F133" s="283" t="s">
        <v>796</v>
      </c>
      <c r="G133" s="260"/>
      <c r="H133" s="260" t="s">
        <v>830</v>
      </c>
      <c r="I133" s="260" t="s">
        <v>792</v>
      </c>
      <c r="J133" s="260">
        <v>50</v>
      </c>
      <c r="K133" s="308"/>
    </row>
    <row r="134" s="1" customFormat="1" ht="15" customHeight="1">
      <c r="B134" s="305"/>
      <c r="C134" s="260" t="s">
        <v>809</v>
      </c>
      <c r="D134" s="260"/>
      <c r="E134" s="260"/>
      <c r="F134" s="283" t="s">
        <v>796</v>
      </c>
      <c r="G134" s="260"/>
      <c r="H134" s="260" t="s">
        <v>830</v>
      </c>
      <c r="I134" s="260" t="s">
        <v>792</v>
      </c>
      <c r="J134" s="260">
        <v>50</v>
      </c>
      <c r="K134" s="308"/>
    </row>
    <row r="135" s="1" customFormat="1" ht="15" customHeight="1">
      <c r="B135" s="305"/>
      <c r="C135" s="260" t="s">
        <v>815</v>
      </c>
      <c r="D135" s="260"/>
      <c r="E135" s="260"/>
      <c r="F135" s="283" t="s">
        <v>796</v>
      </c>
      <c r="G135" s="260"/>
      <c r="H135" s="260" t="s">
        <v>830</v>
      </c>
      <c r="I135" s="260" t="s">
        <v>792</v>
      </c>
      <c r="J135" s="260">
        <v>50</v>
      </c>
      <c r="K135" s="308"/>
    </row>
    <row r="136" s="1" customFormat="1" ht="15" customHeight="1">
      <c r="B136" s="305"/>
      <c r="C136" s="260" t="s">
        <v>817</v>
      </c>
      <c r="D136" s="260"/>
      <c r="E136" s="260"/>
      <c r="F136" s="283" t="s">
        <v>796</v>
      </c>
      <c r="G136" s="260"/>
      <c r="H136" s="260" t="s">
        <v>830</v>
      </c>
      <c r="I136" s="260" t="s">
        <v>792</v>
      </c>
      <c r="J136" s="260">
        <v>50</v>
      </c>
      <c r="K136" s="308"/>
    </row>
    <row r="137" s="1" customFormat="1" ht="15" customHeight="1">
      <c r="B137" s="305"/>
      <c r="C137" s="260" t="s">
        <v>818</v>
      </c>
      <c r="D137" s="260"/>
      <c r="E137" s="260"/>
      <c r="F137" s="283" t="s">
        <v>796</v>
      </c>
      <c r="G137" s="260"/>
      <c r="H137" s="260" t="s">
        <v>843</v>
      </c>
      <c r="I137" s="260" t="s">
        <v>792</v>
      </c>
      <c r="J137" s="260">
        <v>255</v>
      </c>
      <c r="K137" s="308"/>
    </row>
    <row r="138" s="1" customFormat="1" ht="15" customHeight="1">
      <c r="B138" s="305"/>
      <c r="C138" s="260" t="s">
        <v>820</v>
      </c>
      <c r="D138" s="260"/>
      <c r="E138" s="260"/>
      <c r="F138" s="283" t="s">
        <v>790</v>
      </c>
      <c r="G138" s="260"/>
      <c r="H138" s="260" t="s">
        <v>844</v>
      </c>
      <c r="I138" s="260" t="s">
        <v>822</v>
      </c>
      <c r="J138" s="260"/>
      <c r="K138" s="308"/>
    </row>
    <row r="139" s="1" customFormat="1" ht="15" customHeight="1">
      <c r="B139" s="305"/>
      <c r="C139" s="260" t="s">
        <v>823</v>
      </c>
      <c r="D139" s="260"/>
      <c r="E139" s="260"/>
      <c r="F139" s="283" t="s">
        <v>790</v>
      </c>
      <c r="G139" s="260"/>
      <c r="H139" s="260" t="s">
        <v>845</v>
      </c>
      <c r="I139" s="260" t="s">
        <v>825</v>
      </c>
      <c r="J139" s="260"/>
      <c r="K139" s="308"/>
    </row>
    <row r="140" s="1" customFormat="1" ht="15" customHeight="1">
      <c r="B140" s="305"/>
      <c r="C140" s="260" t="s">
        <v>826</v>
      </c>
      <c r="D140" s="260"/>
      <c r="E140" s="260"/>
      <c r="F140" s="283" t="s">
        <v>790</v>
      </c>
      <c r="G140" s="260"/>
      <c r="H140" s="260" t="s">
        <v>826</v>
      </c>
      <c r="I140" s="260" t="s">
        <v>825</v>
      </c>
      <c r="J140" s="260"/>
      <c r="K140" s="308"/>
    </row>
    <row r="141" s="1" customFormat="1" ht="15" customHeight="1">
      <c r="B141" s="305"/>
      <c r="C141" s="260" t="s">
        <v>38</v>
      </c>
      <c r="D141" s="260"/>
      <c r="E141" s="260"/>
      <c r="F141" s="283" t="s">
        <v>790</v>
      </c>
      <c r="G141" s="260"/>
      <c r="H141" s="260" t="s">
        <v>846</v>
      </c>
      <c r="I141" s="260" t="s">
        <v>825</v>
      </c>
      <c r="J141" s="260"/>
      <c r="K141" s="308"/>
    </row>
    <row r="142" s="1" customFormat="1" ht="15" customHeight="1">
      <c r="B142" s="305"/>
      <c r="C142" s="260" t="s">
        <v>847</v>
      </c>
      <c r="D142" s="260"/>
      <c r="E142" s="260"/>
      <c r="F142" s="283" t="s">
        <v>790</v>
      </c>
      <c r="G142" s="260"/>
      <c r="H142" s="260" t="s">
        <v>848</v>
      </c>
      <c r="I142" s="260" t="s">
        <v>825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849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784</v>
      </c>
      <c r="D148" s="275"/>
      <c r="E148" s="275"/>
      <c r="F148" s="275" t="s">
        <v>785</v>
      </c>
      <c r="G148" s="276"/>
      <c r="H148" s="275" t="s">
        <v>54</v>
      </c>
      <c r="I148" s="275" t="s">
        <v>57</v>
      </c>
      <c r="J148" s="275" t="s">
        <v>786</v>
      </c>
      <c r="K148" s="274"/>
    </row>
    <row r="149" s="1" customFormat="1" ht="17.25" customHeight="1">
      <c r="B149" s="272"/>
      <c r="C149" s="277" t="s">
        <v>787</v>
      </c>
      <c r="D149" s="277"/>
      <c r="E149" s="277"/>
      <c r="F149" s="278" t="s">
        <v>788</v>
      </c>
      <c r="G149" s="279"/>
      <c r="H149" s="277"/>
      <c r="I149" s="277"/>
      <c r="J149" s="277" t="s">
        <v>789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793</v>
      </c>
      <c r="D151" s="260"/>
      <c r="E151" s="260"/>
      <c r="F151" s="313" t="s">
        <v>790</v>
      </c>
      <c r="G151" s="260"/>
      <c r="H151" s="312" t="s">
        <v>830</v>
      </c>
      <c r="I151" s="312" t="s">
        <v>792</v>
      </c>
      <c r="J151" s="312">
        <v>120</v>
      </c>
      <c r="K151" s="308"/>
    </row>
    <row r="152" s="1" customFormat="1" ht="15" customHeight="1">
      <c r="B152" s="285"/>
      <c r="C152" s="312" t="s">
        <v>839</v>
      </c>
      <c r="D152" s="260"/>
      <c r="E152" s="260"/>
      <c r="F152" s="313" t="s">
        <v>790</v>
      </c>
      <c r="G152" s="260"/>
      <c r="H152" s="312" t="s">
        <v>850</v>
      </c>
      <c r="I152" s="312" t="s">
        <v>792</v>
      </c>
      <c r="J152" s="312" t="s">
        <v>841</v>
      </c>
      <c r="K152" s="308"/>
    </row>
    <row r="153" s="1" customFormat="1" ht="15" customHeight="1">
      <c r="B153" s="285"/>
      <c r="C153" s="312" t="s">
        <v>738</v>
      </c>
      <c r="D153" s="260"/>
      <c r="E153" s="260"/>
      <c r="F153" s="313" t="s">
        <v>790</v>
      </c>
      <c r="G153" s="260"/>
      <c r="H153" s="312" t="s">
        <v>851</v>
      </c>
      <c r="I153" s="312" t="s">
        <v>792</v>
      </c>
      <c r="J153" s="312" t="s">
        <v>841</v>
      </c>
      <c r="K153" s="308"/>
    </row>
    <row r="154" s="1" customFormat="1" ht="15" customHeight="1">
      <c r="B154" s="285"/>
      <c r="C154" s="312" t="s">
        <v>795</v>
      </c>
      <c r="D154" s="260"/>
      <c r="E154" s="260"/>
      <c r="F154" s="313" t="s">
        <v>796</v>
      </c>
      <c r="G154" s="260"/>
      <c r="H154" s="312" t="s">
        <v>830</v>
      </c>
      <c r="I154" s="312" t="s">
        <v>792</v>
      </c>
      <c r="J154" s="312">
        <v>50</v>
      </c>
      <c r="K154" s="308"/>
    </row>
    <row r="155" s="1" customFormat="1" ht="15" customHeight="1">
      <c r="B155" s="285"/>
      <c r="C155" s="312" t="s">
        <v>798</v>
      </c>
      <c r="D155" s="260"/>
      <c r="E155" s="260"/>
      <c r="F155" s="313" t="s">
        <v>790</v>
      </c>
      <c r="G155" s="260"/>
      <c r="H155" s="312" t="s">
        <v>830</v>
      </c>
      <c r="I155" s="312" t="s">
        <v>800</v>
      </c>
      <c r="J155" s="312"/>
      <c r="K155" s="308"/>
    </row>
    <row r="156" s="1" customFormat="1" ht="15" customHeight="1">
      <c r="B156" s="285"/>
      <c r="C156" s="312" t="s">
        <v>809</v>
      </c>
      <c r="D156" s="260"/>
      <c r="E156" s="260"/>
      <c r="F156" s="313" t="s">
        <v>796</v>
      </c>
      <c r="G156" s="260"/>
      <c r="H156" s="312" t="s">
        <v>830</v>
      </c>
      <c r="I156" s="312" t="s">
        <v>792</v>
      </c>
      <c r="J156" s="312">
        <v>50</v>
      </c>
      <c r="K156" s="308"/>
    </row>
    <row r="157" s="1" customFormat="1" ht="15" customHeight="1">
      <c r="B157" s="285"/>
      <c r="C157" s="312" t="s">
        <v>817</v>
      </c>
      <c r="D157" s="260"/>
      <c r="E157" s="260"/>
      <c r="F157" s="313" t="s">
        <v>796</v>
      </c>
      <c r="G157" s="260"/>
      <c r="H157" s="312" t="s">
        <v>830</v>
      </c>
      <c r="I157" s="312" t="s">
        <v>792</v>
      </c>
      <c r="J157" s="312">
        <v>50</v>
      </c>
      <c r="K157" s="308"/>
    </row>
    <row r="158" s="1" customFormat="1" ht="15" customHeight="1">
      <c r="B158" s="285"/>
      <c r="C158" s="312" t="s">
        <v>815</v>
      </c>
      <c r="D158" s="260"/>
      <c r="E158" s="260"/>
      <c r="F158" s="313" t="s">
        <v>796</v>
      </c>
      <c r="G158" s="260"/>
      <c r="H158" s="312" t="s">
        <v>830</v>
      </c>
      <c r="I158" s="312" t="s">
        <v>792</v>
      </c>
      <c r="J158" s="312">
        <v>50</v>
      </c>
      <c r="K158" s="308"/>
    </row>
    <row r="159" s="1" customFormat="1" ht="15" customHeight="1">
      <c r="B159" s="285"/>
      <c r="C159" s="312" t="s">
        <v>90</v>
      </c>
      <c r="D159" s="260"/>
      <c r="E159" s="260"/>
      <c r="F159" s="313" t="s">
        <v>790</v>
      </c>
      <c r="G159" s="260"/>
      <c r="H159" s="312" t="s">
        <v>852</v>
      </c>
      <c r="I159" s="312" t="s">
        <v>792</v>
      </c>
      <c r="J159" s="312" t="s">
        <v>853</v>
      </c>
      <c r="K159" s="308"/>
    </row>
    <row r="160" s="1" customFormat="1" ht="15" customHeight="1">
      <c r="B160" s="285"/>
      <c r="C160" s="312" t="s">
        <v>854</v>
      </c>
      <c r="D160" s="260"/>
      <c r="E160" s="260"/>
      <c r="F160" s="313" t="s">
        <v>790</v>
      </c>
      <c r="G160" s="260"/>
      <c r="H160" s="312" t="s">
        <v>855</v>
      </c>
      <c r="I160" s="312" t="s">
        <v>825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856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784</v>
      </c>
      <c r="D166" s="275"/>
      <c r="E166" s="275"/>
      <c r="F166" s="275" t="s">
        <v>785</v>
      </c>
      <c r="G166" s="317"/>
      <c r="H166" s="318" t="s">
        <v>54</v>
      </c>
      <c r="I166" s="318" t="s">
        <v>57</v>
      </c>
      <c r="J166" s="275" t="s">
        <v>786</v>
      </c>
      <c r="K166" s="252"/>
    </row>
    <row r="167" s="1" customFormat="1" ht="17.25" customHeight="1">
      <c r="B167" s="253"/>
      <c r="C167" s="277" t="s">
        <v>787</v>
      </c>
      <c r="D167" s="277"/>
      <c r="E167" s="277"/>
      <c r="F167" s="278" t="s">
        <v>788</v>
      </c>
      <c r="G167" s="319"/>
      <c r="H167" s="320"/>
      <c r="I167" s="320"/>
      <c r="J167" s="277" t="s">
        <v>789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793</v>
      </c>
      <c r="D169" s="260"/>
      <c r="E169" s="260"/>
      <c r="F169" s="283" t="s">
        <v>790</v>
      </c>
      <c r="G169" s="260"/>
      <c r="H169" s="260" t="s">
        <v>830</v>
      </c>
      <c r="I169" s="260" t="s">
        <v>792</v>
      </c>
      <c r="J169" s="260">
        <v>120</v>
      </c>
      <c r="K169" s="308"/>
    </row>
    <row r="170" s="1" customFormat="1" ht="15" customHeight="1">
      <c r="B170" s="285"/>
      <c r="C170" s="260" t="s">
        <v>839</v>
      </c>
      <c r="D170" s="260"/>
      <c r="E170" s="260"/>
      <c r="F170" s="283" t="s">
        <v>790</v>
      </c>
      <c r="G170" s="260"/>
      <c r="H170" s="260" t="s">
        <v>840</v>
      </c>
      <c r="I170" s="260" t="s">
        <v>792</v>
      </c>
      <c r="J170" s="260" t="s">
        <v>841</v>
      </c>
      <c r="K170" s="308"/>
    </row>
    <row r="171" s="1" customFormat="1" ht="15" customHeight="1">
      <c r="B171" s="285"/>
      <c r="C171" s="260" t="s">
        <v>738</v>
      </c>
      <c r="D171" s="260"/>
      <c r="E171" s="260"/>
      <c r="F171" s="283" t="s">
        <v>790</v>
      </c>
      <c r="G171" s="260"/>
      <c r="H171" s="260" t="s">
        <v>857</v>
      </c>
      <c r="I171" s="260" t="s">
        <v>792</v>
      </c>
      <c r="J171" s="260" t="s">
        <v>841</v>
      </c>
      <c r="K171" s="308"/>
    </row>
    <row r="172" s="1" customFormat="1" ht="15" customHeight="1">
      <c r="B172" s="285"/>
      <c r="C172" s="260" t="s">
        <v>795</v>
      </c>
      <c r="D172" s="260"/>
      <c r="E172" s="260"/>
      <c r="F172" s="283" t="s">
        <v>796</v>
      </c>
      <c r="G172" s="260"/>
      <c r="H172" s="260" t="s">
        <v>857</v>
      </c>
      <c r="I172" s="260" t="s">
        <v>792</v>
      </c>
      <c r="J172" s="260">
        <v>50</v>
      </c>
      <c r="K172" s="308"/>
    </row>
    <row r="173" s="1" customFormat="1" ht="15" customHeight="1">
      <c r="B173" s="285"/>
      <c r="C173" s="260" t="s">
        <v>798</v>
      </c>
      <c r="D173" s="260"/>
      <c r="E173" s="260"/>
      <c r="F173" s="283" t="s">
        <v>790</v>
      </c>
      <c r="G173" s="260"/>
      <c r="H173" s="260" t="s">
        <v>857</v>
      </c>
      <c r="I173" s="260" t="s">
        <v>800</v>
      </c>
      <c r="J173" s="260"/>
      <c r="K173" s="308"/>
    </row>
    <row r="174" s="1" customFormat="1" ht="15" customHeight="1">
      <c r="B174" s="285"/>
      <c r="C174" s="260" t="s">
        <v>809</v>
      </c>
      <c r="D174" s="260"/>
      <c r="E174" s="260"/>
      <c r="F174" s="283" t="s">
        <v>796</v>
      </c>
      <c r="G174" s="260"/>
      <c r="H174" s="260" t="s">
        <v>857</v>
      </c>
      <c r="I174" s="260" t="s">
        <v>792</v>
      </c>
      <c r="J174" s="260">
        <v>50</v>
      </c>
      <c r="K174" s="308"/>
    </row>
    <row r="175" s="1" customFormat="1" ht="15" customHeight="1">
      <c r="B175" s="285"/>
      <c r="C175" s="260" t="s">
        <v>817</v>
      </c>
      <c r="D175" s="260"/>
      <c r="E175" s="260"/>
      <c r="F175" s="283" t="s">
        <v>796</v>
      </c>
      <c r="G175" s="260"/>
      <c r="H175" s="260" t="s">
        <v>857</v>
      </c>
      <c r="I175" s="260" t="s">
        <v>792</v>
      </c>
      <c r="J175" s="260">
        <v>50</v>
      </c>
      <c r="K175" s="308"/>
    </row>
    <row r="176" s="1" customFormat="1" ht="15" customHeight="1">
      <c r="B176" s="285"/>
      <c r="C176" s="260" t="s">
        <v>815</v>
      </c>
      <c r="D176" s="260"/>
      <c r="E176" s="260"/>
      <c r="F176" s="283" t="s">
        <v>796</v>
      </c>
      <c r="G176" s="260"/>
      <c r="H176" s="260" t="s">
        <v>857</v>
      </c>
      <c r="I176" s="260" t="s">
        <v>792</v>
      </c>
      <c r="J176" s="260">
        <v>50</v>
      </c>
      <c r="K176" s="308"/>
    </row>
    <row r="177" s="1" customFormat="1" ht="15" customHeight="1">
      <c r="B177" s="285"/>
      <c r="C177" s="260" t="s">
        <v>104</v>
      </c>
      <c r="D177" s="260"/>
      <c r="E177" s="260"/>
      <c r="F177" s="283" t="s">
        <v>790</v>
      </c>
      <c r="G177" s="260"/>
      <c r="H177" s="260" t="s">
        <v>858</v>
      </c>
      <c r="I177" s="260" t="s">
        <v>859</v>
      </c>
      <c r="J177" s="260"/>
      <c r="K177" s="308"/>
    </row>
    <row r="178" s="1" customFormat="1" ht="15" customHeight="1">
      <c r="B178" s="285"/>
      <c r="C178" s="260" t="s">
        <v>57</v>
      </c>
      <c r="D178" s="260"/>
      <c r="E178" s="260"/>
      <c r="F178" s="283" t="s">
        <v>790</v>
      </c>
      <c r="G178" s="260"/>
      <c r="H178" s="260" t="s">
        <v>860</v>
      </c>
      <c r="I178" s="260" t="s">
        <v>861</v>
      </c>
      <c r="J178" s="260">
        <v>1</v>
      </c>
      <c r="K178" s="308"/>
    </row>
    <row r="179" s="1" customFormat="1" ht="15" customHeight="1">
      <c r="B179" s="285"/>
      <c r="C179" s="260" t="s">
        <v>53</v>
      </c>
      <c r="D179" s="260"/>
      <c r="E179" s="260"/>
      <c r="F179" s="283" t="s">
        <v>790</v>
      </c>
      <c r="G179" s="260"/>
      <c r="H179" s="260" t="s">
        <v>862</v>
      </c>
      <c r="I179" s="260" t="s">
        <v>792</v>
      </c>
      <c r="J179" s="260">
        <v>20</v>
      </c>
      <c r="K179" s="308"/>
    </row>
    <row r="180" s="1" customFormat="1" ht="15" customHeight="1">
      <c r="B180" s="285"/>
      <c r="C180" s="260" t="s">
        <v>54</v>
      </c>
      <c r="D180" s="260"/>
      <c r="E180" s="260"/>
      <c r="F180" s="283" t="s">
        <v>790</v>
      </c>
      <c r="G180" s="260"/>
      <c r="H180" s="260" t="s">
        <v>863</v>
      </c>
      <c r="I180" s="260" t="s">
        <v>792</v>
      </c>
      <c r="J180" s="260">
        <v>255</v>
      </c>
      <c r="K180" s="308"/>
    </row>
    <row r="181" s="1" customFormat="1" ht="15" customHeight="1">
      <c r="B181" s="285"/>
      <c r="C181" s="260" t="s">
        <v>105</v>
      </c>
      <c r="D181" s="260"/>
      <c r="E181" s="260"/>
      <c r="F181" s="283" t="s">
        <v>790</v>
      </c>
      <c r="G181" s="260"/>
      <c r="H181" s="260" t="s">
        <v>754</v>
      </c>
      <c r="I181" s="260" t="s">
        <v>792</v>
      </c>
      <c r="J181" s="260">
        <v>10</v>
      </c>
      <c r="K181" s="308"/>
    </row>
    <row r="182" s="1" customFormat="1" ht="15" customHeight="1">
      <c r="B182" s="285"/>
      <c r="C182" s="260" t="s">
        <v>106</v>
      </c>
      <c r="D182" s="260"/>
      <c r="E182" s="260"/>
      <c r="F182" s="283" t="s">
        <v>790</v>
      </c>
      <c r="G182" s="260"/>
      <c r="H182" s="260" t="s">
        <v>864</v>
      </c>
      <c r="I182" s="260" t="s">
        <v>825</v>
      </c>
      <c r="J182" s="260"/>
      <c r="K182" s="308"/>
    </row>
    <row r="183" s="1" customFormat="1" ht="15" customHeight="1">
      <c r="B183" s="285"/>
      <c r="C183" s="260" t="s">
        <v>865</v>
      </c>
      <c r="D183" s="260"/>
      <c r="E183" s="260"/>
      <c r="F183" s="283" t="s">
        <v>790</v>
      </c>
      <c r="G183" s="260"/>
      <c r="H183" s="260" t="s">
        <v>866</v>
      </c>
      <c r="I183" s="260" t="s">
        <v>825</v>
      </c>
      <c r="J183" s="260"/>
      <c r="K183" s="308"/>
    </row>
    <row r="184" s="1" customFormat="1" ht="15" customHeight="1">
      <c r="B184" s="285"/>
      <c r="C184" s="260" t="s">
        <v>854</v>
      </c>
      <c r="D184" s="260"/>
      <c r="E184" s="260"/>
      <c r="F184" s="283" t="s">
        <v>790</v>
      </c>
      <c r="G184" s="260"/>
      <c r="H184" s="260" t="s">
        <v>867</v>
      </c>
      <c r="I184" s="260" t="s">
        <v>825</v>
      </c>
      <c r="J184" s="260"/>
      <c r="K184" s="308"/>
    </row>
    <row r="185" s="1" customFormat="1" ht="15" customHeight="1">
      <c r="B185" s="285"/>
      <c r="C185" s="260" t="s">
        <v>108</v>
      </c>
      <c r="D185" s="260"/>
      <c r="E185" s="260"/>
      <c r="F185" s="283" t="s">
        <v>796</v>
      </c>
      <c r="G185" s="260"/>
      <c r="H185" s="260" t="s">
        <v>868</v>
      </c>
      <c r="I185" s="260" t="s">
        <v>792</v>
      </c>
      <c r="J185" s="260">
        <v>50</v>
      </c>
      <c r="K185" s="308"/>
    </row>
    <row r="186" s="1" customFormat="1" ht="15" customHeight="1">
      <c r="B186" s="285"/>
      <c r="C186" s="260" t="s">
        <v>869</v>
      </c>
      <c r="D186" s="260"/>
      <c r="E186" s="260"/>
      <c r="F186" s="283" t="s">
        <v>796</v>
      </c>
      <c r="G186" s="260"/>
      <c r="H186" s="260" t="s">
        <v>870</v>
      </c>
      <c r="I186" s="260" t="s">
        <v>871</v>
      </c>
      <c r="J186" s="260"/>
      <c r="K186" s="308"/>
    </row>
    <row r="187" s="1" customFormat="1" ht="15" customHeight="1">
      <c r="B187" s="285"/>
      <c r="C187" s="260" t="s">
        <v>872</v>
      </c>
      <c r="D187" s="260"/>
      <c r="E187" s="260"/>
      <c r="F187" s="283" t="s">
        <v>796</v>
      </c>
      <c r="G187" s="260"/>
      <c r="H187" s="260" t="s">
        <v>873</v>
      </c>
      <c r="I187" s="260" t="s">
        <v>871</v>
      </c>
      <c r="J187" s="260"/>
      <c r="K187" s="308"/>
    </row>
    <row r="188" s="1" customFormat="1" ht="15" customHeight="1">
      <c r="B188" s="285"/>
      <c r="C188" s="260" t="s">
        <v>874</v>
      </c>
      <c r="D188" s="260"/>
      <c r="E188" s="260"/>
      <c r="F188" s="283" t="s">
        <v>796</v>
      </c>
      <c r="G188" s="260"/>
      <c r="H188" s="260" t="s">
        <v>875</v>
      </c>
      <c r="I188" s="260" t="s">
        <v>871</v>
      </c>
      <c r="J188" s="260"/>
      <c r="K188" s="308"/>
    </row>
    <row r="189" s="1" customFormat="1" ht="15" customHeight="1">
      <c r="B189" s="285"/>
      <c r="C189" s="321" t="s">
        <v>876</v>
      </c>
      <c r="D189" s="260"/>
      <c r="E189" s="260"/>
      <c r="F189" s="283" t="s">
        <v>796</v>
      </c>
      <c r="G189" s="260"/>
      <c r="H189" s="260" t="s">
        <v>877</v>
      </c>
      <c r="I189" s="260" t="s">
        <v>878</v>
      </c>
      <c r="J189" s="322" t="s">
        <v>879</v>
      </c>
      <c r="K189" s="308"/>
    </row>
    <row r="190" s="1" customFormat="1" ht="15" customHeight="1">
      <c r="B190" s="285"/>
      <c r="C190" s="321" t="s">
        <v>42</v>
      </c>
      <c r="D190" s="260"/>
      <c r="E190" s="260"/>
      <c r="F190" s="283" t="s">
        <v>790</v>
      </c>
      <c r="G190" s="260"/>
      <c r="H190" s="257" t="s">
        <v>880</v>
      </c>
      <c r="I190" s="260" t="s">
        <v>881</v>
      </c>
      <c r="J190" s="260"/>
      <c r="K190" s="308"/>
    </row>
    <row r="191" s="1" customFormat="1" ht="15" customHeight="1">
      <c r="B191" s="285"/>
      <c r="C191" s="321" t="s">
        <v>882</v>
      </c>
      <c r="D191" s="260"/>
      <c r="E191" s="260"/>
      <c r="F191" s="283" t="s">
        <v>790</v>
      </c>
      <c r="G191" s="260"/>
      <c r="H191" s="260" t="s">
        <v>883</v>
      </c>
      <c r="I191" s="260" t="s">
        <v>825</v>
      </c>
      <c r="J191" s="260"/>
      <c r="K191" s="308"/>
    </row>
    <row r="192" s="1" customFormat="1" ht="15" customHeight="1">
      <c r="B192" s="285"/>
      <c r="C192" s="321" t="s">
        <v>884</v>
      </c>
      <c r="D192" s="260"/>
      <c r="E192" s="260"/>
      <c r="F192" s="283" t="s">
        <v>790</v>
      </c>
      <c r="G192" s="260"/>
      <c r="H192" s="260" t="s">
        <v>885</v>
      </c>
      <c r="I192" s="260" t="s">
        <v>825</v>
      </c>
      <c r="J192" s="260"/>
      <c r="K192" s="308"/>
    </row>
    <row r="193" s="1" customFormat="1" ht="15" customHeight="1">
      <c r="B193" s="285"/>
      <c r="C193" s="321" t="s">
        <v>886</v>
      </c>
      <c r="D193" s="260"/>
      <c r="E193" s="260"/>
      <c r="F193" s="283" t="s">
        <v>796</v>
      </c>
      <c r="G193" s="260"/>
      <c r="H193" s="260" t="s">
        <v>887</v>
      </c>
      <c r="I193" s="260" t="s">
        <v>825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888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889</v>
      </c>
      <c r="D200" s="324"/>
      <c r="E200" s="324"/>
      <c r="F200" s="324" t="s">
        <v>890</v>
      </c>
      <c r="G200" s="325"/>
      <c r="H200" s="324" t="s">
        <v>891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881</v>
      </c>
      <c r="D202" s="260"/>
      <c r="E202" s="260"/>
      <c r="F202" s="283" t="s">
        <v>43</v>
      </c>
      <c r="G202" s="260"/>
      <c r="H202" s="260" t="s">
        <v>892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44</v>
      </c>
      <c r="G203" s="260"/>
      <c r="H203" s="260" t="s">
        <v>893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47</v>
      </c>
      <c r="G204" s="260"/>
      <c r="H204" s="260" t="s">
        <v>894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45</v>
      </c>
      <c r="G205" s="260"/>
      <c r="H205" s="260" t="s">
        <v>895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46</v>
      </c>
      <c r="G206" s="260"/>
      <c r="H206" s="260" t="s">
        <v>896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837</v>
      </c>
      <c r="D208" s="260"/>
      <c r="E208" s="260"/>
      <c r="F208" s="283" t="s">
        <v>79</v>
      </c>
      <c r="G208" s="260"/>
      <c r="H208" s="260" t="s">
        <v>897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732</v>
      </c>
      <c r="G209" s="260"/>
      <c r="H209" s="260" t="s">
        <v>733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730</v>
      </c>
      <c r="G210" s="260"/>
      <c r="H210" s="260" t="s">
        <v>898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734</v>
      </c>
      <c r="G211" s="321"/>
      <c r="H211" s="312" t="s">
        <v>735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736</v>
      </c>
      <c r="G212" s="321"/>
      <c r="H212" s="312" t="s">
        <v>899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861</v>
      </c>
      <c r="D214" s="260"/>
      <c r="E214" s="260"/>
      <c r="F214" s="283">
        <v>1</v>
      </c>
      <c r="G214" s="321"/>
      <c r="H214" s="312" t="s">
        <v>900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901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902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903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Vytopil</dc:creator>
  <cp:lastModifiedBy>František Vytopil</cp:lastModifiedBy>
  <dcterms:created xsi:type="dcterms:W3CDTF">2022-04-09T15:03:36Z</dcterms:created>
  <dcterms:modified xsi:type="dcterms:W3CDTF">2022-04-09T15:03:40Z</dcterms:modified>
</cp:coreProperties>
</file>