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20.162\Provoz\Hanka\___VŘ na zakázku\_2024 (VŘ)\2024_08(5)_Novosedlice_kamer systém III.et. (ZPŘ)\ZPŘ IIIet\A) ZADÁVACÍ DOKUMENTACE\"/>
    </mc:Choice>
  </mc:AlternateContent>
  <xr:revisionPtr revIDLastSave="0" documentId="13_ncr:1_{C40A8DBC-F5C4-411C-9BD1-2B3F42B311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rycí list" sheetId="3" r:id="rId1"/>
    <sheet name="Výkaz výměr" sheetId="1" r:id="rId2"/>
  </sheets>
  <calcPr calcId="181029" iterateCount="1"/>
</workbook>
</file>

<file path=xl/calcChain.xml><?xml version="1.0" encoding="utf-8"?>
<calcChain xmlns="http://schemas.openxmlformats.org/spreadsheetml/2006/main">
  <c r="G37" i="1" l="1"/>
  <c r="G38" i="1"/>
  <c r="G39" i="1"/>
  <c r="G40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9" i="1"/>
  <c r="G60" i="1"/>
  <c r="G61" i="1"/>
  <c r="G62" i="1"/>
  <c r="G63" i="1"/>
  <c r="G64" i="1"/>
  <c r="G65" i="1"/>
  <c r="G66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9" i="1"/>
  <c r="G90" i="1"/>
  <c r="G91" i="1"/>
  <c r="G92" i="1"/>
  <c r="G93" i="1"/>
  <c r="G94" i="1"/>
  <c r="G95" i="1"/>
  <c r="G96" i="1"/>
  <c r="G97" i="1"/>
  <c r="G98" i="1"/>
  <c r="G540" i="1"/>
  <c r="G488" i="1"/>
  <c r="G539" i="1"/>
  <c r="G538" i="1"/>
  <c r="G541" i="1"/>
  <c r="G537" i="1"/>
  <c r="G543" i="1"/>
  <c r="G542" i="1"/>
  <c r="G536" i="1"/>
  <c r="G544" i="1"/>
  <c r="G533" i="1"/>
  <c r="G534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22" i="1"/>
  <c r="G23" i="1"/>
  <c r="G24" i="1"/>
  <c r="G25" i="1"/>
  <c r="G27" i="1"/>
  <c r="G28" i="1"/>
  <c r="G30" i="1"/>
  <c r="G31" i="1"/>
  <c r="G32" i="1"/>
  <c r="G33" i="1"/>
  <c r="G34" i="1"/>
  <c r="G36" i="1"/>
  <c r="G42" i="1"/>
  <c r="G58" i="1"/>
  <c r="G68" i="1"/>
  <c r="G88" i="1"/>
  <c r="G100" i="1"/>
  <c r="G101" i="1"/>
  <c r="G102" i="1"/>
  <c r="G103" i="1"/>
  <c r="G104" i="1"/>
  <c r="G105" i="1"/>
  <c r="G111" i="1"/>
  <c r="G112" i="1"/>
  <c r="G113" i="1"/>
  <c r="G114" i="1"/>
  <c r="G116" i="1"/>
  <c r="G117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2" i="1"/>
  <c r="G133" i="1"/>
  <c r="G134" i="1"/>
  <c r="G135" i="1"/>
  <c r="G136" i="1"/>
  <c r="G137" i="1"/>
  <c r="G138" i="1"/>
  <c r="G140" i="1"/>
  <c r="G141" i="1"/>
  <c r="G142" i="1"/>
  <c r="G143" i="1"/>
  <c r="G144" i="1"/>
  <c r="G146" i="1"/>
  <c r="G147" i="1"/>
  <c r="G148" i="1"/>
  <c r="G149" i="1"/>
  <c r="G150" i="1"/>
  <c r="G151" i="1"/>
  <c r="G152" i="1"/>
  <c r="G153" i="1"/>
  <c r="G154" i="1"/>
  <c r="G156" i="1"/>
  <c r="G157" i="1"/>
  <c r="G158" i="1"/>
  <c r="G159" i="1"/>
  <c r="G160" i="1"/>
  <c r="G161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6" i="1"/>
  <c r="G177" i="1"/>
  <c r="G178" i="1"/>
  <c r="G179" i="1"/>
  <c r="G180" i="1"/>
  <c r="G181" i="1"/>
  <c r="G187" i="1"/>
  <c r="G188" i="1"/>
  <c r="G189" i="1"/>
  <c r="G190" i="1"/>
  <c r="G191" i="1"/>
  <c r="G193" i="1"/>
  <c r="G194" i="1"/>
  <c r="G196" i="1"/>
  <c r="G197" i="1"/>
  <c r="G198" i="1"/>
  <c r="G200" i="1"/>
  <c r="G201" i="1"/>
  <c r="G202" i="1"/>
  <c r="G203" i="1"/>
  <c r="G204" i="1"/>
  <c r="G206" i="1"/>
  <c r="G207" i="1"/>
  <c r="G209" i="1"/>
  <c r="G210" i="1"/>
  <c r="G211" i="1"/>
  <c r="G212" i="1"/>
  <c r="G213" i="1"/>
  <c r="G214" i="1"/>
  <c r="G215" i="1"/>
  <c r="G216" i="1"/>
  <c r="G217" i="1"/>
  <c r="G219" i="1"/>
  <c r="G220" i="1"/>
  <c r="G221" i="1"/>
  <c r="G222" i="1"/>
  <c r="G223" i="1"/>
  <c r="G224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9" i="1"/>
  <c r="G240" i="1"/>
  <c r="G241" i="1"/>
  <c r="G242" i="1"/>
  <c r="G243" i="1"/>
  <c r="G244" i="1"/>
  <c r="G250" i="1"/>
  <c r="G251" i="1"/>
  <c r="G252" i="1"/>
  <c r="G253" i="1"/>
  <c r="G255" i="1"/>
  <c r="G256" i="1"/>
  <c r="G258" i="1"/>
  <c r="G259" i="1"/>
  <c r="G260" i="1"/>
  <c r="G261" i="1"/>
  <c r="G262" i="1"/>
  <c r="G263" i="1"/>
  <c r="G264" i="1"/>
  <c r="G266" i="1"/>
  <c r="G267" i="1"/>
  <c r="G268" i="1"/>
  <c r="G269" i="1"/>
  <c r="G270" i="1"/>
  <c r="G271" i="1"/>
  <c r="G272" i="1"/>
  <c r="G274" i="1"/>
  <c r="G275" i="1"/>
  <c r="G277" i="1"/>
  <c r="G278" i="1"/>
  <c r="G279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9" i="1"/>
  <c r="G310" i="1"/>
  <c r="G311" i="1"/>
  <c r="G312" i="1"/>
  <c r="G313" i="1"/>
  <c r="G314" i="1"/>
  <c r="G320" i="1"/>
  <c r="G321" i="1"/>
  <c r="G322" i="1"/>
  <c r="G323" i="1"/>
  <c r="G325" i="1"/>
  <c r="G326" i="1"/>
  <c r="G328" i="1"/>
  <c r="G329" i="1"/>
  <c r="G330" i="1"/>
  <c r="G331" i="1"/>
  <c r="G332" i="1"/>
  <c r="G333" i="1"/>
  <c r="G335" i="1"/>
  <c r="G336" i="1"/>
  <c r="G337" i="1"/>
  <c r="G338" i="1"/>
  <c r="G339" i="1"/>
  <c r="G340" i="1"/>
  <c r="G341" i="1"/>
  <c r="G343" i="1"/>
  <c r="G344" i="1"/>
  <c r="G346" i="1"/>
  <c r="G347" i="1"/>
  <c r="G348" i="1"/>
  <c r="G349" i="1"/>
  <c r="G350" i="1"/>
  <c r="G351" i="1"/>
  <c r="G352" i="1"/>
  <c r="G353" i="1"/>
  <c r="G354" i="1"/>
  <c r="G356" i="1"/>
  <c r="G357" i="1"/>
  <c r="G358" i="1"/>
  <c r="G359" i="1"/>
  <c r="G360" i="1"/>
  <c r="G361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6" i="1"/>
  <c r="G377" i="1"/>
  <c r="G378" i="1"/>
  <c r="G379" i="1"/>
  <c r="G380" i="1"/>
  <c r="G381" i="1"/>
  <c r="G387" i="1"/>
  <c r="G388" i="1"/>
  <c r="G389" i="1"/>
  <c r="G391" i="1"/>
  <c r="G392" i="1"/>
  <c r="G394" i="1"/>
  <c r="G395" i="1"/>
  <c r="G397" i="1"/>
  <c r="G398" i="1"/>
  <c r="G399" i="1"/>
  <c r="G400" i="1"/>
  <c r="G401" i="1"/>
  <c r="G402" i="1"/>
  <c r="G403" i="1"/>
  <c r="G405" i="1"/>
  <c r="G406" i="1"/>
  <c r="G408" i="1"/>
  <c r="G409" i="1"/>
  <c r="G410" i="1"/>
  <c r="G411" i="1"/>
  <c r="G412" i="1"/>
  <c r="G413" i="1"/>
  <c r="G414" i="1"/>
  <c r="G415" i="1"/>
  <c r="G416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50" i="1"/>
  <c r="G451" i="1"/>
  <c r="G452" i="1"/>
  <c r="G453" i="1"/>
  <c r="G454" i="1"/>
  <c r="G455" i="1"/>
  <c r="G461" i="1"/>
  <c r="G462" i="1"/>
  <c r="G463" i="1"/>
  <c r="G464" i="1"/>
  <c r="G466" i="1"/>
  <c r="G467" i="1"/>
  <c r="G469" i="1"/>
  <c r="G470" i="1"/>
  <c r="G471" i="1"/>
  <c r="G473" i="1"/>
  <c r="G474" i="1"/>
  <c r="G475" i="1"/>
  <c r="G476" i="1"/>
  <c r="G477" i="1"/>
  <c r="G478" i="1"/>
  <c r="G479" i="1"/>
  <c r="G481" i="1"/>
  <c r="G482" i="1"/>
  <c r="G484" i="1"/>
  <c r="G485" i="1"/>
  <c r="G486" i="1"/>
  <c r="G487" i="1"/>
  <c r="G489" i="1"/>
  <c r="G490" i="1"/>
  <c r="G491" i="1"/>
  <c r="G492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2" i="1"/>
  <c r="G523" i="1"/>
  <c r="G524" i="1"/>
  <c r="G525" i="1"/>
  <c r="G526" i="1"/>
  <c r="G527" i="1"/>
  <c r="E15" i="1"/>
  <c r="D15" i="1"/>
  <c r="C14" i="1"/>
  <c r="C13" i="1"/>
  <c r="C7" i="1"/>
  <c r="C12" i="1"/>
  <c r="C11" i="1"/>
  <c r="C10" i="1"/>
  <c r="C9" i="1"/>
  <c r="C8" i="1"/>
  <c r="G530" i="1" l="1"/>
  <c r="G14" i="1" s="1"/>
  <c r="G458" i="1"/>
  <c r="G13" i="1" s="1"/>
  <c r="G384" i="1"/>
  <c r="G12" i="1" s="1"/>
  <c r="G317" i="1"/>
  <c r="G11" i="1" s="1"/>
  <c r="G247" i="1"/>
  <c r="G10" i="1" s="1"/>
  <c r="G184" i="1"/>
  <c r="G9" i="1" s="1"/>
  <c r="G108" i="1"/>
  <c r="G8" i="1" s="1"/>
  <c r="G19" i="1"/>
  <c r="G7" i="1" s="1"/>
  <c r="G15" i="1" l="1"/>
  <c r="F11" i="3" s="1"/>
  <c r="F13" i="3" s="1"/>
  <c r="F1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C7" authorId="0" shapeId="0" xr:uid="{A6C3A9B8-4EAF-4E57-B858-D19F998E0DC9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H7" authorId="0" shapeId="0" xr:uid="{C80AE0C5-A96E-4707-8C41-6EB243119995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C8" authorId="0" shapeId="0" xr:uid="{80B0F863-9F32-4565-B89D-DA509334067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H8" authorId="0" shapeId="0" xr:uid="{8140D10D-7CDA-48B4-AADA-92A36A3D36E4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9" authorId="0" shapeId="0" xr:uid="{BEFBA463-DC39-4D89-987E-44B88DE99DE3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</commentList>
</comments>
</file>

<file path=xl/sharedStrings.xml><?xml version="1.0" encoding="utf-8"?>
<sst xmlns="http://schemas.openxmlformats.org/spreadsheetml/2006/main" count="1037" uniqueCount="201">
  <si>
    <t xml:space="preserve">Celkem </t>
  </si>
  <si>
    <t>01</t>
  </si>
  <si>
    <t>položka</t>
  </si>
  <si>
    <t>Popis:</t>
  </si>
  <si>
    <t>počet:</t>
  </si>
  <si>
    <t>cena/ks</t>
  </si>
  <si>
    <t>celkem</t>
  </si>
  <si>
    <t>ks</t>
  </si>
  <si>
    <t xml:space="preserve">napájecí panel - 6x230V </t>
  </si>
  <si>
    <t>m</t>
  </si>
  <si>
    <t xml:space="preserve">Ostatní </t>
  </si>
  <si>
    <t>instalační materiál</t>
  </si>
  <si>
    <t>sada</t>
  </si>
  <si>
    <t>měření a protokol</t>
  </si>
  <si>
    <t xml:space="preserve">propojovací kabeláž </t>
  </si>
  <si>
    <t>02</t>
  </si>
  <si>
    <t>03</t>
  </si>
  <si>
    <t>04</t>
  </si>
  <si>
    <t xml:space="preserve">kabeláž </t>
  </si>
  <si>
    <t>05</t>
  </si>
  <si>
    <t>06</t>
  </si>
  <si>
    <t xml:space="preserve">Anténní konstrukce </t>
  </si>
  <si>
    <t xml:space="preserve">Technologie - antény </t>
  </si>
  <si>
    <t xml:space="preserve">dílenská dokumentace </t>
  </si>
  <si>
    <t xml:space="preserve">dokumentace skutečného provedení </t>
  </si>
  <si>
    <t xml:space="preserve">Kamery a aktivní prvky pro kamery  </t>
  </si>
  <si>
    <t xml:space="preserve">zajištění připojení napájení - z místního rozvaděče společné spotřeby </t>
  </si>
  <si>
    <t>Stožár anténní 2 metry, 60/2mm, zinek Galva</t>
  </si>
  <si>
    <t>DATACOM FTP drát CAT5E PE, venkovní, černý</t>
  </si>
  <si>
    <t xml:space="preserve">Datové rozvaděče a jejich vybavení </t>
  </si>
  <si>
    <t>RACK  , 19", 6U, 600x400mm, skleněné dveře, jednodílný</t>
  </si>
  <si>
    <t>polička do rozvaděče</t>
  </si>
  <si>
    <t xml:space="preserve">kamera typ 1 (parametry dle TZ) - kompletní </t>
  </si>
  <si>
    <t xml:space="preserve">konektory pro připojení kamery </t>
  </si>
  <si>
    <t xml:space="preserve">pomocný instalační materiál pro kameru </t>
  </si>
  <si>
    <t xml:space="preserve">opásání komínu a držák strožáru </t>
  </si>
  <si>
    <t xml:space="preserve">drobný instalační materiál </t>
  </si>
  <si>
    <t>ochranná lišta 40x20 mm 2m</t>
  </si>
  <si>
    <t xml:space="preserve">instalace a konfigurace </t>
  </si>
  <si>
    <t xml:space="preserve">instalace racku </t>
  </si>
  <si>
    <t>kpl</t>
  </si>
  <si>
    <t xml:space="preserve">kpl. </t>
  </si>
  <si>
    <t xml:space="preserve">Doprava </t>
  </si>
  <si>
    <t xml:space="preserve">zajištění plošiny pro instalaci </t>
  </si>
  <si>
    <t>hod</t>
  </si>
  <si>
    <t xml:space="preserve">kotvící prvky pro závěsný stožár </t>
  </si>
  <si>
    <t xml:space="preserve">ks </t>
  </si>
  <si>
    <t xml:space="preserve">systém oddáleného hromosvodu </t>
  </si>
  <si>
    <t>Záslepka pro optické vany SC simplex</t>
  </si>
  <si>
    <t>Optická spojka Fiber Arsenal SC/APC - SC/APC, SM, simplex</t>
  </si>
  <si>
    <t>Optický pigtail, 9/125, SC/APC, SM, 900µm, 1m</t>
  </si>
  <si>
    <t>Optický patchcord, 9/125, SC/PC-SC/APC, SM, duplex, 1m</t>
  </si>
  <si>
    <t>Mini LT Flat Drop, 6 vl. AW FLEX</t>
  </si>
  <si>
    <t>Armatura pro Mini LT Flat Drop kabel</t>
  </si>
  <si>
    <t>Optická vana, 19", 24x SC Simplex, výsuvná</t>
  </si>
  <si>
    <t>SFP transceiver WDM, 1,25Gbps SC simp., 3km, 1310nm, DDM, 0°C až 70°C, Cisco kompatibilní</t>
  </si>
  <si>
    <t>SFP transceiver WDM, 1,25Gbps, SC simp., 3km, 1550nm, DDM, 0°C až 70°C, Cisco kompatibilní</t>
  </si>
  <si>
    <t>Stožár anténní 3 metry, 60/2mm, zinek Galva</t>
  </si>
  <si>
    <t>Držák stožáru 42-67mm, 40cm od zdi (se vzpěrou), zinek Žár</t>
  </si>
  <si>
    <t>Střešní taška - pro stožár</t>
  </si>
  <si>
    <t>RACK  , 19", 27U, 600x600mm, skleněné dveře, jednodílný</t>
  </si>
  <si>
    <t xml:space="preserve">pomocná konstrukce pro kameru - na stožár </t>
  </si>
  <si>
    <t xml:space="preserve">pomocná konstrukce pro kamery - nástěnný  držák včetně kotvení </t>
  </si>
  <si>
    <t>Anténní konstrukce</t>
  </si>
  <si>
    <t xml:space="preserve">pomocná konstrukce pro kameru - na stožár radiového spoje </t>
  </si>
  <si>
    <t>Opásání komínu  - držák stožáru</t>
  </si>
  <si>
    <t>07</t>
  </si>
  <si>
    <t>08</t>
  </si>
  <si>
    <t>pomocná konstrukce pro kameru - na stožár VO</t>
  </si>
  <si>
    <t>DATACOM FTP drát CAT5E PE, venkovní, černý -</t>
  </si>
  <si>
    <t>Držák na stožár 40 průměr 7,6 cm, úchyt na průměr min. 7 cm</t>
  </si>
  <si>
    <t xml:space="preserve">demontáž stávajícího stožáru </t>
  </si>
  <si>
    <t xml:space="preserve">Aktivní prvky a napájení </t>
  </si>
  <si>
    <t xml:space="preserve"> zdroj LS110.H 48025    </t>
  </si>
  <si>
    <t xml:space="preserve"> Mikrotik 960PGS     </t>
  </si>
  <si>
    <t xml:space="preserve">Aktivní prvky - a napájení </t>
  </si>
  <si>
    <t>Zdroj LS110.H 4805</t>
  </si>
  <si>
    <t xml:space="preserve">DIN lišta    </t>
  </si>
  <si>
    <t xml:space="preserve"> PoE injektor 4port  </t>
  </si>
  <si>
    <t xml:space="preserve"> akumulátor 12V/33Ah   </t>
  </si>
  <si>
    <t xml:space="preserve"> skříň 500x700x200   </t>
  </si>
  <si>
    <t>držák na sloup 90 – 200mm</t>
  </si>
  <si>
    <t>Din lišta</t>
  </si>
  <si>
    <t>propojovací kabeláž</t>
  </si>
  <si>
    <t>spojovací materiál</t>
  </si>
  <si>
    <t>metalické SFP</t>
  </si>
  <si>
    <t>Koncová cena</t>
  </si>
  <si>
    <t xml:space="preserve">rekapitulace </t>
  </si>
  <si>
    <t xml:space="preserve">MW ODU jednotka 17GHz 150 Mbit/s, 1x metalický a 1x opt. Geth, 1x anténa 17 GHz 30cm, 1x napájecí zdroj, konektory a kabelové průchodky </t>
  </si>
  <si>
    <t>Anténní výložník na lampu</t>
  </si>
  <si>
    <t xml:space="preserve">Držák stožáru na sloup VO </t>
  </si>
  <si>
    <t>Optický kabel, J/A-(ZN)H, CRM, FTTx DROP, 4vl., 9/125, G657A, 3mm, LSOH</t>
  </si>
  <si>
    <t>Optický pigtail, 9/125, LC/PC, SM, 900µm, 1m</t>
  </si>
  <si>
    <t>Optický patchcord, 9/125, LC/PC-LC/PC, SM, duplex, 1m</t>
  </si>
  <si>
    <t>Optická spojka Fiber Arsenal LC/PC - LC/PC, SM, duplex</t>
  </si>
  <si>
    <t>Optická zásuvka FA-FP000, 2x SC, 4x LC</t>
  </si>
  <si>
    <t>zafouknutí OK do HDPE trubky</t>
  </si>
  <si>
    <t>svár optického vlákna</t>
  </si>
  <si>
    <t>měření optického kabelu PM, OTDR obě vlnové délky (včetně protokolů a vyhodnocení)</t>
  </si>
  <si>
    <t>Spojka mikrotrubičky 7/3,5 mm, pøímá</t>
  </si>
  <si>
    <t>SFP 1,25Gbps, LC dup., 20km, SM, 1310nm, DDM, -40 - 85°C, Cisco</t>
  </si>
  <si>
    <t>Instalace Mikrotrubička HDPE</t>
  </si>
  <si>
    <t xml:space="preserve">pomocná konstrukce pro kameru - na stožár VO </t>
  </si>
  <si>
    <t>VO+sloupy</t>
  </si>
  <si>
    <t xml:space="preserve">Okruh VO LED osvětlovací těleso LXL 60W/230VAC </t>
  </si>
  <si>
    <t>Osvětlovací stožár UZMA8 - včetně ochranné manžety</t>
  </si>
  <si>
    <t>Výložník dvojitý na sloup 89 mm UZB 2 - 2000</t>
  </si>
  <si>
    <t>Výkop pro kabel 300x500, rostlý terén</t>
  </si>
  <si>
    <t>Zához kabelového výkopu 300x500, rostlý terén včetně úpravy terénu</t>
  </si>
  <si>
    <t>Betonový základ pro osvětlovací stožár UZB</t>
  </si>
  <si>
    <t>Ostatní stavební pomocné práce</t>
  </si>
  <si>
    <t>Stožárová svorkovnice SVE 03</t>
  </si>
  <si>
    <t>Drát FeZn průměr 10 zemní výkop</t>
  </si>
  <si>
    <t>Výstražná folie červená s bleskem</t>
  </si>
  <si>
    <t>kabel AYKY 4Bx25</t>
  </si>
  <si>
    <t>kabel CYKY 3Cx1,5</t>
  </si>
  <si>
    <t>Pojistka 5x20mm 2A</t>
  </si>
  <si>
    <t>Kabelová chránička zemní KOPOFLEX 40</t>
  </si>
  <si>
    <t>Šroubový materiál - kotevní a montážní příslušenství</t>
  </si>
  <si>
    <t>Označení sloupu VO - bezpečnostní tabulka</t>
  </si>
  <si>
    <t>Označení sloupu VO - štítek</t>
  </si>
  <si>
    <t>Instalační materiál (stahovací pásek, izol.páska, popis )</t>
  </si>
  <si>
    <t>Náklady staveniště</t>
  </si>
  <si>
    <t>Projektová dokumentace VO skutečné provedení</t>
  </si>
  <si>
    <t>Revizní zpráva VO</t>
  </si>
  <si>
    <t>Plošina výměna</t>
  </si>
  <si>
    <t>den</t>
  </si>
  <si>
    <t>Plošina doprava</t>
  </si>
  <si>
    <t>Doprava OA</t>
  </si>
  <si>
    <t>Ostatní  VO+sloupy</t>
  </si>
  <si>
    <t>VO+Sloupy</t>
  </si>
  <si>
    <t>Ostatní VO+Sloupy</t>
  </si>
  <si>
    <t>Demontáž a likvidace starého VO</t>
  </si>
  <si>
    <t>Stožárová svorkovnice pro betonový sloup SBS 2</t>
  </si>
  <si>
    <t>Bod 3 - Trnovanská , centrální bod, OU doplnění serveru</t>
  </si>
  <si>
    <t>ATEAS SW - licence</t>
  </si>
  <si>
    <t>ateas-PROF-CAM8: ATEAS Security PROFESSIONAL CAM 8</t>
  </si>
  <si>
    <t>ateas-PROF-CAM1: ATEAS Security PROFESSIONAL CAM 1</t>
  </si>
  <si>
    <t>FUJITSU HDD SRV SATA 6G 6TB 7.2K H-P 3.5'' BC - RX100S8 RX1330M1 RX2520M1 RX2540M1</t>
  </si>
  <si>
    <t xml:space="preserve">Police do RACKu </t>
  </si>
  <si>
    <t>Bod 11 - Gorkého - eth / přemístění</t>
  </si>
  <si>
    <t>Kamera</t>
  </si>
  <si>
    <t>VO nový</t>
  </si>
  <si>
    <t xml:space="preserve">Bod 24 -  Úzká / Nová </t>
  </si>
  <si>
    <t>Bod 21 - Kostelní - link na Vrchoslavská lampa VO</t>
  </si>
  <si>
    <t xml:space="preserve">Bod 20 - Hřbitovní (Polní) - link na Hřbitovní </t>
  </si>
  <si>
    <t xml:space="preserve">Bod 15 - Bystricka (Takac) - link na Komenskeho </t>
  </si>
  <si>
    <t>propojovací box</t>
  </si>
  <si>
    <t>adaptér pro montáž kamer na sloup</t>
  </si>
  <si>
    <t>propojení se stávajícím systém CCTV</t>
  </si>
  <si>
    <t>nastavení nových parametrů v ATEAS pro novou etapu</t>
  </si>
  <si>
    <t>měření signálu, směrování antén</t>
  </si>
  <si>
    <t>Ostatní VO sloupy</t>
  </si>
  <si>
    <t>zajištění připojení napájení - z lampy VO</t>
  </si>
  <si>
    <t>zajištění připojení napájení z VO</t>
  </si>
  <si>
    <t>zajištění připojení napájení - z VO</t>
  </si>
  <si>
    <t xml:space="preserve">zajištění připojení napájení - VO </t>
  </si>
  <si>
    <t>instalace rozvaděče</t>
  </si>
  <si>
    <t>zajištění připojení napájení - VO</t>
  </si>
  <si>
    <t>VRN</t>
  </si>
  <si>
    <t>položení optiky zafouknutí</t>
  </si>
  <si>
    <t xml:space="preserve">MW ODU jednotka 17GHz 500 Mbit/s, 1x metalický a 1x opt. Geth, 1x anténa 17 GHz 30cm, 1x napájecí zdroj, konektory a kabelové průchodky </t>
  </si>
  <si>
    <t>Mikrotrubièka Mikrohard 10/5,5 - oranžová</t>
  </si>
  <si>
    <t xml:space="preserve"> akumulátor 12V/35Ah   </t>
  </si>
  <si>
    <t>Montáž</t>
  </si>
  <si>
    <t>Osvětlovací stožár CP 6 kamerový včetně ochranné manžety PM159 plastová</t>
  </si>
  <si>
    <t>Výložník jednoduchý na sloup UD 1/89 - 500</t>
  </si>
  <si>
    <t xml:space="preserve">Betonový základ pro osvětlovací stožár </t>
  </si>
  <si>
    <t>Osvětlovací stožár CP 6 kamerový včetně ochranné manžety PM 159 plastová</t>
  </si>
  <si>
    <t>Diagnostika přes IRMC</t>
  </si>
  <si>
    <t>clk</t>
  </si>
  <si>
    <t>IPS-md: Man day - 1 člověko - den</t>
  </si>
  <si>
    <t>Server, pracovní stanice, monitor, služby</t>
  </si>
  <si>
    <t>Bod 16 - Bystricka (Vodni) - link na Kolonial</t>
  </si>
  <si>
    <t>Server - FTS-240311-S1: PY TX2550 M7 Rack 8x3.5</t>
  </si>
  <si>
    <t>GRAFICKA KARTA NVIDIA RTX A4000 16GB</t>
  </si>
  <si>
    <t>43BDL4511D/00: PHILIPS 43", IPS, H=25%, D-LED</t>
  </si>
  <si>
    <t>Prac stanice - 5F802ES#BCM: Z2/G9/Tower/i7-13700K/32GB</t>
  </si>
  <si>
    <t>20X24AA: HP NVIDIA RTX A4000 16GB 4DP GFX</t>
  </si>
  <si>
    <t xml:space="preserve">Bod 14 - Bystricka (Margarinka) - optika lesopark, lampa VO - link na lesopark </t>
  </si>
  <si>
    <t>Zakázka:</t>
  </si>
  <si>
    <t>Zadavatel:</t>
  </si>
  <si>
    <t>Obec Novosedlice</t>
  </si>
  <si>
    <t>IČO:</t>
  </si>
  <si>
    <t>00266531</t>
  </si>
  <si>
    <t>Trnovanská 208/16</t>
  </si>
  <si>
    <t>DIČ:</t>
  </si>
  <si>
    <t>CZ00266531</t>
  </si>
  <si>
    <t>417 31 Novosedlice</t>
  </si>
  <si>
    <t>Zhotovitel:</t>
  </si>
  <si>
    <t>Cena celkem bez DPH (CZK)</t>
  </si>
  <si>
    <t>DPH 21 %</t>
  </si>
  <si>
    <t>Cena celkem s DPH (CZK)</t>
  </si>
  <si>
    <t>V</t>
  </si>
  <si>
    <t>dne</t>
  </si>
  <si>
    <t>Za zhotovitele</t>
  </si>
  <si>
    <t>Za objednatele</t>
  </si>
  <si>
    <t>VYPLŇUJTE POUZE MODŘE PODBARVENÁ POLE</t>
  </si>
  <si>
    <t>Příloha ZD č. 5 Soupis dodávek a prací</t>
  </si>
  <si>
    <t>Výstavba kamerového systému v obci Novosedlice - III. etapa</t>
  </si>
  <si>
    <t>TAKTO ZVÝRAZNĚNÉ POLOŽKY JIŽ BYLY REALIZOVÁNY V RÁMCI I. A II. ETAPY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</si>
</sst>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Kč&quot;_-;\-* #,##0\ &quot;Kč&quot;_-;_-* &quot;-&quot;\ &quot;Kč&quot;_-;_-@_-"/>
    <numFmt numFmtId="43" formatCode="_-* #,##0.00_-;\-* #,##0.00_-;_-* &quot;-&quot;??_-;_-@_-"/>
    <numFmt numFmtId="164" formatCode="#,##0.00_ ;\-#,##0.00\ "/>
  </numFmts>
  <fonts count="29" x14ac:knownFonts="1"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6"/>
      <name val="Arial Narrow"/>
      <family val="2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sz val="10"/>
      <name val="Helv"/>
    </font>
    <font>
      <sz val="10"/>
      <color theme="1"/>
      <name val="Arial Narrow"/>
      <family val="2"/>
      <charset val="238"/>
    </font>
    <font>
      <b/>
      <sz val="8"/>
      <color indexed="8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Narrow"/>
      <family val="2"/>
      <charset val="238"/>
    </font>
    <font>
      <sz val="10"/>
      <color rgb="FF000000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32">
    <xf numFmtId="0" fontId="0" fillId="0" borderId="0"/>
    <xf numFmtId="0" fontId="9" fillId="0" borderId="0"/>
    <xf numFmtId="0" fontId="11" fillId="0" borderId="16">
      <alignment horizontal="justify" vertical="center" wrapText="1"/>
      <protection locked="0"/>
    </xf>
    <xf numFmtId="0" fontId="1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</cellStyleXfs>
  <cellXfs count="187">
    <xf numFmtId="0" fontId="0" fillId="0" borderId="0" xfId="0"/>
    <xf numFmtId="0" fontId="25" fillId="5" borderId="29" xfId="0" applyFont="1" applyFill="1" applyBorder="1" applyAlignment="1" applyProtection="1">
      <alignment horizontal="left" vertical="center"/>
      <protection locked="0"/>
    </xf>
    <xf numFmtId="164" fontId="23" fillId="6" borderId="34" xfId="131" applyNumberFormat="1" applyFont="1" applyFill="1" applyBorder="1" applyAlignment="1" applyProtection="1">
      <alignment vertical="center"/>
    </xf>
    <xf numFmtId="164" fontId="23" fillId="6" borderId="33" xfId="131" applyNumberFormat="1" applyFont="1" applyFill="1" applyBorder="1" applyAlignment="1" applyProtection="1">
      <alignment vertical="center"/>
    </xf>
    <xf numFmtId="164" fontId="23" fillId="6" borderId="35" xfId="131" applyNumberFormat="1" applyFont="1" applyFill="1" applyBorder="1" applyAlignment="1" applyProtection="1">
      <alignment vertical="center"/>
    </xf>
    <xf numFmtId="164" fontId="26" fillId="6" borderId="34" xfId="131" applyNumberFormat="1" applyFont="1" applyFill="1" applyBorder="1" applyAlignment="1" applyProtection="1">
      <alignment vertical="center"/>
    </xf>
    <xf numFmtId="164" fontId="26" fillId="6" borderId="33" xfId="131" applyNumberFormat="1" applyFont="1" applyFill="1" applyBorder="1" applyAlignment="1" applyProtection="1">
      <alignment vertical="center"/>
    </xf>
    <xf numFmtId="164" fontId="26" fillId="6" borderId="35" xfId="131" applyNumberFormat="1" applyFont="1" applyFill="1" applyBorder="1" applyAlignment="1" applyProtection="1">
      <alignment vertical="center"/>
    </xf>
    <xf numFmtId="0" fontId="25" fillId="5" borderId="15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42" fontId="1" fillId="0" borderId="0" xfId="0" applyNumberFormat="1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2" fontId="2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horizontal="right" vertical="center" wrapText="1"/>
    </xf>
    <xf numFmtId="0" fontId="13" fillId="0" borderId="0" xfId="0" applyFont="1" applyAlignment="1" applyProtection="1">
      <alignment vertical="center" wrapText="1"/>
    </xf>
    <xf numFmtId="14" fontId="3" fillId="0" borderId="0" xfId="0" applyNumberFormat="1" applyFont="1" applyAlignment="1" applyProtection="1">
      <alignment horizontal="left" vertical="center" wrapText="1"/>
    </xf>
    <xf numFmtId="42" fontId="7" fillId="4" borderId="1" xfId="0" applyNumberFormat="1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 wrapText="1"/>
    </xf>
    <xf numFmtId="42" fontId="5" fillId="0" borderId="4" xfId="0" applyNumberFormat="1" applyFont="1" applyBorder="1" applyAlignment="1" applyProtection="1">
      <alignment horizontal="center" vertical="center" wrapText="1"/>
    </xf>
    <xf numFmtId="42" fontId="5" fillId="0" borderId="5" xfId="0" applyNumberFormat="1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left" wrapText="1"/>
    </xf>
    <xf numFmtId="0" fontId="7" fillId="0" borderId="17" xfId="0" applyFont="1" applyBorder="1" applyAlignment="1" applyProtection="1">
      <alignment horizontal="center" vertical="center" wrapText="1"/>
    </xf>
    <xf numFmtId="42" fontId="3" fillId="0" borderId="8" xfId="0" applyNumberFormat="1" applyFont="1" applyBorder="1" applyAlignment="1" applyProtection="1">
      <alignment vertical="center" wrapText="1"/>
    </xf>
    <xf numFmtId="42" fontId="3" fillId="0" borderId="18" xfId="0" applyNumberFormat="1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vertical="center" wrapText="1"/>
    </xf>
    <xf numFmtId="0" fontId="7" fillId="0" borderId="8" xfId="0" applyFont="1" applyBorder="1" applyAlignment="1" applyProtection="1">
      <alignment horizontal="center" vertical="center" wrapText="1"/>
    </xf>
    <xf numFmtId="42" fontId="3" fillId="0" borderId="9" xfId="0" applyNumberFormat="1" applyFont="1" applyBorder="1" applyAlignment="1" applyProtection="1">
      <alignment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6" fillId="2" borderId="52" xfId="0" applyFont="1" applyFill="1" applyBorder="1" applyAlignment="1" applyProtection="1">
      <alignment vertical="center" wrapText="1"/>
    </xf>
    <xf numFmtId="0" fontId="7" fillId="0" borderId="53" xfId="0" applyFont="1" applyBorder="1" applyAlignment="1" applyProtection="1">
      <alignment horizontal="center" vertical="center" wrapText="1"/>
    </xf>
    <xf numFmtId="42" fontId="3" fillId="0" borderId="53" xfId="0" applyNumberFormat="1" applyFont="1" applyBorder="1" applyAlignment="1" applyProtection="1">
      <alignment vertical="center" wrapText="1"/>
    </xf>
    <xf numFmtId="42" fontId="3" fillId="0" borderId="20" xfId="0" applyNumberFormat="1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7" fillId="0" borderId="54" xfId="0" applyFont="1" applyBorder="1" applyAlignment="1" applyProtection="1">
      <alignment horizontal="center" vertical="center" wrapText="1"/>
    </xf>
    <xf numFmtId="0" fontId="7" fillId="0" borderId="55" xfId="0" applyFont="1" applyBorder="1" applyAlignment="1" applyProtection="1">
      <alignment horizontal="center" vertical="center" wrapText="1"/>
    </xf>
    <xf numFmtId="42" fontId="7" fillId="0" borderId="35" xfId="0" applyNumberFormat="1" applyFont="1" applyBorder="1" applyAlignment="1" applyProtection="1">
      <alignment vertical="center" wrapText="1"/>
    </xf>
    <xf numFmtId="42" fontId="7" fillId="0" borderId="1" xfId="0" applyNumberFormat="1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2" fontId="5" fillId="0" borderId="1" xfId="0" applyNumberFormat="1" applyFont="1" applyBorder="1" applyAlignment="1" applyProtection="1">
      <alignment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2" fontId="1" fillId="0" borderId="15" xfId="0" applyNumberFormat="1" applyFont="1" applyBorder="1" applyAlignment="1" applyProtection="1">
      <alignment horizontal="center" vertical="center" wrapText="1"/>
    </xf>
    <xf numFmtId="42" fontId="1" fillId="0" borderId="14" xfId="0" applyNumberFormat="1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 wrapText="1"/>
    </xf>
    <xf numFmtId="0" fontId="5" fillId="3" borderId="44" xfId="0" applyFont="1" applyFill="1" applyBorder="1" applyAlignment="1" applyProtection="1">
      <alignment horizontal="center" vertical="center" wrapText="1"/>
    </xf>
    <xf numFmtId="0" fontId="1" fillId="7" borderId="45" xfId="0" applyFont="1" applyFill="1" applyBorder="1" applyAlignment="1" applyProtection="1">
      <alignment horizontal="center" vertical="center" wrapText="1"/>
    </xf>
    <xf numFmtId="0" fontId="1" fillId="7" borderId="6" xfId="0" applyFont="1" applyFill="1" applyBorder="1" applyAlignment="1" applyProtection="1">
      <alignment horizontal="center" vertical="center" wrapText="1"/>
    </xf>
    <xf numFmtId="0" fontId="1" fillId="7" borderId="8" xfId="1" applyFont="1" applyFill="1" applyBorder="1" applyAlignment="1" applyProtection="1">
      <alignment horizontal="left" wrapText="1"/>
    </xf>
    <xf numFmtId="0" fontId="1" fillId="7" borderId="8" xfId="0" applyFont="1" applyFill="1" applyBorder="1" applyAlignment="1" applyProtection="1">
      <alignment horizontal="center" vertical="center" wrapText="1"/>
    </xf>
    <xf numFmtId="42" fontId="1" fillId="7" borderId="8" xfId="0" applyNumberFormat="1" applyFont="1" applyFill="1" applyBorder="1" applyAlignment="1" applyProtection="1">
      <alignment vertical="center" wrapText="1"/>
    </xf>
    <xf numFmtId="42" fontId="1" fillId="7" borderId="46" xfId="0" applyNumberFormat="1" applyFont="1" applyFill="1" applyBorder="1" applyAlignment="1" applyProtection="1">
      <alignment vertical="center" wrapText="1"/>
    </xf>
    <xf numFmtId="0" fontId="1" fillId="7" borderId="6" xfId="1" applyFont="1" applyFill="1" applyBorder="1" applyAlignment="1" applyProtection="1">
      <alignment horizontal="left" wrapText="1"/>
    </xf>
    <xf numFmtId="0" fontId="1" fillId="0" borderId="4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47" xfId="0" applyFont="1" applyFill="1" applyBorder="1" applyAlignment="1" applyProtection="1">
      <alignment horizontal="center" vertical="center" wrapText="1"/>
    </xf>
    <xf numFmtId="0" fontId="1" fillId="7" borderId="8" xfId="1" applyFont="1" applyFill="1" applyBorder="1" applyAlignment="1" applyProtection="1">
      <alignment horizontal="left" vertical="center" wrapText="1"/>
    </xf>
    <xf numFmtId="0" fontId="1" fillId="7" borderId="8" xfId="0" applyFont="1" applyFill="1" applyBorder="1" applyAlignment="1" applyProtection="1">
      <alignment vertical="center" wrapText="1"/>
    </xf>
    <xf numFmtId="0" fontId="1" fillId="0" borderId="8" xfId="1" applyFont="1" applyBorder="1" applyAlignment="1" applyProtection="1">
      <alignment horizontal="left" wrapText="1"/>
    </xf>
    <xf numFmtId="0" fontId="1" fillId="0" borderId="8" xfId="0" applyFont="1" applyBorder="1" applyAlignment="1" applyProtection="1">
      <alignment horizontal="center" vertical="center" wrapText="1"/>
    </xf>
    <xf numFmtId="42" fontId="1" fillId="0" borderId="46" xfId="0" applyNumberFormat="1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wrapText="1"/>
    </xf>
    <xf numFmtId="0" fontId="10" fillId="7" borderId="8" xfId="0" applyFont="1" applyFill="1" applyBorder="1" applyAlignment="1" applyProtection="1">
      <alignment wrapText="1"/>
    </xf>
    <xf numFmtId="0" fontId="14" fillId="0" borderId="8" xfId="0" applyFont="1" applyBorder="1" applyAlignment="1" applyProtection="1">
      <alignment wrapText="1"/>
    </xf>
    <xf numFmtId="0" fontId="1" fillId="0" borderId="48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vertical="center" wrapText="1"/>
    </xf>
    <xf numFmtId="42" fontId="1" fillId="0" borderId="49" xfId="0" applyNumberFormat="1" applyFont="1" applyBorder="1" applyAlignment="1" applyProtection="1">
      <alignment vertical="center" wrapText="1"/>
    </xf>
    <xf numFmtId="0" fontId="1" fillId="0" borderId="8" xfId="1" applyFont="1" applyBorder="1" applyAlignment="1" applyProtection="1">
      <alignment horizontal="left" vertical="center" wrapText="1"/>
    </xf>
    <xf numFmtId="0" fontId="10" fillId="7" borderId="8" xfId="0" applyFont="1" applyFill="1" applyBorder="1" applyAlignment="1" applyProtection="1">
      <alignment horizontal="center" vertical="center" wrapText="1"/>
    </xf>
    <xf numFmtId="0" fontId="1" fillId="0" borderId="6" xfId="1" applyFont="1" applyBorder="1" applyAlignment="1" applyProtection="1">
      <alignment horizontal="left" vertical="center" wrapText="1"/>
    </xf>
    <xf numFmtId="42" fontId="1" fillId="7" borderId="47" xfId="0" applyNumberFormat="1" applyFont="1" applyFill="1" applyBorder="1" applyAlignment="1" applyProtection="1">
      <alignment vertical="center" wrapText="1"/>
    </xf>
    <xf numFmtId="42" fontId="1" fillId="0" borderId="47" xfId="0" applyNumberFormat="1" applyFont="1" applyBorder="1" applyAlignment="1" applyProtection="1">
      <alignment vertical="center" wrapText="1"/>
    </xf>
    <xf numFmtId="0" fontId="1" fillId="0" borderId="50" xfId="0" applyFont="1" applyBorder="1" applyAlignment="1" applyProtection="1">
      <alignment horizontal="center" vertical="center" wrapText="1"/>
    </xf>
    <xf numFmtId="0" fontId="1" fillId="0" borderId="51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center" wrapText="1"/>
    </xf>
    <xf numFmtId="42" fontId="1" fillId="0" borderId="6" xfId="0" applyNumberFormat="1" applyFont="1" applyBorder="1" applyAlignment="1" applyProtection="1">
      <alignment vertical="center" wrapText="1"/>
    </xf>
    <xf numFmtId="42" fontId="1" fillId="0" borderId="8" xfId="0" applyNumberFormat="1" applyFont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5" fillId="3" borderId="46" xfId="0" applyFont="1" applyFill="1" applyBorder="1" applyAlignment="1" applyProtection="1">
      <alignment horizontal="center" vertical="center" wrapText="1"/>
    </xf>
    <xf numFmtId="0" fontId="1" fillId="0" borderId="41" xfId="1" applyFont="1" applyBorder="1" applyAlignment="1" applyProtection="1">
      <alignment horizontal="left" wrapText="1"/>
    </xf>
    <xf numFmtId="0" fontId="1" fillId="0" borderId="0" xfId="1" applyFont="1" applyAlignment="1" applyProtection="1">
      <alignment horizontal="left" wrapText="1"/>
    </xf>
    <xf numFmtId="0" fontId="1" fillId="7" borderId="6" xfId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wrapText="1"/>
    </xf>
    <xf numFmtId="0" fontId="10" fillId="0" borderId="0" xfId="0" applyFont="1" applyBorder="1" applyProtection="1"/>
    <xf numFmtId="0" fontId="1" fillId="0" borderId="31" xfId="0" applyFont="1" applyBorder="1" applyAlignment="1" applyProtection="1">
      <alignment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 wrapText="1"/>
    </xf>
    <xf numFmtId="0" fontId="0" fillId="0" borderId="0" xfId="0" applyBorder="1" applyProtection="1"/>
    <xf numFmtId="0" fontId="10" fillId="0" borderId="8" xfId="0" applyFont="1" applyBorder="1" applyAlignment="1" applyProtection="1">
      <alignment horizontal="center" vertical="center" wrapText="1"/>
    </xf>
    <xf numFmtId="0" fontId="1" fillId="7" borderId="50" xfId="0" applyFont="1" applyFill="1" applyBorder="1" applyAlignment="1" applyProtection="1">
      <alignment horizontal="center" vertical="center" wrapText="1"/>
    </xf>
    <xf numFmtId="0" fontId="1" fillId="7" borderId="51" xfId="0" applyFont="1" applyFill="1" applyBorder="1" applyAlignment="1" applyProtection="1">
      <alignment horizontal="center" vertical="center" wrapText="1"/>
    </xf>
    <xf numFmtId="0" fontId="10" fillId="7" borderId="41" xfId="0" applyFont="1" applyFill="1" applyBorder="1" applyAlignment="1" applyProtection="1">
      <alignment wrapText="1"/>
    </xf>
    <xf numFmtId="0" fontId="1" fillId="7" borderId="41" xfId="0" applyFont="1" applyFill="1" applyBorder="1" applyAlignment="1" applyProtection="1">
      <alignment horizontal="center" vertical="center" wrapText="1"/>
    </xf>
    <xf numFmtId="42" fontId="1" fillId="7" borderId="41" xfId="0" applyNumberFormat="1" applyFont="1" applyFill="1" applyBorder="1" applyAlignment="1" applyProtection="1">
      <alignment vertical="center" wrapText="1"/>
    </xf>
    <xf numFmtId="42" fontId="1" fillId="7" borderId="49" xfId="0" applyNumberFormat="1" applyFont="1" applyFill="1" applyBorder="1" applyAlignment="1" applyProtection="1">
      <alignment vertical="center" wrapText="1"/>
    </xf>
    <xf numFmtId="42" fontId="1" fillId="5" borderId="8" xfId="0" applyNumberFormat="1" applyFont="1" applyFill="1" applyBorder="1" applyAlignment="1" applyProtection="1">
      <alignment vertical="center" wrapText="1"/>
      <protection locked="0"/>
    </xf>
    <xf numFmtId="42" fontId="1" fillId="5" borderId="41" xfId="0" applyNumberFormat="1" applyFont="1" applyFill="1" applyBorder="1" applyAlignment="1" applyProtection="1">
      <alignment vertical="center" wrapText="1"/>
      <protection locked="0"/>
    </xf>
    <xf numFmtId="0" fontId="20" fillId="0" borderId="24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0" fillId="0" borderId="0" xfId="0" applyProtection="1"/>
    <xf numFmtId="0" fontId="21" fillId="6" borderId="27" xfId="0" applyFont="1" applyFill="1" applyBorder="1" applyAlignment="1" applyProtection="1">
      <alignment horizontal="left" vertical="center"/>
    </xf>
    <xf numFmtId="0" fontId="22" fillId="6" borderId="28" xfId="0" applyFont="1" applyFill="1" applyBorder="1" applyAlignment="1" applyProtection="1">
      <alignment horizontal="center" wrapText="1"/>
    </xf>
    <xf numFmtId="0" fontId="23" fillId="6" borderId="28" xfId="0" applyFont="1" applyFill="1" applyBorder="1" applyAlignment="1" applyProtection="1">
      <alignment horizontal="center" wrapText="1"/>
    </xf>
    <xf numFmtId="0" fontId="23" fillId="6" borderId="29" xfId="0" applyFont="1" applyFill="1" applyBorder="1" applyAlignment="1" applyProtection="1">
      <alignment horizontal="center" wrapText="1"/>
    </xf>
    <xf numFmtId="0" fontId="0" fillId="6" borderId="30" xfId="0" applyFill="1" applyBorder="1" applyAlignment="1" applyProtection="1">
      <alignment horizontal="center" vertical="center"/>
    </xf>
    <xf numFmtId="0" fontId="0" fillId="6" borderId="56" xfId="0" applyFill="1" applyBorder="1" applyAlignment="1" applyProtection="1">
      <alignment horizontal="center" vertical="center"/>
    </xf>
    <xf numFmtId="0" fontId="0" fillId="6" borderId="57" xfId="0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left" vertical="center" indent="1"/>
    </xf>
    <xf numFmtId="0" fontId="24" fillId="0" borderId="58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49" fontId="24" fillId="0" borderId="58" xfId="0" applyNumberFormat="1" applyFont="1" applyBorder="1" applyAlignment="1" applyProtection="1">
      <alignment horizontal="left" vertical="center"/>
    </xf>
    <xf numFmtId="49" fontId="24" fillId="0" borderId="59" xfId="0" applyNumberFormat="1" applyFont="1" applyBorder="1" applyAlignment="1" applyProtection="1">
      <alignment horizontal="left" vertical="center"/>
    </xf>
    <xf numFmtId="0" fontId="24" fillId="0" borderId="19" xfId="0" applyFont="1" applyBorder="1" applyAlignment="1" applyProtection="1">
      <alignment horizontal="left" vertical="center" indent="1"/>
    </xf>
    <xf numFmtId="0" fontId="24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left" vertical="center"/>
    </xf>
    <xf numFmtId="49" fontId="24" fillId="0" borderId="0" xfId="0" applyNumberFormat="1" applyFont="1" applyBorder="1" applyAlignment="1" applyProtection="1">
      <alignment horizontal="left" vertical="center"/>
    </xf>
    <xf numFmtId="49" fontId="24" fillId="0" borderId="20" xfId="0" applyNumberFormat="1" applyFont="1" applyBorder="1" applyAlignment="1" applyProtection="1">
      <alignment horizontal="left" vertical="center"/>
    </xf>
    <xf numFmtId="0" fontId="24" fillId="0" borderId="22" xfId="0" applyFont="1" applyBorder="1" applyAlignment="1" applyProtection="1">
      <alignment horizontal="left" vertical="center" indent="1"/>
    </xf>
    <xf numFmtId="0" fontId="24" fillId="0" borderId="31" xfId="0" applyFont="1" applyBorder="1" applyAlignment="1" applyProtection="1">
      <alignment horizontal="right" vertical="center"/>
    </xf>
    <xf numFmtId="0" fontId="24" fillId="0" borderId="31" xfId="0" applyFont="1" applyBorder="1" applyAlignment="1" applyProtection="1">
      <alignment horizontal="left" vertical="center"/>
    </xf>
    <xf numFmtId="0" fontId="0" fillId="0" borderId="31" xfId="0" applyBorder="1" applyAlignment="1" applyProtection="1">
      <alignment vertical="center"/>
    </xf>
    <xf numFmtId="1" fontId="24" fillId="0" borderId="31" xfId="0" applyNumberFormat="1" applyFont="1" applyBorder="1" applyAlignment="1" applyProtection="1">
      <alignment vertical="center"/>
    </xf>
    <xf numFmtId="1" fontId="0" fillId="0" borderId="32" xfId="0" applyNumberFormat="1" applyBorder="1" applyProtection="1"/>
    <xf numFmtId="0" fontId="25" fillId="0" borderId="19" xfId="0" applyFont="1" applyBorder="1" applyAlignment="1" applyProtection="1">
      <alignment horizontal="left" vertical="center" indent="1"/>
    </xf>
    <xf numFmtId="0" fontId="25" fillId="0" borderId="0" xfId="0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left" vertical="center" indent="1"/>
    </xf>
    <xf numFmtId="0" fontId="25" fillId="0" borderId="31" xfId="0" applyFont="1" applyBorder="1" applyAlignment="1" applyProtection="1">
      <alignment horizontal="right" vertical="center"/>
    </xf>
    <xf numFmtId="0" fontId="0" fillId="0" borderId="31" xfId="0" applyBorder="1" applyAlignment="1" applyProtection="1">
      <alignment horizontal="right" vertical="center"/>
    </xf>
    <xf numFmtId="0" fontId="25" fillId="0" borderId="31" xfId="0" applyFont="1" applyBorder="1" applyAlignment="1" applyProtection="1">
      <alignment vertical="center"/>
    </xf>
    <xf numFmtId="0" fontId="0" fillId="0" borderId="32" xfId="0" applyBorder="1" applyProtection="1"/>
    <xf numFmtId="0" fontId="0" fillId="0" borderId="30" xfId="0" applyBorder="1" applyAlignment="1" applyProtection="1">
      <alignment horizontal="left" indent="1"/>
    </xf>
    <xf numFmtId="0" fontId="0" fillId="0" borderId="56" xfId="0" applyBorder="1" applyAlignment="1" applyProtection="1">
      <alignment horizontal="left" vertical="center"/>
    </xf>
    <xf numFmtId="0" fontId="0" fillId="0" borderId="56" xfId="0" applyBorder="1" applyProtection="1"/>
    <xf numFmtId="1" fontId="25" fillId="0" borderId="56" xfId="0" applyNumberFormat="1" applyFont="1" applyBorder="1" applyAlignment="1" applyProtection="1">
      <alignment horizontal="right" vertical="center"/>
    </xf>
    <xf numFmtId="0" fontId="0" fillId="0" borderId="56" xfId="0" applyBorder="1" applyAlignment="1" applyProtection="1">
      <alignment horizontal="left" vertical="center" indent="1"/>
    </xf>
    <xf numFmtId="0" fontId="25" fillId="0" borderId="56" xfId="0" applyFont="1" applyBorder="1" applyAlignment="1" applyProtection="1">
      <alignment vertical="center"/>
    </xf>
    <xf numFmtId="49" fontId="0" fillId="0" borderId="57" xfId="0" applyNumberFormat="1" applyBorder="1" applyAlignment="1" applyProtection="1">
      <alignment horizontal="left" vertical="center"/>
    </xf>
    <xf numFmtId="0" fontId="26" fillId="6" borderId="2" xfId="0" applyFont="1" applyFill="1" applyBorder="1" applyAlignment="1" applyProtection="1">
      <alignment horizontal="left" vertical="center"/>
    </xf>
    <xf numFmtId="0" fontId="26" fillId="6" borderId="33" xfId="0" applyFont="1" applyFill="1" applyBorder="1" applyAlignment="1" applyProtection="1">
      <alignment horizontal="left" vertical="center"/>
    </xf>
    <xf numFmtId="0" fontId="0" fillId="0" borderId="19" xfId="0" applyBorder="1" applyProtection="1"/>
    <xf numFmtId="0" fontId="0" fillId="0" borderId="20" xfId="0" applyBorder="1" applyAlignment="1" applyProtection="1">
      <alignment horizontal="right"/>
    </xf>
    <xf numFmtId="0" fontId="0" fillId="0" borderId="19" xfId="0" applyBorder="1" applyAlignment="1" applyProtection="1">
      <alignment horizontal="right"/>
    </xf>
    <xf numFmtId="0" fontId="0" fillId="0" borderId="0" xfId="0" applyBorder="1" applyAlignment="1" applyProtection="1">
      <alignment horizontal="center" vertical="center"/>
    </xf>
    <xf numFmtId="0" fontId="25" fillId="0" borderId="31" xfId="0" applyFont="1" applyBorder="1" applyAlignment="1" applyProtection="1">
      <alignment horizontal="center" vertical="top"/>
    </xf>
    <xf numFmtId="0" fontId="25" fillId="0" borderId="19" xfId="0" applyFont="1" applyBorder="1" applyProtection="1"/>
    <xf numFmtId="0" fontId="25" fillId="0" borderId="0" xfId="0" applyFont="1" applyBorder="1" applyProtection="1"/>
    <xf numFmtId="0" fontId="25" fillId="0" borderId="31" xfId="0" applyFon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right"/>
    </xf>
    <xf numFmtId="0" fontId="0" fillId="0" borderId="5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3" xfId="0" applyBorder="1" applyProtection="1"/>
    <xf numFmtId="0" fontId="0" fillId="0" borderId="36" xfId="0" applyBorder="1" applyProtection="1"/>
    <xf numFmtId="0" fontId="0" fillId="0" borderId="37" xfId="0" applyBorder="1" applyAlignment="1" applyProtection="1">
      <alignment horizontal="right"/>
    </xf>
    <xf numFmtId="0" fontId="28" fillId="5" borderId="38" xfId="0" applyFont="1" applyFill="1" applyBorder="1" applyAlignment="1" applyProtection="1">
      <alignment horizontal="center"/>
    </xf>
    <xf numFmtId="0" fontId="28" fillId="5" borderId="39" xfId="0" applyFont="1" applyFill="1" applyBorder="1" applyAlignment="1" applyProtection="1">
      <alignment horizontal="center"/>
    </xf>
    <xf numFmtId="0" fontId="28" fillId="5" borderId="40" xfId="0" applyFont="1" applyFill="1" applyBorder="1" applyAlignment="1" applyProtection="1">
      <alignment horizontal="center"/>
    </xf>
    <xf numFmtId="0" fontId="28" fillId="7" borderId="2" xfId="0" applyFont="1" applyFill="1" applyBorder="1" applyAlignment="1" applyProtection="1">
      <alignment horizontal="center" vertical="center"/>
    </xf>
    <xf numFmtId="0" fontId="28" fillId="7" borderId="33" xfId="0" applyFont="1" applyFill="1" applyBorder="1" applyAlignment="1" applyProtection="1">
      <alignment horizontal="center" vertical="center"/>
    </xf>
    <xf numFmtId="0" fontId="28" fillId="7" borderId="35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vertical="center"/>
    </xf>
  </cellXfs>
  <cellStyles count="132">
    <cellStyle name="Čárka" xfId="131" builtinId="3"/>
    <cellStyle name="Hypertextový odkaz" xfId="4" builtinId="8" hidden="1"/>
    <cellStyle name="Hypertextový odkaz" xfId="6" builtinId="8" hidden="1"/>
    <cellStyle name="Hypertextový odkaz" xfId="8" builtinId="8" hidden="1"/>
    <cellStyle name="Hypertextový odkaz" xfId="10" builtinId="8" hidden="1"/>
    <cellStyle name="Hypertextový odkaz" xfId="12" builtinId="8" hidden="1"/>
    <cellStyle name="Hypertextový odkaz" xfId="14" builtinId="8" hidden="1"/>
    <cellStyle name="Hypertextový odkaz" xfId="16" builtinId="8" hidden="1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0" builtinId="8" hidden="1"/>
    <cellStyle name="Hypertextový odkaz" xfId="42" builtinId="8" hidden="1"/>
    <cellStyle name="Hypertextový odkaz" xfId="44" builtinId="8" hidden="1"/>
    <cellStyle name="Hypertextový odkaz" xfId="46" builtinId="8" hidden="1"/>
    <cellStyle name="Hypertextový odkaz" xfId="48" builtinId="8" hidden="1"/>
    <cellStyle name="Hypertextový odkaz" xfId="50" builtinId="8" hidden="1"/>
    <cellStyle name="Hypertextový odkaz" xfId="52" builtinId="8" hidden="1"/>
    <cellStyle name="Hypertextový odkaz" xfId="54" builtinId="8" hidden="1"/>
    <cellStyle name="Hypertextový odkaz" xfId="56" builtinId="8" hidden="1"/>
    <cellStyle name="Hypertextový odkaz" xfId="58" builtinId="8" hidden="1"/>
    <cellStyle name="Hypertextový odkaz" xfId="60" builtinId="8" hidden="1"/>
    <cellStyle name="Hypertextový odkaz" xfId="62" builtinId="8" hidden="1"/>
    <cellStyle name="Hypertextový odkaz" xfId="64" builtinId="8" hidden="1"/>
    <cellStyle name="Hypertextový odkaz" xfId="66" builtinId="8" hidden="1"/>
    <cellStyle name="Hypertextový odkaz" xfId="68" builtinId="8" hidden="1"/>
    <cellStyle name="Hypertextový odkaz" xfId="70" builtinId="8" hidden="1"/>
    <cellStyle name="Hypertextový odkaz" xfId="72" builtinId="8" hidden="1"/>
    <cellStyle name="Hypertextový odkaz" xfId="74" builtinId="8" hidden="1"/>
    <cellStyle name="Hypertextový odkaz" xfId="76" builtinId="8" hidden="1"/>
    <cellStyle name="Hypertextový odkaz" xfId="78" builtinId="8" hidden="1"/>
    <cellStyle name="Hypertextový odkaz" xfId="80" builtinId="8" hidden="1"/>
    <cellStyle name="Hypertextový odkaz" xfId="82" builtinId="8" hidden="1"/>
    <cellStyle name="Hypertextový odkaz" xfId="84" builtinId="8" hidden="1"/>
    <cellStyle name="Hypertextový odkaz" xfId="86" builtinId="8" hidden="1"/>
    <cellStyle name="Hypertextový odkaz" xfId="88" builtinId="8" hidden="1"/>
    <cellStyle name="Hypertextový odkaz" xfId="90" builtinId="8" hidden="1"/>
    <cellStyle name="Hypertextový odkaz" xfId="92" builtinId="8" hidden="1"/>
    <cellStyle name="Hypertextový odkaz" xfId="94" builtinId="8" hidden="1"/>
    <cellStyle name="Hypertextový odkaz" xfId="96" builtinId="8" hidden="1"/>
    <cellStyle name="Hypertextový odkaz" xfId="98" builtinId="8" hidden="1"/>
    <cellStyle name="Hypertextový odkaz" xfId="100" builtinId="8" hidden="1"/>
    <cellStyle name="Hypertextový odkaz" xfId="102" builtinId="8" hidden="1"/>
    <cellStyle name="Hypertextový odkaz" xfId="104" builtinId="8" hidden="1"/>
    <cellStyle name="Hypertextový odkaz" xfId="106" builtinId="8" hidden="1"/>
    <cellStyle name="Hypertextový odkaz" xfId="108" builtinId="8" hidden="1"/>
    <cellStyle name="Hypertextový odkaz" xfId="110" builtinId="8" hidden="1"/>
    <cellStyle name="Hypertextový odkaz" xfId="112" builtinId="8" hidden="1"/>
    <cellStyle name="Hypertextový odkaz" xfId="114" builtinId="8" hidden="1"/>
    <cellStyle name="Hypertextový odkaz" xfId="116" builtinId="8" hidden="1"/>
    <cellStyle name="Hypertextový odkaz" xfId="118" builtinId="8" hidden="1"/>
    <cellStyle name="Hypertextový odkaz" xfId="120" builtinId="8" hidden="1"/>
    <cellStyle name="Hypertextový odkaz" xfId="122" builtinId="8" hidden="1"/>
    <cellStyle name="Hypertextový odkaz" xfId="124" builtinId="8" hidden="1"/>
    <cellStyle name="Hypertextový odkaz" xfId="126" builtinId="8" hidden="1"/>
    <cellStyle name="Hypertextový odkaz" xfId="128" builtinId="8" hidden="1"/>
    <cellStyle name="Normální" xfId="0" builtinId="0"/>
    <cellStyle name="Normální 2" xfId="130" xr:uid="{00000000-0005-0000-0000-000040000000}"/>
    <cellStyle name="Normální 7" xfId="3" xr:uid="{00000000-0005-0000-0000-000041000000}"/>
    <cellStyle name="popis polozky" xfId="2" xr:uid="{00000000-0005-0000-0000-000042000000}"/>
    <cellStyle name="Použitý hypertextový odkaz" xfId="5" builtinId="9" hidden="1"/>
    <cellStyle name="Použitý hypertextový odkaz" xfId="7" builtinId="9" hidden="1"/>
    <cellStyle name="Použitý hypertextový odkaz" xfId="9" builtinId="9" hidden="1"/>
    <cellStyle name="Použitý hypertextový odkaz" xfId="11" builtinId="9" hidden="1"/>
    <cellStyle name="Použitý hypertextový odkaz" xfId="13" builtinId="9" hidden="1"/>
    <cellStyle name="Použitý hypertextový odkaz" xfId="15" builtinId="9" hidden="1"/>
    <cellStyle name="Použitý hypertextový odkaz" xfId="17" builtinId="9" hidden="1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1" builtinId="9" hidden="1"/>
    <cellStyle name="Použitý hypertextový odkaz" xfId="43" builtinId="9" hidden="1"/>
    <cellStyle name="Použitý hypertextový odkaz" xfId="45" builtinId="9" hidden="1"/>
    <cellStyle name="Použitý hypertextový odkaz" xfId="47" builtinId="9" hidden="1"/>
    <cellStyle name="Použitý hypertextový odkaz" xfId="49" builtinId="9" hidden="1"/>
    <cellStyle name="Použitý hypertextový odkaz" xfId="51" builtinId="9" hidden="1"/>
    <cellStyle name="Použitý hypertextový odkaz" xfId="53" builtinId="9" hidden="1"/>
    <cellStyle name="Použitý hypertextový odkaz" xfId="55" builtinId="9" hidden="1"/>
    <cellStyle name="Použitý hypertextový odkaz" xfId="57" builtinId="9" hidden="1"/>
    <cellStyle name="Použitý hypertextový odkaz" xfId="59" builtinId="9" hidden="1"/>
    <cellStyle name="Použitý hypertextový odkaz" xfId="61" builtinId="9" hidden="1"/>
    <cellStyle name="Použitý hypertextový odkaz" xfId="63" builtinId="9" hidden="1"/>
    <cellStyle name="Použitý hypertextový odkaz" xfId="65" builtinId="9" hidden="1"/>
    <cellStyle name="Použitý hypertextový odkaz" xfId="67" builtinId="9" hidden="1"/>
    <cellStyle name="Použitý hypertextový odkaz" xfId="69" builtinId="9" hidden="1"/>
    <cellStyle name="Použitý hypertextový odkaz" xfId="71" builtinId="9" hidden="1"/>
    <cellStyle name="Použitý hypertextový odkaz" xfId="73" builtinId="9" hidden="1"/>
    <cellStyle name="Použitý hypertextový odkaz" xfId="75" builtinId="9" hidden="1"/>
    <cellStyle name="Použitý hypertextový odkaz" xfId="77" builtinId="9" hidden="1"/>
    <cellStyle name="Použitý hypertextový odkaz" xfId="79" builtinId="9" hidden="1"/>
    <cellStyle name="Použitý hypertextový odkaz" xfId="81" builtinId="9" hidden="1"/>
    <cellStyle name="Použitý hypertextový odkaz" xfId="83" builtinId="9" hidden="1"/>
    <cellStyle name="Použitý hypertextový odkaz" xfId="85" builtinId="9" hidden="1"/>
    <cellStyle name="Použitý hypertextový odkaz" xfId="87" builtinId="9" hidden="1"/>
    <cellStyle name="Použitý hypertextový odkaz" xfId="89" builtinId="9" hidden="1"/>
    <cellStyle name="Použitý hypertextový odkaz" xfId="91" builtinId="9" hidden="1"/>
    <cellStyle name="Použitý hypertextový odkaz" xfId="93" builtinId="9" hidden="1"/>
    <cellStyle name="Použitý hypertextový odkaz" xfId="95" builtinId="9" hidden="1"/>
    <cellStyle name="Použitý hypertextový odkaz" xfId="97" builtinId="9" hidden="1"/>
    <cellStyle name="Použitý hypertextový odkaz" xfId="99" builtinId="9" hidden="1"/>
    <cellStyle name="Použitý hypertextový odkaz" xfId="101" builtinId="9" hidden="1"/>
    <cellStyle name="Použitý hypertextový odkaz" xfId="103" builtinId="9" hidden="1"/>
    <cellStyle name="Použitý hypertextový odkaz" xfId="105" builtinId="9" hidden="1"/>
    <cellStyle name="Použitý hypertextový odkaz" xfId="107" builtinId="9" hidden="1"/>
    <cellStyle name="Použitý hypertextový odkaz" xfId="109" builtinId="9" hidden="1"/>
    <cellStyle name="Použitý hypertextový odkaz" xfId="111" builtinId="9" hidden="1"/>
    <cellStyle name="Použitý hypertextový odkaz" xfId="113" builtinId="9" hidden="1"/>
    <cellStyle name="Použitý hypertextový odkaz" xfId="115" builtinId="9" hidden="1"/>
    <cellStyle name="Použitý hypertextový odkaz" xfId="117" builtinId="9" hidden="1"/>
    <cellStyle name="Použitý hypertextový odkaz" xfId="119" builtinId="9" hidden="1"/>
    <cellStyle name="Použitý hypertextový odkaz" xfId="121" builtinId="9" hidden="1"/>
    <cellStyle name="Použitý hypertextový odkaz" xfId="123" builtinId="9" hidden="1"/>
    <cellStyle name="Použitý hypertextový odkaz" xfId="125" builtinId="9" hidden="1"/>
    <cellStyle name="Použitý hypertextový odkaz" xfId="127" builtinId="9" hidden="1"/>
    <cellStyle name="Použitý hypertextový odkaz" xfId="129" builtinId="9" hidden="1"/>
    <cellStyle name="Styl 1" xfId="1" xr:uid="{00000000-0005-0000-0000-00008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50A1A-9663-4CD9-A69C-4E05DADD9E05}">
  <dimension ref="A1:I25"/>
  <sheetViews>
    <sheetView tabSelected="1" zoomScaleNormal="100" workbookViewId="0">
      <selection sqref="A1:I1"/>
    </sheetView>
  </sheetViews>
  <sheetFormatPr defaultRowHeight="15" x14ac:dyDescent="0.25"/>
  <cols>
    <col min="1" max="16384" width="9.140625" style="125"/>
  </cols>
  <sheetData>
    <row r="1" spans="1:9" ht="18.75" x14ac:dyDescent="0.25">
      <c r="A1" s="122" t="s">
        <v>198</v>
      </c>
      <c r="B1" s="123"/>
      <c r="C1" s="123"/>
      <c r="D1" s="123"/>
      <c r="E1" s="123"/>
      <c r="F1" s="123"/>
      <c r="G1" s="123"/>
      <c r="H1" s="123"/>
      <c r="I1" s="124"/>
    </row>
    <row r="2" spans="1:9" ht="15.75" x14ac:dyDescent="0.25">
      <c r="A2" s="126" t="s">
        <v>180</v>
      </c>
      <c r="B2" s="127" t="s">
        <v>199</v>
      </c>
      <c r="C2" s="128"/>
      <c r="D2" s="128"/>
      <c r="E2" s="128"/>
      <c r="F2" s="128"/>
      <c r="G2" s="128"/>
      <c r="H2" s="128"/>
      <c r="I2" s="129"/>
    </row>
    <row r="3" spans="1:9" x14ac:dyDescent="0.25">
      <c r="A3" s="130"/>
      <c r="B3" s="131"/>
      <c r="C3" s="131"/>
      <c r="D3" s="131"/>
      <c r="E3" s="131"/>
      <c r="F3" s="131"/>
      <c r="G3" s="131"/>
      <c r="H3" s="131"/>
      <c r="I3" s="132"/>
    </row>
    <row r="4" spans="1:9" x14ac:dyDescent="0.25">
      <c r="A4" s="133" t="s">
        <v>181</v>
      </c>
      <c r="B4" s="112"/>
      <c r="C4" s="134" t="s">
        <v>182</v>
      </c>
      <c r="D4" s="134"/>
      <c r="E4" s="134"/>
      <c r="F4" s="134"/>
      <c r="G4" s="135" t="s">
        <v>183</v>
      </c>
      <c r="H4" s="136" t="s">
        <v>184</v>
      </c>
      <c r="I4" s="137"/>
    </row>
    <row r="5" spans="1:9" x14ac:dyDescent="0.25">
      <c r="A5" s="138"/>
      <c r="B5" s="139"/>
      <c r="C5" s="140" t="s">
        <v>185</v>
      </c>
      <c r="D5" s="140"/>
      <c r="E5" s="140"/>
      <c r="F5" s="140"/>
      <c r="G5" s="135" t="s">
        <v>186</v>
      </c>
      <c r="H5" s="141" t="s">
        <v>187</v>
      </c>
      <c r="I5" s="142"/>
    </row>
    <row r="6" spans="1:9" x14ac:dyDescent="0.25">
      <c r="A6" s="143"/>
      <c r="B6" s="144"/>
      <c r="C6" s="145" t="s">
        <v>188</v>
      </c>
      <c r="D6" s="145"/>
      <c r="E6" s="145"/>
      <c r="F6" s="145"/>
      <c r="G6" s="146"/>
      <c r="H6" s="147"/>
      <c r="I6" s="148"/>
    </row>
    <row r="7" spans="1:9" x14ac:dyDescent="0.25">
      <c r="A7" s="133" t="s">
        <v>189</v>
      </c>
      <c r="B7" s="112"/>
      <c r="C7" s="8"/>
      <c r="D7" s="8"/>
      <c r="E7" s="8"/>
      <c r="F7" s="8"/>
      <c r="G7" s="135" t="s">
        <v>183</v>
      </c>
      <c r="H7" s="8"/>
      <c r="I7" s="1"/>
    </row>
    <row r="8" spans="1:9" x14ac:dyDescent="0.25">
      <c r="A8" s="149"/>
      <c r="B8" s="150"/>
      <c r="C8" s="8"/>
      <c r="D8" s="8"/>
      <c r="E8" s="8"/>
      <c r="F8" s="8"/>
      <c r="G8" s="135" t="s">
        <v>186</v>
      </c>
      <c r="H8" s="8"/>
      <c r="I8" s="1"/>
    </row>
    <row r="9" spans="1:9" x14ac:dyDescent="0.25">
      <c r="A9" s="151"/>
      <c r="B9" s="152"/>
      <c r="C9" s="8"/>
      <c r="D9" s="8"/>
      <c r="E9" s="8"/>
      <c r="F9" s="8"/>
      <c r="G9" s="153"/>
      <c r="H9" s="154"/>
      <c r="I9" s="155"/>
    </row>
    <row r="10" spans="1:9" ht="15.75" thickBot="1" x14ac:dyDescent="0.3">
      <c r="A10" s="156"/>
      <c r="B10" s="157"/>
      <c r="C10" s="158"/>
      <c r="D10" s="159"/>
      <c r="E10" s="160"/>
      <c r="F10" s="161"/>
      <c r="G10" s="161"/>
      <c r="H10" s="161"/>
      <c r="I10" s="162"/>
    </row>
    <row r="11" spans="1:9" ht="16.5" thickBot="1" x14ac:dyDescent="0.3">
      <c r="A11" s="163" t="s">
        <v>190</v>
      </c>
      <c r="B11" s="164"/>
      <c r="C11" s="164"/>
      <c r="D11" s="164"/>
      <c r="E11" s="164"/>
      <c r="F11" s="2">
        <f>'Výkaz výměr'!G15</f>
        <v>0</v>
      </c>
      <c r="G11" s="3"/>
      <c r="H11" s="3"/>
      <c r="I11" s="4"/>
    </row>
    <row r="12" spans="1:9" ht="16.5" thickBot="1" x14ac:dyDescent="0.3">
      <c r="A12" s="163" t="s">
        <v>191</v>
      </c>
      <c r="B12" s="164"/>
      <c r="C12" s="164"/>
      <c r="D12" s="164"/>
      <c r="E12" s="164"/>
      <c r="F12" s="2">
        <f>F13-F11</f>
        <v>0</v>
      </c>
      <c r="G12" s="3"/>
      <c r="H12" s="3"/>
      <c r="I12" s="4"/>
    </row>
    <row r="13" spans="1:9" ht="16.5" thickBot="1" x14ac:dyDescent="0.3">
      <c r="A13" s="163" t="s">
        <v>192</v>
      </c>
      <c r="B13" s="164"/>
      <c r="C13" s="164"/>
      <c r="D13" s="164"/>
      <c r="E13" s="164"/>
      <c r="F13" s="5">
        <f>F11*1.21</f>
        <v>0</v>
      </c>
      <c r="G13" s="6"/>
      <c r="H13" s="6"/>
      <c r="I13" s="7"/>
    </row>
    <row r="14" spans="1:9" x14ac:dyDescent="0.25">
      <c r="A14" s="165"/>
      <c r="B14" s="112"/>
      <c r="C14" s="112"/>
      <c r="D14" s="112"/>
      <c r="E14" s="112"/>
      <c r="F14" s="112"/>
      <c r="G14" s="112"/>
      <c r="H14" s="112"/>
      <c r="I14" s="166"/>
    </row>
    <row r="15" spans="1:9" x14ac:dyDescent="0.25">
      <c r="A15" s="165"/>
      <c r="B15" s="112"/>
      <c r="C15" s="112"/>
      <c r="D15" s="112"/>
      <c r="E15" s="112"/>
      <c r="F15" s="112"/>
      <c r="G15" s="112"/>
      <c r="H15" s="112"/>
      <c r="I15" s="166"/>
    </row>
    <row r="16" spans="1:9" x14ac:dyDescent="0.25">
      <c r="A16" s="167"/>
      <c r="B16" s="168" t="s">
        <v>193</v>
      </c>
      <c r="C16" s="169"/>
      <c r="D16" s="169"/>
      <c r="E16" s="168" t="s">
        <v>194</v>
      </c>
      <c r="F16" s="169"/>
      <c r="G16" s="169"/>
      <c r="H16" s="169"/>
      <c r="I16" s="166"/>
    </row>
    <row r="17" spans="1:9" x14ac:dyDescent="0.25">
      <c r="A17" s="165"/>
      <c r="B17" s="112"/>
      <c r="C17" s="112"/>
      <c r="D17" s="112"/>
      <c r="E17" s="112"/>
      <c r="F17" s="112"/>
      <c r="G17" s="112"/>
      <c r="H17" s="112"/>
      <c r="I17" s="166"/>
    </row>
    <row r="18" spans="1:9" x14ac:dyDescent="0.25">
      <c r="A18" s="170"/>
      <c r="B18" s="171"/>
      <c r="C18" s="172"/>
      <c r="D18" s="173"/>
      <c r="E18" s="171"/>
      <c r="F18" s="172"/>
      <c r="G18" s="173"/>
      <c r="H18" s="173"/>
      <c r="I18" s="174"/>
    </row>
    <row r="19" spans="1:9" x14ac:dyDescent="0.25">
      <c r="A19" s="165"/>
      <c r="B19" s="112"/>
      <c r="C19" s="175" t="s">
        <v>195</v>
      </c>
      <c r="D19" s="175"/>
      <c r="E19" s="112"/>
      <c r="F19" s="112"/>
      <c r="G19" s="176" t="s">
        <v>196</v>
      </c>
      <c r="H19" s="112"/>
      <c r="I19" s="166"/>
    </row>
    <row r="20" spans="1:9" ht="15.75" thickBot="1" x14ac:dyDescent="0.3">
      <c r="A20" s="177"/>
      <c r="B20" s="178"/>
      <c r="C20" s="178"/>
      <c r="D20" s="178"/>
      <c r="E20" s="178"/>
      <c r="F20" s="178"/>
      <c r="G20" s="178"/>
      <c r="H20" s="178"/>
      <c r="I20" s="179"/>
    </row>
    <row r="21" spans="1:9" ht="15.75" thickBot="1" x14ac:dyDescent="0.3"/>
    <row r="22" spans="1:9" ht="15.75" thickBot="1" x14ac:dyDescent="0.3">
      <c r="B22" s="180" t="s">
        <v>197</v>
      </c>
      <c r="C22" s="181"/>
      <c r="D22" s="181"/>
      <c r="E22" s="181"/>
      <c r="F22" s="181"/>
      <c r="G22" s="181"/>
      <c r="H22" s="182"/>
    </row>
    <row r="23" spans="1:9" ht="15.75" thickBot="1" x14ac:dyDescent="0.3"/>
    <row r="24" spans="1:9" ht="15.75" thickBot="1" x14ac:dyDescent="0.3">
      <c r="B24" s="183" t="s">
        <v>200</v>
      </c>
      <c r="C24" s="184"/>
      <c r="D24" s="184"/>
      <c r="E24" s="184"/>
      <c r="F24" s="184"/>
      <c r="G24" s="184"/>
      <c r="H24" s="185"/>
    </row>
    <row r="25" spans="1:9" x14ac:dyDescent="0.25">
      <c r="B25" s="186"/>
      <c r="C25" s="186"/>
      <c r="D25" s="186"/>
      <c r="E25" s="186"/>
      <c r="F25" s="186"/>
      <c r="G25" s="186"/>
      <c r="H25" s="186"/>
    </row>
  </sheetData>
  <sheetProtection algorithmName="SHA-512" hashValue="fZkWJ4x82mmw18gnFf0Vy84DQrEF5xJCLNweuyBvqIxkZlGvYC5uTPthPw/RqObOjKw86MNF92lPYloD2jZ+qQ==" saltValue="x76RJMg/wZmDyNf4V2SDSw==" spinCount="100000" sheet="1" objects="1" scenarios="1"/>
  <mergeCells count="26">
    <mergeCell ref="B24:H24"/>
    <mergeCell ref="C9:F9"/>
    <mergeCell ref="A1:I1"/>
    <mergeCell ref="B2:I2"/>
    <mergeCell ref="A3:I3"/>
    <mergeCell ref="C4:F4"/>
    <mergeCell ref="H4:I4"/>
    <mergeCell ref="C5:F5"/>
    <mergeCell ref="H5:I5"/>
    <mergeCell ref="C6:F6"/>
    <mergeCell ref="C7:F7"/>
    <mergeCell ref="H7:I7"/>
    <mergeCell ref="C8:F8"/>
    <mergeCell ref="H8:I8"/>
    <mergeCell ref="B22:H22"/>
    <mergeCell ref="A11:E11"/>
    <mergeCell ref="F11:I11"/>
    <mergeCell ref="A12:E12"/>
    <mergeCell ref="F12:I12"/>
    <mergeCell ref="A13:E13"/>
    <mergeCell ref="F13:I13"/>
    <mergeCell ref="C16:D16"/>
    <mergeCell ref="F16:H16"/>
    <mergeCell ref="C18:D18"/>
    <mergeCell ref="F18:H18"/>
    <mergeCell ref="C19:D19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7"/>
  <sheetViews>
    <sheetView zoomScaleNormal="100" workbookViewId="0"/>
  </sheetViews>
  <sheetFormatPr defaultColWidth="8.7109375" defaultRowHeight="12.75" x14ac:dyDescent="0.25"/>
  <cols>
    <col min="1" max="1" width="7.42578125" style="9" customWidth="1"/>
    <col min="2" max="2" width="7.42578125" style="10" customWidth="1"/>
    <col min="3" max="3" width="62" style="10" customWidth="1"/>
    <col min="4" max="5" width="6.7109375" style="9" customWidth="1"/>
    <col min="6" max="6" width="14.28515625" style="11" customWidth="1"/>
    <col min="7" max="7" width="14" style="11" customWidth="1"/>
    <col min="8" max="8" width="2" style="10" customWidth="1"/>
    <col min="9" max="241" width="8.7109375" style="10"/>
    <col min="242" max="243" width="7.42578125" style="10" customWidth="1"/>
    <col min="244" max="244" width="58.42578125" style="10" customWidth="1"/>
    <col min="245" max="246" width="6.7109375" style="10" customWidth="1"/>
    <col min="247" max="247" width="14.28515625" style="10" customWidth="1"/>
    <col min="248" max="248" width="16.42578125" style="10" customWidth="1"/>
    <col min="249" max="497" width="8.7109375" style="10"/>
    <col min="498" max="499" width="7.42578125" style="10" customWidth="1"/>
    <col min="500" max="500" width="58.42578125" style="10" customWidth="1"/>
    <col min="501" max="502" width="6.7109375" style="10" customWidth="1"/>
    <col min="503" max="503" width="14.28515625" style="10" customWidth="1"/>
    <col min="504" max="504" width="16.42578125" style="10" customWidth="1"/>
    <col min="505" max="753" width="8.7109375" style="10"/>
    <col min="754" max="755" width="7.42578125" style="10" customWidth="1"/>
    <col min="756" max="756" width="58.42578125" style="10" customWidth="1"/>
    <col min="757" max="758" width="6.7109375" style="10" customWidth="1"/>
    <col min="759" max="759" width="14.28515625" style="10" customWidth="1"/>
    <col min="760" max="760" width="16.42578125" style="10" customWidth="1"/>
    <col min="761" max="1009" width="8.7109375" style="10"/>
    <col min="1010" max="1011" width="7.42578125" style="10" customWidth="1"/>
    <col min="1012" max="1012" width="58.42578125" style="10" customWidth="1"/>
    <col min="1013" max="1014" width="6.7109375" style="10" customWidth="1"/>
    <col min="1015" max="1015" width="14.28515625" style="10" customWidth="1"/>
    <col min="1016" max="1016" width="16.42578125" style="10" customWidth="1"/>
    <col min="1017" max="1265" width="8.7109375" style="10"/>
    <col min="1266" max="1267" width="7.42578125" style="10" customWidth="1"/>
    <col min="1268" max="1268" width="58.42578125" style="10" customWidth="1"/>
    <col min="1269" max="1270" width="6.7109375" style="10" customWidth="1"/>
    <col min="1271" max="1271" width="14.28515625" style="10" customWidth="1"/>
    <col min="1272" max="1272" width="16.42578125" style="10" customWidth="1"/>
    <col min="1273" max="1521" width="8.7109375" style="10"/>
    <col min="1522" max="1523" width="7.42578125" style="10" customWidth="1"/>
    <col min="1524" max="1524" width="58.42578125" style="10" customWidth="1"/>
    <col min="1525" max="1526" width="6.7109375" style="10" customWidth="1"/>
    <col min="1527" max="1527" width="14.28515625" style="10" customWidth="1"/>
    <col min="1528" max="1528" width="16.42578125" style="10" customWidth="1"/>
    <col min="1529" max="1777" width="8.7109375" style="10"/>
    <col min="1778" max="1779" width="7.42578125" style="10" customWidth="1"/>
    <col min="1780" max="1780" width="58.42578125" style="10" customWidth="1"/>
    <col min="1781" max="1782" width="6.7109375" style="10" customWidth="1"/>
    <col min="1783" max="1783" width="14.28515625" style="10" customWidth="1"/>
    <col min="1784" max="1784" width="16.42578125" style="10" customWidth="1"/>
    <col min="1785" max="2033" width="8.7109375" style="10"/>
    <col min="2034" max="2035" width="7.42578125" style="10" customWidth="1"/>
    <col min="2036" max="2036" width="58.42578125" style="10" customWidth="1"/>
    <col min="2037" max="2038" width="6.7109375" style="10" customWidth="1"/>
    <col min="2039" max="2039" width="14.28515625" style="10" customWidth="1"/>
    <col min="2040" max="2040" width="16.42578125" style="10" customWidth="1"/>
    <col min="2041" max="2289" width="8.7109375" style="10"/>
    <col min="2290" max="2291" width="7.42578125" style="10" customWidth="1"/>
    <col min="2292" max="2292" width="58.42578125" style="10" customWidth="1"/>
    <col min="2293" max="2294" width="6.7109375" style="10" customWidth="1"/>
    <col min="2295" max="2295" width="14.28515625" style="10" customWidth="1"/>
    <col min="2296" max="2296" width="16.42578125" style="10" customWidth="1"/>
    <col min="2297" max="2545" width="8.7109375" style="10"/>
    <col min="2546" max="2547" width="7.42578125" style="10" customWidth="1"/>
    <col min="2548" max="2548" width="58.42578125" style="10" customWidth="1"/>
    <col min="2549" max="2550" width="6.7109375" style="10" customWidth="1"/>
    <col min="2551" max="2551" width="14.28515625" style="10" customWidth="1"/>
    <col min="2552" max="2552" width="16.42578125" style="10" customWidth="1"/>
    <col min="2553" max="2801" width="8.7109375" style="10"/>
    <col min="2802" max="2803" width="7.42578125" style="10" customWidth="1"/>
    <col min="2804" max="2804" width="58.42578125" style="10" customWidth="1"/>
    <col min="2805" max="2806" width="6.7109375" style="10" customWidth="1"/>
    <col min="2807" max="2807" width="14.28515625" style="10" customWidth="1"/>
    <col min="2808" max="2808" width="16.42578125" style="10" customWidth="1"/>
    <col min="2809" max="3057" width="8.7109375" style="10"/>
    <col min="3058" max="3059" width="7.42578125" style="10" customWidth="1"/>
    <col min="3060" max="3060" width="58.42578125" style="10" customWidth="1"/>
    <col min="3061" max="3062" width="6.7109375" style="10" customWidth="1"/>
    <col min="3063" max="3063" width="14.28515625" style="10" customWidth="1"/>
    <col min="3064" max="3064" width="16.42578125" style="10" customWidth="1"/>
    <col min="3065" max="3313" width="8.7109375" style="10"/>
    <col min="3314" max="3315" width="7.42578125" style="10" customWidth="1"/>
    <col min="3316" max="3316" width="58.42578125" style="10" customWidth="1"/>
    <col min="3317" max="3318" width="6.7109375" style="10" customWidth="1"/>
    <col min="3319" max="3319" width="14.28515625" style="10" customWidth="1"/>
    <col min="3320" max="3320" width="16.42578125" style="10" customWidth="1"/>
    <col min="3321" max="3569" width="8.7109375" style="10"/>
    <col min="3570" max="3571" width="7.42578125" style="10" customWidth="1"/>
    <col min="3572" max="3572" width="58.42578125" style="10" customWidth="1"/>
    <col min="3573" max="3574" width="6.7109375" style="10" customWidth="1"/>
    <col min="3575" max="3575" width="14.28515625" style="10" customWidth="1"/>
    <col min="3576" max="3576" width="16.42578125" style="10" customWidth="1"/>
    <col min="3577" max="3825" width="8.7109375" style="10"/>
    <col min="3826" max="3827" width="7.42578125" style="10" customWidth="1"/>
    <col min="3828" max="3828" width="58.42578125" style="10" customWidth="1"/>
    <col min="3829" max="3830" width="6.7109375" style="10" customWidth="1"/>
    <col min="3831" max="3831" width="14.28515625" style="10" customWidth="1"/>
    <col min="3832" max="3832" width="16.42578125" style="10" customWidth="1"/>
    <col min="3833" max="4081" width="8.7109375" style="10"/>
    <col min="4082" max="4083" width="7.42578125" style="10" customWidth="1"/>
    <col min="4084" max="4084" width="58.42578125" style="10" customWidth="1"/>
    <col min="4085" max="4086" width="6.7109375" style="10" customWidth="1"/>
    <col min="4087" max="4087" width="14.28515625" style="10" customWidth="1"/>
    <col min="4088" max="4088" width="16.42578125" style="10" customWidth="1"/>
    <col min="4089" max="4337" width="8.7109375" style="10"/>
    <col min="4338" max="4339" width="7.42578125" style="10" customWidth="1"/>
    <col min="4340" max="4340" width="58.42578125" style="10" customWidth="1"/>
    <col min="4341" max="4342" width="6.7109375" style="10" customWidth="1"/>
    <col min="4343" max="4343" width="14.28515625" style="10" customWidth="1"/>
    <col min="4344" max="4344" width="16.42578125" style="10" customWidth="1"/>
    <col min="4345" max="4593" width="8.7109375" style="10"/>
    <col min="4594" max="4595" width="7.42578125" style="10" customWidth="1"/>
    <col min="4596" max="4596" width="58.42578125" style="10" customWidth="1"/>
    <col min="4597" max="4598" width="6.7109375" style="10" customWidth="1"/>
    <col min="4599" max="4599" width="14.28515625" style="10" customWidth="1"/>
    <col min="4600" max="4600" width="16.42578125" style="10" customWidth="1"/>
    <col min="4601" max="4849" width="8.7109375" style="10"/>
    <col min="4850" max="4851" width="7.42578125" style="10" customWidth="1"/>
    <col min="4852" max="4852" width="58.42578125" style="10" customWidth="1"/>
    <col min="4853" max="4854" width="6.7109375" style="10" customWidth="1"/>
    <col min="4855" max="4855" width="14.28515625" style="10" customWidth="1"/>
    <col min="4856" max="4856" width="16.42578125" style="10" customWidth="1"/>
    <col min="4857" max="5105" width="8.7109375" style="10"/>
    <col min="5106" max="5107" width="7.42578125" style="10" customWidth="1"/>
    <col min="5108" max="5108" width="58.42578125" style="10" customWidth="1"/>
    <col min="5109" max="5110" width="6.7109375" style="10" customWidth="1"/>
    <col min="5111" max="5111" width="14.28515625" style="10" customWidth="1"/>
    <col min="5112" max="5112" width="16.42578125" style="10" customWidth="1"/>
    <col min="5113" max="5361" width="8.7109375" style="10"/>
    <col min="5362" max="5363" width="7.42578125" style="10" customWidth="1"/>
    <col min="5364" max="5364" width="58.42578125" style="10" customWidth="1"/>
    <col min="5365" max="5366" width="6.7109375" style="10" customWidth="1"/>
    <col min="5367" max="5367" width="14.28515625" style="10" customWidth="1"/>
    <col min="5368" max="5368" width="16.42578125" style="10" customWidth="1"/>
    <col min="5369" max="5617" width="8.7109375" style="10"/>
    <col min="5618" max="5619" width="7.42578125" style="10" customWidth="1"/>
    <col min="5620" max="5620" width="58.42578125" style="10" customWidth="1"/>
    <col min="5621" max="5622" width="6.7109375" style="10" customWidth="1"/>
    <col min="5623" max="5623" width="14.28515625" style="10" customWidth="1"/>
    <col min="5624" max="5624" width="16.42578125" style="10" customWidth="1"/>
    <col min="5625" max="5873" width="8.7109375" style="10"/>
    <col min="5874" max="5875" width="7.42578125" style="10" customWidth="1"/>
    <col min="5876" max="5876" width="58.42578125" style="10" customWidth="1"/>
    <col min="5877" max="5878" width="6.7109375" style="10" customWidth="1"/>
    <col min="5879" max="5879" width="14.28515625" style="10" customWidth="1"/>
    <col min="5880" max="5880" width="16.42578125" style="10" customWidth="1"/>
    <col min="5881" max="6129" width="8.7109375" style="10"/>
    <col min="6130" max="6131" width="7.42578125" style="10" customWidth="1"/>
    <col min="6132" max="6132" width="58.42578125" style="10" customWidth="1"/>
    <col min="6133" max="6134" width="6.7109375" style="10" customWidth="1"/>
    <col min="6135" max="6135" width="14.28515625" style="10" customWidth="1"/>
    <col min="6136" max="6136" width="16.42578125" style="10" customWidth="1"/>
    <col min="6137" max="6385" width="8.7109375" style="10"/>
    <col min="6386" max="6387" width="7.42578125" style="10" customWidth="1"/>
    <col min="6388" max="6388" width="58.42578125" style="10" customWidth="1"/>
    <col min="6389" max="6390" width="6.7109375" style="10" customWidth="1"/>
    <col min="6391" max="6391" width="14.28515625" style="10" customWidth="1"/>
    <col min="6392" max="6392" width="16.42578125" style="10" customWidth="1"/>
    <col min="6393" max="6641" width="8.7109375" style="10"/>
    <col min="6642" max="6643" width="7.42578125" style="10" customWidth="1"/>
    <col min="6644" max="6644" width="58.42578125" style="10" customWidth="1"/>
    <col min="6645" max="6646" width="6.7109375" style="10" customWidth="1"/>
    <col min="6647" max="6647" width="14.28515625" style="10" customWidth="1"/>
    <col min="6648" max="6648" width="16.42578125" style="10" customWidth="1"/>
    <col min="6649" max="6897" width="8.7109375" style="10"/>
    <col min="6898" max="6899" width="7.42578125" style="10" customWidth="1"/>
    <col min="6900" max="6900" width="58.42578125" style="10" customWidth="1"/>
    <col min="6901" max="6902" width="6.7109375" style="10" customWidth="1"/>
    <col min="6903" max="6903" width="14.28515625" style="10" customWidth="1"/>
    <col min="6904" max="6904" width="16.42578125" style="10" customWidth="1"/>
    <col min="6905" max="7153" width="8.7109375" style="10"/>
    <col min="7154" max="7155" width="7.42578125" style="10" customWidth="1"/>
    <col min="7156" max="7156" width="58.42578125" style="10" customWidth="1"/>
    <col min="7157" max="7158" width="6.7109375" style="10" customWidth="1"/>
    <col min="7159" max="7159" width="14.28515625" style="10" customWidth="1"/>
    <col min="7160" max="7160" width="16.42578125" style="10" customWidth="1"/>
    <col min="7161" max="7409" width="8.7109375" style="10"/>
    <col min="7410" max="7411" width="7.42578125" style="10" customWidth="1"/>
    <col min="7412" max="7412" width="58.42578125" style="10" customWidth="1"/>
    <col min="7413" max="7414" width="6.7109375" style="10" customWidth="1"/>
    <col min="7415" max="7415" width="14.28515625" style="10" customWidth="1"/>
    <col min="7416" max="7416" width="16.42578125" style="10" customWidth="1"/>
    <col min="7417" max="7665" width="8.7109375" style="10"/>
    <col min="7666" max="7667" width="7.42578125" style="10" customWidth="1"/>
    <col min="7668" max="7668" width="58.42578125" style="10" customWidth="1"/>
    <col min="7669" max="7670" width="6.7109375" style="10" customWidth="1"/>
    <col min="7671" max="7671" width="14.28515625" style="10" customWidth="1"/>
    <col min="7672" max="7672" width="16.42578125" style="10" customWidth="1"/>
    <col min="7673" max="7921" width="8.7109375" style="10"/>
    <col min="7922" max="7923" width="7.42578125" style="10" customWidth="1"/>
    <col min="7924" max="7924" width="58.42578125" style="10" customWidth="1"/>
    <col min="7925" max="7926" width="6.7109375" style="10" customWidth="1"/>
    <col min="7927" max="7927" width="14.28515625" style="10" customWidth="1"/>
    <col min="7928" max="7928" width="16.42578125" style="10" customWidth="1"/>
    <col min="7929" max="8177" width="8.7109375" style="10"/>
    <col min="8178" max="8179" width="7.42578125" style="10" customWidth="1"/>
    <col min="8180" max="8180" width="58.42578125" style="10" customWidth="1"/>
    <col min="8181" max="8182" width="6.7109375" style="10" customWidth="1"/>
    <col min="8183" max="8183" width="14.28515625" style="10" customWidth="1"/>
    <col min="8184" max="8184" width="16.42578125" style="10" customWidth="1"/>
    <col min="8185" max="8433" width="8.7109375" style="10"/>
    <col min="8434" max="8435" width="7.42578125" style="10" customWidth="1"/>
    <col min="8436" max="8436" width="58.42578125" style="10" customWidth="1"/>
    <col min="8437" max="8438" width="6.7109375" style="10" customWidth="1"/>
    <col min="8439" max="8439" width="14.28515625" style="10" customWidth="1"/>
    <col min="8440" max="8440" width="16.42578125" style="10" customWidth="1"/>
    <col min="8441" max="8689" width="8.7109375" style="10"/>
    <col min="8690" max="8691" width="7.42578125" style="10" customWidth="1"/>
    <col min="8692" max="8692" width="58.42578125" style="10" customWidth="1"/>
    <col min="8693" max="8694" width="6.7109375" style="10" customWidth="1"/>
    <col min="8695" max="8695" width="14.28515625" style="10" customWidth="1"/>
    <col min="8696" max="8696" width="16.42578125" style="10" customWidth="1"/>
    <col min="8697" max="8945" width="8.7109375" style="10"/>
    <col min="8946" max="8947" width="7.42578125" style="10" customWidth="1"/>
    <col min="8948" max="8948" width="58.42578125" style="10" customWidth="1"/>
    <col min="8949" max="8950" width="6.7109375" style="10" customWidth="1"/>
    <col min="8951" max="8951" width="14.28515625" style="10" customWidth="1"/>
    <col min="8952" max="8952" width="16.42578125" style="10" customWidth="1"/>
    <col min="8953" max="9201" width="8.7109375" style="10"/>
    <col min="9202" max="9203" width="7.42578125" style="10" customWidth="1"/>
    <col min="9204" max="9204" width="58.42578125" style="10" customWidth="1"/>
    <col min="9205" max="9206" width="6.7109375" style="10" customWidth="1"/>
    <col min="9207" max="9207" width="14.28515625" style="10" customWidth="1"/>
    <col min="9208" max="9208" width="16.42578125" style="10" customWidth="1"/>
    <col min="9209" max="9457" width="8.7109375" style="10"/>
    <col min="9458" max="9459" width="7.42578125" style="10" customWidth="1"/>
    <col min="9460" max="9460" width="58.42578125" style="10" customWidth="1"/>
    <col min="9461" max="9462" width="6.7109375" style="10" customWidth="1"/>
    <col min="9463" max="9463" width="14.28515625" style="10" customWidth="1"/>
    <col min="9464" max="9464" width="16.42578125" style="10" customWidth="1"/>
    <col min="9465" max="9713" width="8.7109375" style="10"/>
    <col min="9714" max="9715" width="7.42578125" style="10" customWidth="1"/>
    <col min="9716" max="9716" width="58.42578125" style="10" customWidth="1"/>
    <col min="9717" max="9718" width="6.7109375" style="10" customWidth="1"/>
    <col min="9719" max="9719" width="14.28515625" style="10" customWidth="1"/>
    <col min="9720" max="9720" width="16.42578125" style="10" customWidth="1"/>
    <col min="9721" max="9969" width="8.7109375" style="10"/>
    <col min="9970" max="9971" width="7.42578125" style="10" customWidth="1"/>
    <col min="9972" max="9972" width="58.42578125" style="10" customWidth="1"/>
    <col min="9973" max="9974" width="6.7109375" style="10" customWidth="1"/>
    <col min="9975" max="9975" width="14.28515625" style="10" customWidth="1"/>
    <col min="9976" max="9976" width="16.42578125" style="10" customWidth="1"/>
    <col min="9977" max="10225" width="8.7109375" style="10"/>
    <col min="10226" max="10227" width="7.42578125" style="10" customWidth="1"/>
    <col min="10228" max="10228" width="58.42578125" style="10" customWidth="1"/>
    <col min="10229" max="10230" width="6.7109375" style="10" customWidth="1"/>
    <col min="10231" max="10231" width="14.28515625" style="10" customWidth="1"/>
    <col min="10232" max="10232" width="16.42578125" style="10" customWidth="1"/>
    <col min="10233" max="10481" width="8.7109375" style="10"/>
    <col min="10482" max="10483" width="7.42578125" style="10" customWidth="1"/>
    <col min="10484" max="10484" width="58.42578125" style="10" customWidth="1"/>
    <col min="10485" max="10486" width="6.7109375" style="10" customWidth="1"/>
    <col min="10487" max="10487" width="14.28515625" style="10" customWidth="1"/>
    <col min="10488" max="10488" width="16.42578125" style="10" customWidth="1"/>
    <col min="10489" max="10737" width="8.7109375" style="10"/>
    <col min="10738" max="10739" width="7.42578125" style="10" customWidth="1"/>
    <col min="10740" max="10740" width="58.42578125" style="10" customWidth="1"/>
    <col min="10741" max="10742" width="6.7109375" style="10" customWidth="1"/>
    <col min="10743" max="10743" width="14.28515625" style="10" customWidth="1"/>
    <col min="10744" max="10744" width="16.42578125" style="10" customWidth="1"/>
    <col min="10745" max="10993" width="8.7109375" style="10"/>
    <col min="10994" max="10995" width="7.42578125" style="10" customWidth="1"/>
    <col min="10996" max="10996" width="58.42578125" style="10" customWidth="1"/>
    <col min="10997" max="10998" width="6.7109375" style="10" customWidth="1"/>
    <col min="10999" max="10999" width="14.28515625" style="10" customWidth="1"/>
    <col min="11000" max="11000" width="16.42578125" style="10" customWidth="1"/>
    <col min="11001" max="11249" width="8.7109375" style="10"/>
    <col min="11250" max="11251" width="7.42578125" style="10" customWidth="1"/>
    <col min="11252" max="11252" width="58.42578125" style="10" customWidth="1"/>
    <col min="11253" max="11254" width="6.7109375" style="10" customWidth="1"/>
    <col min="11255" max="11255" width="14.28515625" style="10" customWidth="1"/>
    <col min="11256" max="11256" width="16.42578125" style="10" customWidth="1"/>
    <col min="11257" max="11505" width="8.7109375" style="10"/>
    <col min="11506" max="11507" width="7.42578125" style="10" customWidth="1"/>
    <col min="11508" max="11508" width="58.42578125" style="10" customWidth="1"/>
    <col min="11509" max="11510" width="6.7109375" style="10" customWidth="1"/>
    <col min="11511" max="11511" width="14.28515625" style="10" customWidth="1"/>
    <col min="11512" max="11512" width="16.42578125" style="10" customWidth="1"/>
    <col min="11513" max="11761" width="8.7109375" style="10"/>
    <col min="11762" max="11763" width="7.42578125" style="10" customWidth="1"/>
    <col min="11764" max="11764" width="58.42578125" style="10" customWidth="1"/>
    <col min="11765" max="11766" width="6.7109375" style="10" customWidth="1"/>
    <col min="11767" max="11767" width="14.28515625" style="10" customWidth="1"/>
    <col min="11768" max="11768" width="16.42578125" style="10" customWidth="1"/>
    <col min="11769" max="12017" width="8.7109375" style="10"/>
    <col min="12018" max="12019" width="7.42578125" style="10" customWidth="1"/>
    <col min="12020" max="12020" width="58.42578125" style="10" customWidth="1"/>
    <col min="12021" max="12022" width="6.7109375" style="10" customWidth="1"/>
    <col min="12023" max="12023" width="14.28515625" style="10" customWidth="1"/>
    <col min="12024" max="12024" width="16.42578125" style="10" customWidth="1"/>
    <col min="12025" max="12273" width="8.7109375" style="10"/>
    <col min="12274" max="12275" width="7.42578125" style="10" customWidth="1"/>
    <col min="12276" max="12276" width="58.42578125" style="10" customWidth="1"/>
    <col min="12277" max="12278" width="6.7109375" style="10" customWidth="1"/>
    <col min="12279" max="12279" width="14.28515625" style="10" customWidth="1"/>
    <col min="12280" max="12280" width="16.42578125" style="10" customWidth="1"/>
    <col min="12281" max="12529" width="8.7109375" style="10"/>
    <col min="12530" max="12531" width="7.42578125" style="10" customWidth="1"/>
    <col min="12532" max="12532" width="58.42578125" style="10" customWidth="1"/>
    <col min="12533" max="12534" width="6.7109375" style="10" customWidth="1"/>
    <col min="12535" max="12535" width="14.28515625" style="10" customWidth="1"/>
    <col min="12536" max="12536" width="16.42578125" style="10" customWidth="1"/>
    <col min="12537" max="12785" width="8.7109375" style="10"/>
    <col min="12786" max="12787" width="7.42578125" style="10" customWidth="1"/>
    <col min="12788" max="12788" width="58.42578125" style="10" customWidth="1"/>
    <col min="12789" max="12790" width="6.7109375" style="10" customWidth="1"/>
    <col min="12791" max="12791" width="14.28515625" style="10" customWidth="1"/>
    <col min="12792" max="12792" width="16.42578125" style="10" customWidth="1"/>
    <col min="12793" max="13041" width="8.7109375" style="10"/>
    <col min="13042" max="13043" width="7.42578125" style="10" customWidth="1"/>
    <col min="13044" max="13044" width="58.42578125" style="10" customWidth="1"/>
    <col min="13045" max="13046" width="6.7109375" style="10" customWidth="1"/>
    <col min="13047" max="13047" width="14.28515625" style="10" customWidth="1"/>
    <col min="13048" max="13048" width="16.42578125" style="10" customWidth="1"/>
    <col min="13049" max="13297" width="8.7109375" style="10"/>
    <col min="13298" max="13299" width="7.42578125" style="10" customWidth="1"/>
    <col min="13300" max="13300" width="58.42578125" style="10" customWidth="1"/>
    <col min="13301" max="13302" width="6.7109375" style="10" customWidth="1"/>
    <col min="13303" max="13303" width="14.28515625" style="10" customWidth="1"/>
    <col min="13304" max="13304" width="16.42578125" style="10" customWidth="1"/>
    <col min="13305" max="13553" width="8.7109375" style="10"/>
    <col min="13554" max="13555" width="7.42578125" style="10" customWidth="1"/>
    <col min="13556" max="13556" width="58.42578125" style="10" customWidth="1"/>
    <col min="13557" max="13558" width="6.7109375" style="10" customWidth="1"/>
    <col min="13559" max="13559" width="14.28515625" style="10" customWidth="1"/>
    <col min="13560" max="13560" width="16.42578125" style="10" customWidth="1"/>
    <col min="13561" max="13809" width="8.7109375" style="10"/>
    <col min="13810" max="13811" width="7.42578125" style="10" customWidth="1"/>
    <col min="13812" max="13812" width="58.42578125" style="10" customWidth="1"/>
    <col min="13813" max="13814" width="6.7109375" style="10" customWidth="1"/>
    <col min="13815" max="13815" width="14.28515625" style="10" customWidth="1"/>
    <col min="13816" max="13816" width="16.42578125" style="10" customWidth="1"/>
    <col min="13817" max="14065" width="8.7109375" style="10"/>
    <col min="14066" max="14067" width="7.42578125" style="10" customWidth="1"/>
    <col min="14068" max="14068" width="58.42578125" style="10" customWidth="1"/>
    <col min="14069" max="14070" width="6.7109375" style="10" customWidth="1"/>
    <col min="14071" max="14071" width="14.28515625" style="10" customWidth="1"/>
    <col min="14072" max="14072" width="16.42578125" style="10" customWidth="1"/>
    <col min="14073" max="14321" width="8.7109375" style="10"/>
    <col min="14322" max="14323" width="7.42578125" style="10" customWidth="1"/>
    <col min="14324" max="14324" width="58.42578125" style="10" customWidth="1"/>
    <col min="14325" max="14326" width="6.7109375" style="10" customWidth="1"/>
    <col min="14327" max="14327" width="14.28515625" style="10" customWidth="1"/>
    <col min="14328" max="14328" width="16.42578125" style="10" customWidth="1"/>
    <col min="14329" max="14577" width="8.7109375" style="10"/>
    <col min="14578" max="14579" width="7.42578125" style="10" customWidth="1"/>
    <col min="14580" max="14580" width="58.42578125" style="10" customWidth="1"/>
    <col min="14581" max="14582" width="6.7109375" style="10" customWidth="1"/>
    <col min="14583" max="14583" width="14.28515625" style="10" customWidth="1"/>
    <col min="14584" max="14584" width="16.42578125" style="10" customWidth="1"/>
    <col min="14585" max="14833" width="8.7109375" style="10"/>
    <col min="14834" max="14835" width="7.42578125" style="10" customWidth="1"/>
    <col min="14836" max="14836" width="58.42578125" style="10" customWidth="1"/>
    <col min="14837" max="14838" width="6.7109375" style="10" customWidth="1"/>
    <col min="14839" max="14839" width="14.28515625" style="10" customWidth="1"/>
    <col min="14840" max="14840" width="16.42578125" style="10" customWidth="1"/>
    <col min="14841" max="15089" width="8.7109375" style="10"/>
    <col min="15090" max="15091" width="7.42578125" style="10" customWidth="1"/>
    <col min="15092" max="15092" width="58.42578125" style="10" customWidth="1"/>
    <col min="15093" max="15094" width="6.7109375" style="10" customWidth="1"/>
    <col min="15095" max="15095" width="14.28515625" style="10" customWidth="1"/>
    <col min="15096" max="15096" width="16.42578125" style="10" customWidth="1"/>
    <col min="15097" max="15345" width="8.7109375" style="10"/>
    <col min="15346" max="15347" width="7.42578125" style="10" customWidth="1"/>
    <col min="15348" max="15348" width="58.42578125" style="10" customWidth="1"/>
    <col min="15349" max="15350" width="6.7109375" style="10" customWidth="1"/>
    <col min="15351" max="15351" width="14.28515625" style="10" customWidth="1"/>
    <col min="15352" max="15352" width="16.42578125" style="10" customWidth="1"/>
    <col min="15353" max="15601" width="8.7109375" style="10"/>
    <col min="15602" max="15603" width="7.42578125" style="10" customWidth="1"/>
    <col min="15604" max="15604" width="58.42578125" style="10" customWidth="1"/>
    <col min="15605" max="15606" width="6.7109375" style="10" customWidth="1"/>
    <col min="15607" max="15607" width="14.28515625" style="10" customWidth="1"/>
    <col min="15608" max="15608" width="16.42578125" style="10" customWidth="1"/>
    <col min="15609" max="15857" width="8.7109375" style="10"/>
    <col min="15858" max="15859" width="7.42578125" style="10" customWidth="1"/>
    <col min="15860" max="15860" width="58.42578125" style="10" customWidth="1"/>
    <col min="15861" max="15862" width="6.7109375" style="10" customWidth="1"/>
    <col min="15863" max="15863" width="14.28515625" style="10" customWidth="1"/>
    <col min="15864" max="15864" width="16.42578125" style="10" customWidth="1"/>
    <col min="15865" max="16113" width="8.7109375" style="10"/>
    <col min="16114" max="16115" width="7.42578125" style="10" customWidth="1"/>
    <col min="16116" max="16116" width="58.42578125" style="10" customWidth="1"/>
    <col min="16117" max="16118" width="6.7109375" style="10" customWidth="1"/>
    <col min="16119" max="16119" width="14.28515625" style="10" customWidth="1"/>
    <col min="16120" max="16120" width="16.42578125" style="10" customWidth="1"/>
    <col min="16121" max="16384" width="8.7109375" style="10"/>
  </cols>
  <sheetData>
    <row r="1" spans="1:8" ht="13.5" thickBot="1" x14ac:dyDescent="0.3"/>
    <row r="2" spans="1:8" s="13" customFormat="1" ht="41.25" thickBot="1" x14ac:dyDescent="0.3">
      <c r="A2" s="12"/>
      <c r="C2" s="14" t="s">
        <v>199</v>
      </c>
      <c r="D2" s="12"/>
      <c r="E2" s="12"/>
      <c r="F2" s="15"/>
      <c r="G2" s="15"/>
    </row>
    <row r="3" spans="1:8" ht="17.25" thickBot="1" x14ac:dyDescent="0.3">
      <c r="B3" s="16"/>
      <c r="C3" s="17"/>
    </row>
    <row r="4" spans="1:8" ht="21" thickBot="1" x14ac:dyDescent="0.3">
      <c r="B4" s="16"/>
      <c r="C4" s="18"/>
      <c r="G4" s="19" t="s">
        <v>86</v>
      </c>
      <c r="H4" s="20"/>
    </row>
    <row r="5" spans="1:8" ht="13.5" thickBot="1" x14ac:dyDescent="0.3"/>
    <row r="6" spans="1:8" ht="26.25" thickBot="1" x14ac:dyDescent="0.3">
      <c r="A6" s="21"/>
      <c r="B6" s="22"/>
      <c r="C6" s="23" t="s">
        <v>87</v>
      </c>
      <c r="D6" s="24" t="s">
        <v>141</v>
      </c>
      <c r="E6" s="25" t="s">
        <v>142</v>
      </c>
      <c r="F6" s="26"/>
      <c r="G6" s="27"/>
    </row>
    <row r="7" spans="1:8" ht="18" customHeight="1" x14ac:dyDescent="0.3">
      <c r="A7" s="28">
        <v>1</v>
      </c>
      <c r="B7" s="29"/>
      <c r="C7" s="30" t="str">
        <f>C19</f>
        <v xml:space="preserve">Bod 14 - Bystricka (Margarinka) - optika lesopark, lampa VO - link na lesopark </v>
      </c>
      <c r="D7" s="31">
        <v>1</v>
      </c>
      <c r="E7" s="31">
        <v>1</v>
      </c>
      <c r="F7" s="32"/>
      <c r="G7" s="33">
        <f>G19</f>
        <v>0</v>
      </c>
    </row>
    <row r="8" spans="1:8" ht="16.5" x14ac:dyDescent="0.25">
      <c r="A8" s="34">
        <v>2</v>
      </c>
      <c r="B8" s="35"/>
      <c r="C8" s="36" t="str">
        <f>C108</f>
        <v xml:space="preserve">Bod 15 - Bystricka (Takac) - link na Komenskeho </v>
      </c>
      <c r="D8" s="37">
        <v>1</v>
      </c>
      <c r="E8" s="37">
        <v>0</v>
      </c>
      <c r="F8" s="32"/>
      <c r="G8" s="38">
        <f>G108</f>
        <v>0</v>
      </c>
    </row>
    <row r="9" spans="1:8" ht="16.5" x14ac:dyDescent="0.25">
      <c r="A9" s="34">
        <v>3</v>
      </c>
      <c r="B9" s="35"/>
      <c r="C9" s="36" t="str">
        <f>C184</f>
        <v>Bod 16 - Bystricka (Vodni) - link na Kolonial</v>
      </c>
      <c r="D9" s="37">
        <v>2</v>
      </c>
      <c r="E9" s="37">
        <v>0</v>
      </c>
      <c r="F9" s="32"/>
      <c r="G9" s="38">
        <f>G184</f>
        <v>0</v>
      </c>
    </row>
    <row r="10" spans="1:8" ht="16.5" x14ac:dyDescent="0.25">
      <c r="A10" s="34">
        <v>4</v>
      </c>
      <c r="B10" s="35"/>
      <c r="C10" s="36" t="str">
        <f>C247</f>
        <v>Bod 11 - Gorkého - eth / přemístění</v>
      </c>
      <c r="D10" s="37">
        <v>1</v>
      </c>
      <c r="E10" s="37">
        <v>1</v>
      </c>
      <c r="F10" s="32"/>
      <c r="G10" s="38">
        <f>G247</f>
        <v>0</v>
      </c>
    </row>
    <row r="11" spans="1:8" ht="16.5" x14ac:dyDescent="0.25">
      <c r="A11" s="34">
        <v>5</v>
      </c>
      <c r="B11" s="35"/>
      <c r="C11" s="36" t="str">
        <f>C317</f>
        <v xml:space="preserve">Bod 20 - Hřbitovní (Polní) - link na Hřbitovní </v>
      </c>
      <c r="D11" s="37">
        <v>2</v>
      </c>
      <c r="E11" s="37">
        <v>0</v>
      </c>
      <c r="F11" s="32"/>
      <c r="G11" s="38">
        <f>G317</f>
        <v>0</v>
      </c>
    </row>
    <row r="12" spans="1:8" ht="16.5" x14ac:dyDescent="0.25">
      <c r="A12" s="34">
        <v>6</v>
      </c>
      <c r="B12" s="35"/>
      <c r="C12" s="36" t="str">
        <f>C384</f>
        <v>Bod 21 - Kostelní - link na Vrchoslavská lampa VO</v>
      </c>
      <c r="D12" s="37">
        <v>2</v>
      </c>
      <c r="E12" s="37">
        <v>1</v>
      </c>
      <c r="F12" s="32"/>
      <c r="G12" s="38">
        <f>G384</f>
        <v>0</v>
      </c>
    </row>
    <row r="13" spans="1:8" ht="16.5" x14ac:dyDescent="0.25">
      <c r="A13" s="34">
        <v>7</v>
      </c>
      <c r="B13" s="39"/>
      <c r="C13" s="40" t="str">
        <f>C458</f>
        <v xml:space="preserve">Bod 24 -  Úzká / Nová </v>
      </c>
      <c r="D13" s="37">
        <v>1</v>
      </c>
      <c r="E13" s="37">
        <v>1</v>
      </c>
      <c r="F13" s="32"/>
      <c r="G13" s="38">
        <f>G458</f>
        <v>0</v>
      </c>
    </row>
    <row r="14" spans="1:8" ht="17.25" thickBot="1" x14ac:dyDescent="0.3">
      <c r="A14" s="41">
        <v>8</v>
      </c>
      <c r="B14" s="39"/>
      <c r="C14" s="42" t="str">
        <f>C530</f>
        <v>Bod 3 - Trnovanská , centrální bod, OU doplnění serveru</v>
      </c>
      <c r="D14" s="43">
        <v>0</v>
      </c>
      <c r="E14" s="43">
        <v>0</v>
      </c>
      <c r="F14" s="44"/>
      <c r="G14" s="45">
        <f>G530</f>
        <v>0</v>
      </c>
    </row>
    <row r="15" spans="1:8" s="52" customFormat="1" ht="18.75" thickBot="1" x14ac:dyDescent="0.3">
      <c r="A15" s="46"/>
      <c r="B15" s="47"/>
      <c r="C15" s="23" t="s">
        <v>0</v>
      </c>
      <c r="D15" s="48">
        <f>SUM(D7:D14)</f>
        <v>10</v>
      </c>
      <c r="E15" s="49">
        <f>SUM(E7:E14)</f>
        <v>4</v>
      </c>
      <c r="F15" s="50"/>
      <c r="G15" s="51">
        <f>SUM(G7:G14)</f>
        <v>0</v>
      </c>
    </row>
    <row r="18" spans="1:7" ht="13.5" thickBot="1" x14ac:dyDescent="0.3"/>
    <row r="19" spans="1:7" ht="29.45" customHeight="1" thickBot="1" x14ac:dyDescent="0.3">
      <c r="A19" s="53" t="s">
        <v>1</v>
      </c>
      <c r="B19" s="53"/>
      <c r="C19" s="54" t="s">
        <v>179</v>
      </c>
      <c r="G19" s="55">
        <f>SUM(G36,G38:G40,G42:G55,G58:G59,G61:G66,G68:G86,G88:G98,G100:G105)</f>
        <v>0</v>
      </c>
    </row>
    <row r="20" spans="1:7" ht="13.5" x14ac:dyDescent="0.25">
      <c r="A20" s="56" t="s">
        <v>2</v>
      </c>
      <c r="B20" s="56"/>
      <c r="C20" s="57" t="s">
        <v>3</v>
      </c>
      <c r="D20" s="58"/>
      <c r="E20" s="58" t="s">
        <v>4</v>
      </c>
      <c r="F20" s="59" t="s">
        <v>5</v>
      </c>
      <c r="G20" s="60" t="s">
        <v>6</v>
      </c>
    </row>
    <row r="21" spans="1:7" x14ac:dyDescent="0.25">
      <c r="A21" s="61">
        <v>1</v>
      </c>
      <c r="B21" s="62"/>
      <c r="C21" s="63" t="s">
        <v>63</v>
      </c>
      <c r="D21" s="63"/>
      <c r="E21" s="63"/>
      <c r="F21" s="63"/>
      <c r="G21" s="64"/>
    </row>
    <row r="22" spans="1:7" x14ac:dyDescent="0.2">
      <c r="A22" s="65">
        <v>2</v>
      </c>
      <c r="B22" s="66"/>
      <c r="C22" s="67" t="s">
        <v>27</v>
      </c>
      <c r="D22" s="68" t="s">
        <v>7</v>
      </c>
      <c r="E22" s="68">
        <v>0</v>
      </c>
      <c r="F22" s="69">
        <v>0</v>
      </c>
      <c r="G22" s="70">
        <f t="shared" ref="G22:G24" si="0">F22*E22</f>
        <v>0</v>
      </c>
    </row>
    <row r="23" spans="1:7" x14ac:dyDescent="0.2">
      <c r="A23" s="65">
        <v>3</v>
      </c>
      <c r="B23" s="66"/>
      <c r="C23" s="67" t="s">
        <v>90</v>
      </c>
      <c r="D23" s="68" t="s">
        <v>7</v>
      </c>
      <c r="E23" s="68">
        <v>0</v>
      </c>
      <c r="F23" s="69">
        <v>0</v>
      </c>
      <c r="G23" s="70">
        <f t="shared" si="0"/>
        <v>0</v>
      </c>
    </row>
    <row r="24" spans="1:7" x14ac:dyDescent="0.2">
      <c r="A24" s="65">
        <v>4</v>
      </c>
      <c r="B24" s="66"/>
      <c r="C24" s="67" t="s">
        <v>36</v>
      </c>
      <c r="D24" s="68" t="s">
        <v>12</v>
      </c>
      <c r="E24" s="68">
        <v>0</v>
      </c>
      <c r="F24" s="69">
        <v>0</v>
      </c>
      <c r="G24" s="70">
        <f t="shared" si="0"/>
        <v>0</v>
      </c>
    </row>
    <row r="25" spans="1:7" x14ac:dyDescent="0.2">
      <c r="A25" s="65">
        <v>5</v>
      </c>
      <c r="B25" s="66"/>
      <c r="C25" s="71" t="s">
        <v>47</v>
      </c>
      <c r="D25" s="66" t="s">
        <v>41</v>
      </c>
      <c r="E25" s="66">
        <v>0</v>
      </c>
      <c r="F25" s="69">
        <v>0</v>
      </c>
      <c r="G25" s="70">
        <f t="shared" ref="G25" si="1">F25*E25</f>
        <v>0</v>
      </c>
    </row>
    <row r="26" spans="1:7" x14ac:dyDescent="0.25">
      <c r="A26" s="72">
        <v>6</v>
      </c>
      <c r="B26" s="73"/>
      <c r="C26" s="74" t="s">
        <v>22</v>
      </c>
      <c r="D26" s="74"/>
      <c r="E26" s="74"/>
      <c r="F26" s="74"/>
      <c r="G26" s="75"/>
    </row>
    <row r="27" spans="1:7" ht="25.5" x14ac:dyDescent="0.25">
      <c r="A27" s="65">
        <v>7</v>
      </c>
      <c r="B27" s="66"/>
      <c r="C27" s="76" t="s">
        <v>161</v>
      </c>
      <c r="D27" s="68" t="s">
        <v>41</v>
      </c>
      <c r="E27" s="68">
        <v>0</v>
      </c>
      <c r="F27" s="69">
        <v>0</v>
      </c>
      <c r="G27" s="70">
        <f t="shared" ref="G27:G28" si="2">F27*E27</f>
        <v>0</v>
      </c>
    </row>
    <row r="28" spans="1:7" ht="25.5" x14ac:dyDescent="0.25">
      <c r="A28" s="65">
        <v>8</v>
      </c>
      <c r="B28" s="66"/>
      <c r="C28" s="76" t="s">
        <v>161</v>
      </c>
      <c r="D28" s="68" t="s">
        <v>41</v>
      </c>
      <c r="E28" s="68">
        <v>0</v>
      </c>
      <c r="F28" s="69">
        <v>0</v>
      </c>
      <c r="G28" s="70">
        <f t="shared" si="2"/>
        <v>0</v>
      </c>
    </row>
    <row r="29" spans="1:7" x14ac:dyDescent="0.25">
      <c r="A29" s="72">
        <v>9</v>
      </c>
      <c r="B29" s="73"/>
      <c r="C29" s="74" t="s">
        <v>29</v>
      </c>
      <c r="D29" s="74"/>
      <c r="E29" s="74"/>
      <c r="F29" s="74"/>
      <c r="G29" s="75"/>
    </row>
    <row r="30" spans="1:7" x14ac:dyDescent="0.2">
      <c r="A30" s="65">
        <v>10</v>
      </c>
      <c r="B30" s="66"/>
      <c r="C30" s="67" t="s">
        <v>30</v>
      </c>
      <c r="D30" s="68" t="s">
        <v>7</v>
      </c>
      <c r="E30" s="68">
        <v>0</v>
      </c>
      <c r="F30" s="69">
        <v>0</v>
      </c>
      <c r="G30" s="70">
        <f t="shared" ref="G30:G33" si="3">F30*E30</f>
        <v>0</v>
      </c>
    </row>
    <row r="31" spans="1:7" x14ac:dyDescent="0.2">
      <c r="A31" s="65">
        <v>11</v>
      </c>
      <c r="B31" s="66"/>
      <c r="C31" s="71" t="s">
        <v>82</v>
      </c>
      <c r="D31" s="66" t="s">
        <v>7</v>
      </c>
      <c r="E31" s="66">
        <v>0</v>
      </c>
      <c r="F31" s="69">
        <v>0</v>
      </c>
      <c r="G31" s="70">
        <f t="shared" si="3"/>
        <v>0</v>
      </c>
    </row>
    <row r="32" spans="1:7" x14ac:dyDescent="0.2">
      <c r="A32" s="65">
        <v>12</v>
      </c>
      <c r="B32" s="66"/>
      <c r="C32" s="71" t="s">
        <v>83</v>
      </c>
      <c r="D32" s="66" t="s">
        <v>12</v>
      </c>
      <c r="E32" s="66">
        <v>0</v>
      </c>
      <c r="F32" s="69">
        <v>0</v>
      </c>
      <c r="G32" s="70">
        <f t="shared" si="3"/>
        <v>0</v>
      </c>
    </row>
    <row r="33" spans="1:7" x14ac:dyDescent="0.2">
      <c r="A33" s="65">
        <v>13</v>
      </c>
      <c r="B33" s="66"/>
      <c r="C33" s="71" t="s">
        <v>31</v>
      </c>
      <c r="D33" s="66" t="s">
        <v>7</v>
      </c>
      <c r="E33" s="66">
        <v>0</v>
      </c>
      <c r="F33" s="69">
        <v>0</v>
      </c>
      <c r="G33" s="70">
        <f t="shared" si="3"/>
        <v>0</v>
      </c>
    </row>
    <row r="34" spans="1:7" x14ac:dyDescent="0.25">
      <c r="A34" s="65">
        <v>14</v>
      </c>
      <c r="B34" s="68"/>
      <c r="C34" s="77" t="s">
        <v>8</v>
      </c>
      <c r="D34" s="68" t="s">
        <v>7</v>
      </c>
      <c r="E34" s="68">
        <v>0</v>
      </c>
      <c r="F34" s="69">
        <v>0</v>
      </c>
      <c r="G34" s="70">
        <f>F34*E34</f>
        <v>0</v>
      </c>
    </row>
    <row r="35" spans="1:7" x14ac:dyDescent="0.25">
      <c r="A35" s="72">
        <v>15</v>
      </c>
      <c r="B35" s="73"/>
      <c r="C35" s="74" t="s">
        <v>25</v>
      </c>
      <c r="D35" s="74"/>
      <c r="E35" s="74"/>
      <c r="F35" s="74"/>
      <c r="G35" s="75"/>
    </row>
    <row r="36" spans="1:7" x14ac:dyDescent="0.2">
      <c r="A36" s="72">
        <v>16</v>
      </c>
      <c r="B36" s="73"/>
      <c r="C36" s="78" t="s">
        <v>32</v>
      </c>
      <c r="D36" s="79" t="s">
        <v>7</v>
      </c>
      <c r="E36" s="79">
        <v>1</v>
      </c>
      <c r="F36" s="120"/>
      <c r="G36" s="80">
        <f t="shared" ref="G36:G40" si="4">F36*E36</f>
        <v>0</v>
      </c>
    </row>
    <row r="37" spans="1:7" x14ac:dyDescent="0.2">
      <c r="A37" s="65">
        <v>17</v>
      </c>
      <c r="B37" s="66"/>
      <c r="C37" s="67" t="s">
        <v>147</v>
      </c>
      <c r="D37" s="68" t="s">
        <v>7</v>
      </c>
      <c r="E37" s="68">
        <v>0</v>
      </c>
      <c r="F37" s="69">
        <v>0</v>
      </c>
      <c r="G37" s="70">
        <f t="shared" si="4"/>
        <v>0</v>
      </c>
    </row>
    <row r="38" spans="1:7" x14ac:dyDescent="0.2">
      <c r="A38" s="72">
        <v>18</v>
      </c>
      <c r="B38" s="73"/>
      <c r="C38" s="78" t="s">
        <v>148</v>
      </c>
      <c r="D38" s="79" t="s">
        <v>7</v>
      </c>
      <c r="E38" s="79">
        <v>1</v>
      </c>
      <c r="F38" s="120"/>
      <c r="G38" s="80">
        <f t="shared" si="4"/>
        <v>0</v>
      </c>
    </row>
    <row r="39" spans="1:7" x14ac:dyDescent="0.25">
      <c r="A39" s="72">
        <v>19</v>
      </c>
      <c r="B39" s="79"/>
      <c r="C39" s="81" t="s">
        <v>33</v>
      </c>
      <c r="D39" s="79" t="s">
        <v>7</v>
      </c>
      <c r="E39" s="79">
        <v>2</v>
      </c>
      <c r="F39" s="120"/>
      <c r="G39" s="80">
        <f t="shared" si="4"/>
        <v>0</v>
      </c>
    </row>
    <row r="40" spans="1:7" x14ac:dyDescent="0.25">
      <c r="A40" s="72">
        <v>20</v>
      </c>
      <c r="B40" s="73"/>
      <c r="C40" s="81" t="s">
        <v>34</v>
      </c>
      <c r="D40" s="79" t="s">
        <v>7</v>
      </c>
      <c r="E40" s="79">
        <v>1</v>
      </c>
      <c r="F40" s="120"/>
      <c r="G40" s="80">
        <f t="shared" si="4"/>
        <v>0</v>
      </c>
    </row>
    <row r="41" spans="1:7" x14ac:dyDescent="0.25">
      <c r="A41" s="72">
        <v>21</v>
      </c>
      <c r="B41" s="79"/>
      <c r="C41" s="82" t="s">
        <v>18</v>
      </c>
      <c r="D41" s="74"/>
      <c r="E41" s="74"/>
      <c r="F41" s="74"/>
      <c r="G41" s="75"/>
    </row>
    <row r="42" spans="1:7" x14ac:dyDescent="0.25">
      <c r="A42" s="72">
        <v>22</v>
      </c>
      <c r="B42" s="73"/>
      <c r="C42" s="81" t="s">
        <v>28</v>
      </c>
      <c r="D42" s="79" t="s">
        <v>7</v>
      </c>
      <c r="E42" s="79">
        <v>15</v>
      </c>
      <c r="F42" s="120"/>
      <c r="G42" s="80">
        <f t="shared" ref="G42:G56" si="5">F42*E42</f>
        <v>0</v>
      </c>
    </row>
    <row r="43" spans="1:7" x14ac:dyDescent="0.25">
      <c r="A43" s="72">
        <v>23</v>
      </c>
      <c r="B43" s="73"/>
      <c r="C43" s="81" t="s">
        <v>37</v>
      </c>
      <c r="D43" s="79" t="s">
        <v>7</v>
      </c>
      <c r="E43" s="79">
        <v>10</v>
      </c>
      <c r="F43" s="120"/>
      <c r="G43" s="80">
        <f t="shared" si="5"/>
        <v>0</v>
      </c>
    </row>
    <row r="44" spans="1:7" x14ac:dyDescent="0.25">
      <c r="A44" s="72">
        <v>24</v>
      </c>
      <c r="B44" s="73"/>
      <c r="C44" s="81" t="s">
        <v>101</v>
      </c>
      <c r="D44" s="79" t="s">
        <v>9</v>
      </c>
      <c r="E44" s="79">
        <v>350</v>
      </c>
      <c r="F44" s="120"/>
      <c r="G44" s="80">
        <f t="shared" si="5"/>
        <v>0</v>
      </c>
    </row>
    <row r="45" spans="1:7" x14ac:dyDescent="0.25">
      <c r="A45" s="72">
        <v>25</v>
      </c>
      <c r="B45" s="73"/>
      <c r="C45" s="81" t="s">
        <v>162</v>
      </c>
      <c r="D45" s="79" t="s">
        <v>9</v>
      </c>
      <c r="E45" s="79">
        <v>520</v>
      </c>
      <c r="F45" s="120"/>
      <c r="G45" s="80">
        <f t="shared" si="5"/>
        <v>0</v>
      </c>
    </row>
    <row r="46" spans="1:7" x14ac:dyDescent="0.25">
      <c r="A46" s="72">
        <v>26</v>
      </c>
      <c r="B46" s="73"/>
      <c r="C46" s="81" t="s">
        <v>91</v>
      </c>
      <c r="D46" s="79" t="s">
        <v>9</v>
      </c>
      <c r="E46" s="79">
        <v>550</v>
      </c>
      <c r="F46" s="120"/>
      <c r="G46" s="80">
        <f t="shared" si="5"/>
        <v>0</v>
      </c>
    </row>
    <row r="47" spans="1:7" x14ac:dyDescent="0.25">
      <c r="A47" s="72">
        <v>27</v>
      </c>
      <c r="B47" s="73"/>
      <c r="C47" s="81" t="s">
        <v>92</v>
      </c>
      <c r="D47" s="79" t="s">
        <v>7</v>
      </c>
      <c r="E47" s="79">
        <v>20</v>
      </c>
      <c r="F47" s="120"/>
      <c r="G47" s="80">
        <f t="shared" si="5"/>
        <v>0</v>
      </c>
    </row>
    <row r="48" spans="1:7" x14ac:dyDescent="0.25">
      <c r="A48" s="72">
        <v>28</v>
      </c>
      <c r="B48" s="73"/>
      <c r="C48" s="81" t="s">
        <v>93</v>
      </c>
      <c r="D48" s="79" t="s">
        <v>7</v>
      </c>
      <c r="E48" s="79">
        <v>8</v>
      </c>
      <c r="F48" s="120"/>
      <c r="G48" s="80">
        <f t="shared" si="5"/>
        <v>0</v>
      </c>
    </row>
    <row r="49" spans="1:7" x14ac:dyDescent="0.25">
      <c r="A49" s="72">
        <v>29</v>
      </c>
      <c r="B49" s="73"/>
      <c r="C49" s="81" t="s">
        <v>94</v>
      </c>
      <c r="D49" s="79" t="s">
        <v>7</v>
      </c>
      <c r="E49" s="79">
        <v>8</v>
      </c>
      <c r="F49" s="120"/>
      <c r="G49" s="80">
        <f t="shared" si="5"/>
        <v>0</v>
      </c>
    </row>
    <row r="50" spans="1:7" x14ac:dyDescent="0.25">
      <c r="A50" s="72">
        <v>30</v>
      </c>
      <c r="B50" s="73"/>
      <c r="C50" s="81" t="s">
        <v>95</v>
      </c>
      <c r="D50" s="79" t="s">
        <v>7</v>
      </c>
      <c r="E50" s="79">
        <v>8</v>
      </c>
      <c r="F50" s="120"/>
      <c r="G50" s="80">
        <f t="shared" si="5"/>
        <v>0</v>
      </c>
    </row>
    <row r="51" spans="1:7" x14ac:dyDescent="0.25">
      <c r="A51" s="72">
        <v>31</v>
      </c>
      <c r="B51" s="73"/>
      <c r="C51" s="81" t="s">
        <v>96</v>
      </c>
      <c r="D51" s="79" t="s">
        <v>9</v>
      </c>
      <c r="E51" s="79">
        <v>550</v>
      </c>
      <c r="F51" s="120"/>
      <c r="G51" s="80">
        <f t="shared" si="5"/>
        <v>0</v>
      </c>
    </row>
    <row r="52" spans="1:7" x14ac:dyDescent="0.25">
      <c r="A52" s="72">
        <v>32</v>
      </c>
      <c r="B52" s="79"/>
      <c r="C52" s="81" t="s">
        <v>97</v>
      </c>
      <c r="D52" s="79" t="s">
        <v>7</v>
      </c>
      <c r="E52" s="79">
        <v>20</v>
      </c>
      <c r="F52" s="120"/>
      <c r="G52" s="80">
        <f t="shared" si="5"/>
        <v>0</v>
      </c>
    </row>
    <row r="53" spans="1:7" x14ac:dyDescent="0.25">
      <c r="A53" s="72">
        <v>33</v>
      </c>
      <c r="B53" s="79"/>
      <c r="C53" s="83" t="s">
        <v>98</v>
      </c>
      <c r="D53" s="84" t="s">
        <v>7</v>
      </c>
      <c r="E53" s="84">
        <v>20</v>
      </c>
      <c r="F53" s="120"/>
      <c r="G53" s="80">
        <f t="shared" si="5"/>
        <v>0</v>
      </c>
    </row>
    <row r="54" spans="1:7" x14ac:dyDescent="0.25">
      <c r="A54" s="72">
        <v>34</v>
      </c>
      <c r="B54" s="79"/>
      <c r="C54" s="83" t="s">
        <v>99</v>
      </c>
      <c r="D54" s="84" t="s">
        <v>7</v>
      </c>
      <c r="E54" s="84">
        <v>7</v>
      </c>
      <c r="F54" s="120"/>
      <c r="G54" s="80">
        <f t="shared" si="5"/>
        <v>0</v>
      </c>
    </row>
    <row r="55" spans="1:7" x14ac:dyDescent="0.2">
      <c r="A55" s="72">
        <v>35</v>
      </c>
      <c r="B55" s="79"/>
      <c r="C55" s="85" t="s">
        <v>100</v>
      </c>
      <c r="D55" s="84" t="s">
        <v>7</v>
      </c>
      <c r="E55" s="84">
        <v>10</v>
      </c>
      <c r="F55" s="120"/>
      <c r="G55" s="80">
        <f t="shared" si="5"/>
        <v>0</v>
      </c>
    </row>
    <row r="56" spans="1:7" x14ac:dyDescent="0.25">
      <c r="A56" s="65">
        <v>36</v>
      </c>
      <c r="B56" s="68"/>
      <c r="C56" s="77" t="s">
        <v>45</v>
      </c>
      <c r="D56" s="68" t="s">
        <v>46</v>
      </c>
      <c r="E56" s="68">
        <v>0</v>
      </c>
      <c r="F56" s="69">
        <v>0</v>
      </c>
      <c r="G56" s="70">
        <f t="shared" si="5"/>
        <v>0</v>
      </c>
    </row>
    <row r="57" spans="1:7" x14ac:dyDescent="0.25">
      <c r="A57" s="72">
        <v>37</v>
      </c>
      <c r="B57" s="79"/>
      <c r="C57" s="82" t="s">
        <v>72</v>
      </c>
      <c r="D57" s="74"/>
      <c r="E57" s="74"/>
      <c r="F57" s="74"/>
      <c r="G57" s="75"/>
    </row>
    <row r="58" spans="1:7" x14ac:dyDescent="0.2">
      <c r="A58" s="72">
        <v>38</v>
      </c>
      <c r="B58" s="73"/>
      <c r="C58" s="85" t="s">
        <v>76</v>
      </c>
      <c r="D58" s="79" t="s">
        <v>7</v>
      </c>
      <c r="E58" s="79">
        <v>3</v>
      </c>
      <c r="F58" s="120"/>
      <c r="G58" s="80">
        <f t="shared" ref="G58:G86" si="6">F58*E58</f>
        <v>0</v>
      </c>
    </row>
    <row r="59" spans="1:7" x14ac:dyDescent="0.2">
      <c r="A59" s="72">
        <v>39</v>
      </c>
      <c r="B59" s="79"/>
      <c r="C59" s="85" t="s">
        <v>77</v>
      </c>
      <c r="D59" s="79" t="s">
        <v>7</v>
      </c>
      <c r="E59" s="79">
        <v>3</v>
      </c>
      <c r="F59" s="120"/>
      <c r="G59" s="80">
        <f t="shared" si="6"/>
        <v>0</v>
      </c>
    </row>
    <row r="60" spans="1:7" x14ac:dyDescent="0.2">
      <c r="A60" s="65">
        <v>40</v>
      </c>
      <c r="B60" s="66"/>
      <c r="C60" s="86" t="s">
        <v>78</v>
      </c>
      <c r="D60" s="68" t="s">
        <v>7</v>
      </c>
      <c r="E60" s="68">
        <v>0</v>
      </c>
      <c r="F60" s="69">
        <v>0</v>
      </c>
      <c r="G60" s="70">
        <f t="shared" si="6"/>
        <v>0</v>
      </c>
    </row>
    <row r="61" spans="1:7" x14ac:dyDescent="0.2">
      <c r="A61" s="72">
        <v>41</v>
      </c>
      <c r="B61" s="73"/>
      <c r="C61" s="85" t="s">
        <v>85</v>
      </c>
      <c r="D61" s="79" t="s">
        <v>7</v>
      </c>
      <c r="E61" s="79">
        <v>4</v>
      </c>
      <c r="F61" s="120"/>
      <c r="G61" s="80">
        <f t="shared" si="6"/>
        <v>0</v>
      </c>
    </row>
    <row r="62" spans="1:7" x14ac:dyDescent="0.2">
      <c r="A62" s="72">
        <v>42</v>
      </c>
      <c r="B62" s="73"/>
      <c r="C62" s="85" t="s">
        <v>79</v>
      </c>
      <c r="D62" s="79" t="s">
        <v>7</v>
      </c>
      <c r="E62" s="79">
        <v>12</v>
      </c>
      <c r="F62" s="120"/>
      <c r="G62" s="80">
        <f t="shared" si="6"/>
        <v>0</v>
      </c>
    </row>
    <row r="63" spans="1:7" x14ac:dyDescent="0.2">
      <c r="A63" s="72">
        <v>43</v>
      </c>
      <c r="B63" s="73"/>
      <c r="C63" s="85" t="s">
        <v>80</v>
      </c>
      <c r="D63" s="79" t="s">
        <v>7</v>
      </c>
      <c r="E63" s="79">
        <v>3</v>
      </c>
      <c r="F63" s="120"/>
      <c r="G63" s="80">
        <f t="shared" si="6"/>
        <v>0</v>
      </c>
    </row>
    <row r="64" spans="1:7" x14ac:dyDescent="0.2">
      <c r="A64" s="72">
        <v>44</v>
      </c>
      <c r="B64" s="73"/>
      <c r="C64" s="85" t="s">
        <v>84</v>
      </c>
      <c r="D64" s="79" t="s">
        <v>12</v>
      </c>
      <c r="E64" s="79">
        <v>3</v>
      </c>
      <c r="F64" s="120"/>
      <c r="G64" s="80">
        <f t="shared" si="6"/>
        <v>0</v>
      </c>
    </row>
    <row r="65" spans="1:7" x14ac:dyDescent="0.2">
      <c r="A65" s="72">
        <v>45</v>
      </c>
      <c r="B65" s="73"/>
      <c r="C65" s="85" t="s">
        <v>81</v>
      </c>
      <c r="D65" s="79" t="s">
        <v>7</v>
      </c>
      <c r="E65" s="79">
        <v>3</v>
      </c>
      <c r="F65" s="120"/>
      <c r="G65" s="80">
        <f t="shared" si="6"/>
        <v>0</v>
      </c>
    </row>
    <row r="66" spans="1:7" x14ac:dyDescent="0.2">
      <c r="A66" s="72">
        <v>46</v>
      </c>
      <c r="B66" s="73"/>
      <c r="C66" s="87" t="s">
        <v>74</v>
      </c>
      <c r="D66" s="79" t="s">
        <v>7</v>
      </c>
      <c r="E66" s="79">
        <v>6</v>
      </c>
      <c r="F66" s="120"/>
      <c r="G66" s="80">
        <f t="shared" si="6"/>
        <v>0</v>
      </c>
    </row>
    <row r="67" spans="1:7" x14ac:dyDescent="0.25">
      <c r="A67" s="72">
        <v>47</v>
      </c>
      <c r="B67" s="73"/>
      <c r="C67" s="82" t="s">
        <v>103</v>
      </c>
      <c r="D67" s="74"/>
      <c r="E67" s="74"/>
      <c r="F67" s="74"/>
      <c r="G67" s="75"/>
    </row>
    <row r="68" spans="1:7" x14ac:dyDescent="0.2">
      <c r="A68" s="72">
        <v>48</v>
      </c>
      <c r="B68" s="73"/>
      <c r="C68" s="87" t="s">
        <v>104</v>
      </c>
      <c r="D68" s="79" t="s">
        <v>7</v>
      </c>
      <c r="E68" s="79">
        <v>2</v>
      </c>
      <c r="F68" s="120"/>
      <c r="G68" s="80">
        <f t="shared" si="6"/>
        <v>0</v>
      </c>
    </row>
    <row r="69" spans="1:7" x14ac:dyDescent="0.2">
      <c r="A69" s="72">
        <v>49</v>
      </c>
      <c r="B69" s="73"/>
      <c r="C69" s="87" t="s">
        <v>105</v>
      </c>
      <c r="D69" s="79" t="s">
        <v>7</v>
      </c>
      <c r="E69" s="79">
        <v>1</v>
      </c>
      <c r="F69" s="120"/>
      <c r="G69" s="80">
        <f t="shared" si="6"/>
        <v>0</v>
      </c>
    </row>
    <row r="70" spans="1:7" x14ac:dyDescent="0.2">
      <c r="A70" s="72">
        <v>50</v>
      </c>
      <c r="B70" s="73"/>
      <c r="C70" s="87" t="s">
        <v>106</v>
      </c>
      <c r="D70" s="79" t="s">
        <v>7</v>
      </c>
      <c r="E70" s="79">
        <v>1</v>
      </c>
      <c r="F70" s="120"/>
      <c r="G70" s="80">
        <f t="shared" si="6"/>
        <v>0</v>
      </c>
    </row>
    <row r="71" spans="1:7" x14ac:dyDescent="0.2">
      <c r="A71" s="72">
        <v>51</v>
      </c>
      <c r="B71" s="73"/>
      <c r="C71" s="87" t="s">
        <v>107</v>
      </c>
      <c r="D71" s="79" t="s">
        <v>9</v>
      </c>
      <c r="E71" s="79">
        <v>38</v>
      </c>
      <c r="F71" s="120"/>
      <c r="G71" s="80">
        <f t="shared" si="6"/>
        <v>0</v>
      </c>
    </row>
    <row r="72" spans="1:7" x14ac:dyDescent="0.2">
      <c r="A72" s="72">
        <v>52</v>
      </c>
      <c r="B72" s="73"/>
      <c r="C72" s="87" t="s">
        <v>108</v>
      </c>
      <c r="D72" s="79" t="s">
        <v>9</v>
      </c>
      <c r="E72" s="79">
        <v>38</v>
      </c>
      <c r="F72" s="120"/>
      <c r="G72" s="80">
        <f t="shared" si="6"/>
        <v>0</v>
      </c>
    </row>
    <row r="73" spans="1:7" x14ac:dyDescent="0.2">
      <c r="A73" s="72">
        <v>53</v>
      </c>
      <c r="B73" s="73"/>
      <c r="C73" s="87" t="s">
        <v>109</v>
      </c>
      <c r="D73" s="79" t="s">
        <v>7</v>
      </c>
      <c r="E73" s="79">
        <v>1</v>
      </c>
      <c r="F73" s="120"/>
      <c r="G73" s="80">
        <f t="shared" si="6"/>
        <v>0</v>
      </c>
    </row>
    <row r="74" spans="1:7" x14ac:dyDescent="0.2">
      <c r="A74" s="72">
        <v>54</v>
      </c>
      <c r="B74" s="73"/>
      <c r="C74" s="87" t="s">
        <v>110</v>
      </c>
      <c r="D74" s="79" t="s">
        <v>7</v>
      </c>
      <c r="E74" s="79">
        <v>1</v>
      </c>
      <c r="F74" s="120"/>
      <c r="G74" s="80">
        <f t="shared" si="6"/>
        <v>0</v>
      </c>
    </row>
    <row r="75" spans="1:7" x14ac:dyDescent="0.2">
      <c r="A75" s="72">
        <v>55</v>
      </c>
      <c r="B75" s="73"/>
      <c r="C75" s="87" t="s">
        <v>111</v>
      </c>
      <c r="D75" s="79" t="s">
        <v>7</v>
      </c>
      <c r="E75" s="79">
        <v>1</v>
      </c>
      <c r="F75" s="120"/>
      <c r="G75" s="80">
        <f t="shared" si="6"/>
        <v>0</v>
      </c>
    </row>
    <row r="76" spans="1:7" x14ac:dyDescent="0.2">
      <c r="A76" s="72">
        <v>56</v>
      </c>
      <c r="B76" s="73"/>
      <c r="C76" s="87" t="s">
        <v>112</v>
      </c>
      <c r="D76" s="79" t="s">
        <v>9</v>
      </c>
      <c r="E76" s="79">
        <v>42</v>
      </c>
      <c r="F76" s="120"/>
      <c r="G76" s="80">
        <f t="shared" si="6"/>
        <v>0</v>
      </c>
    </row>
    <row r="77" spans="1:7" x14ac:dyDescent="0.2">
      <c r="A77" s="72">
        <v>57</v>
      </c>
      <c r="B77" s="73"/>
      <c r="C77" s="87" t="s">
        <v>113</v>
      </c>
      <c r="D77" s="79" t="s">
        <v>9</v>
      </c>
      <c r="E77" s="79">
        <v>38</v>
      </c>
      <c r="F77" s="120"/>
      <c r="G77" s="80">
        <f t="shared" si="6"/>
        <v>0</v>
      </c>
    </row>
    <row r="78" spans="1:7" x14ac:dyDescent="0.2">
      <c r="A78" s="72">
        <v>58</v>
      </c>
      <c r="B78" s="73"/>
      <c r="C78" s="87" t="s">
        <v>114</v>
      </c>
      <c r="D78" s="79" t="s">
        <v>9</v>
      </c>
      <c r="E78" s="79">
        <v>42</v>
      </c>
      <c r="F78" s="120"/>
      <c r="G78" s="80">
        <f t="shared" si="6"/>
        <v>0</v>
      </c>
    </row>
    <row r="79" spans="1:7" x14ac:dyDescent="0.2">
      <c r="A79" s="72">
        <v>59</v>
      </c>
      <c r="B79" s="73"/>
      <c r="C79" s="87" t="s">
        <v>115</v>
      </c>
      <c r="D79" s="79" t="s">
        <v>9</v>
      </c>
      <c r="E79" s="79">
        <v>30</v>
      </c>
      <c r="F79" s="120"/>
      <c r="G79" s="80">
        <f t="shared" si="6"/>
        <v>0</v>
      </c>
    </row>
    <row r="80" spans="1:7" x14ac:dyDescent="0.2">
      <c r="A80" s="72">
        <v>60</v>
      </c>
      <c r="B80" s="73"/>
      <c r="C80" s="87" t="s">
        <v>116</v>
      </c>
      <c r="D80" s="79" t="s">
        <v>7</v>
      </c>
      <c r="E80" s="79">
        <v>3</v>
      </c>
      <c r="F80" s="120"/>
      <c r="G80" s="80">
        <f t="shared" si="6"/>
        <v>0</v>
      </c>
    </row>
    <row r="81" spans="1:7" x14ac:dyDescent="0.2">
      <c r="A81" s="72">
        <v>61</v>
      </c>
      <c r="B81" s="73"/>
      <c r="C81" s="87" t="s">
        <v>117</v>
      </c>
      <c r="D81" s="79" t="s">
        <v>7</v>
      </c>
      <c r="E81" s="79">
        <v>42</v>
      </c>
      <c r="F81" s="120"/>
      <c r="G81" s="80">
        <f t="shared" si="6"/>
        <v>0</v>
      </c>
    </row>
    <row r="82" spans="1:7" x14ac:dyDescent="0.2">
      <c r="A82" s="72">
        <v>62</v>
      </c>
      <c r="B82" s="73"/>
      <c r="C82" s="87" t="s">
        <v>118</v>
      </c>
      <c r="D82" s="79" t="s">
        <v>7</v>
      </c>
      <c r="E82" s="79">
        <v>1</v>
      </c>
      <c r="F82" s="120"/>
      <c r="G82" s="80">
        <f t="shared" si="6"/>
        <v>0</v>
      </c>
    </row>
    <row r="83" spans="1:7" x14ac:dyDescent="0.2">
      <c r="A83" s="72">
        <v>63</v>
      </c>
      <c r="B83" s="73"/>
      <c r="C83" s="87" t="s">
        <v>119</v>
      </c>
      <c r="D83" s="79" t="s">
        <v>7</v>
      </c>
      <c r="E83" s="79">
        <v>1</v>
      </c>
      <c r="F83" s="120"/>
      <c r="G83" s="80">
        <f t="shared" si="6"/>
        <v>0</v>
      </c>
    </row>
    <row r="84" spans="1:7" x14ac:dyDescent="0.2">
      <c r="A84" s="72">
        <v>64</v>
      </c>
      <c r="B84" s="73"/>
      <c r="C84" s="87" t="s">
        <v>120</v>
      </c>
      <c r="D84" s="79" t="s">
        <v>7</v>
      </c>
      <c r="E84" s="79">
        <v>1</v>
      </c>
      <c r="F84" s="120"/>
      <c r="G84" s="80">
        <f t="shared" si="6"/>
        <v>0</v>
      </c>
    </row>
    <row r="85" spans="1:7" x14ac:dyDescent="0.2">
      <c r="A85" s="72">
        <v>65</v>
      </c>
      <c r="B85" s="73"/>
      <c r="C85" s="87" t="s">
        <v>121</v>
      </c>
      <c r="D85" s="79" t="s">
        <v>7</v>
      </c>
      <c r="E85" s="79">
        <v>1</v>
      </c>
      <c r="F85" s="120"/>
      <c r="G85" s="80">
        <f t="shared" si="6"/>
        <v>0</v>
      </c>
    </row>
    <row r="86" spans="1:7" x14ac:dyDescent="0.2">
      <c r="A86" s="72"/>
      <c r="B86" s="73"/>
      <c r="C86" s="87" t="s">
        <v>164</v>
      </c>
      <c r="D86" s="73" t="s">
        <v>7</v>
      </c>
      <c r="E86" s="73">
        <v>1</v>
      </c>
      <c r="F86" s="120"/>
      <c r="G86" s="80">
        <f t="shared" si="6"/>
        <v>0</v>
      </c>
    </row>
    <row r="87" spans="1:7" x14ac:dyDescent="0.25">
      <c r="A87" s="72">
        <v>66</v>
      </c>
      <c r="B87" s="73"/>
      <c r="C87" s="82" t="s">
        <v>10</v>
      </c>
      <c r="D87" s="74"/>
      <c r="E87" s="74"/>
      <c r="F87" s="74"/>
      <c r="G87" s="75"/>
    </row>
    <row r="88" spans="1:7" x14ac:dyDescent="0.25">
      <c r="A88" s="72">
        <v>67</v>
      </c>
      <c r="B88" s="79"/>
      <c r="C88" s="81" t="s">
        <v>11</v>
      </c>
      <c r="D88" s="79" t="s">
        <v>12</v>
      </c>
      <c r="E88" s="79">
        <v>3</v>
      </c>
      <c r="F88" s="120"/>
      <c r="G88" s="80">
        <f>F88*E88</f>
        <v>0</v>
      </c>
    </row>
    <row r="89" spans="1:7" x14ac:dyDescent="0.25">
      <c r="A89" s="72">
        <v>68</v>
      </c>
      <c r="B89" s="79"/>
      <c r="C89" s="81" t="s">
        <v>14</v>
      </c>
      <c r="D89" s="79" t="s">
        <v>12</v>
      </c>
      <c r="E89" s="79">
        <v>3</v>
      </c>
      <c r="F89" s="120"/>
      <c r="G89" s="80">
        <f t="shared" ref="G89:G98" si="7">F89*E89</f>
        <v>0</v>
      </c>
    </row>
    <row r="90" spans="1:7" x14ac:dyDescent="0.25">
      <c r="A90" s="72">
        <v>69</v>
      </c>
      <c r="B90" s="73"/>
      <c r="C90" s="81" t="s">
        <v>160</v>
      </c>
      <c r="D90" s="79" t="s">
        <v>41</v>
      </c>
      <c r="E90" s="79">
        <v>1</v>
      </c>
      <c r="F90" s="120"/>
      <c r="G90" s="80">
        <f t="shared" si="7"/>
        <v>0</v>
      </c>
    </row>
    <row r="91" spans="1:7" x14ac:dyDescent="0.25">
      <c r="A91" s="72">
        <v>70</v>
      </c>
      <c r="B91" s="73"/>
      <c r="C91" s="81" t="s">
        <v>38</v>
      </c>
      <c r="D91" s="79" t="s">
        <v>40</v>
      </c>
      <c r="E91" s="79">
        <v>3</v>
      </c>
      <c r="F91" s="120"/>
      <c r="G91" s="80">
        <f t="shared" si="7"/>
        <v>0</v>
      </c>
    </row>
    <row r="92" spans="1:7" x14ac:dyDescent="0.25">
      <c r="A92" s="72">
        <v>71</v>
      </c>
      <c r="B92" s="73"/>
      <c r="C92" s="81" t="s">
        <v>39</v>
      </c>
      <c r="D92" s="79" t="s">
        <v>41</v>
      </c>
      <c r="E92" s="79">
        <v>3</v>
      </c>
      <c r="F92" s="120"/>
      <c r="G92" s="80">
        <f t="shared" si="7"/>
        <v>0</v>
      </c>
    </row>
    <row r="93" spans="1:7" x14ac:dyDescent="0.25">
      <c r="A93" s="72">
        <v>72</v>
      </c>
      <c r="B93" s="73"/>
      <c r="C93" s="81" t="s">
        <v>23</v>
      </c>
      <c r="D93" s="79" t="s">
        <v>41</v>
      </c>
      <c r="E93" s="79">
        <v>1</v>
      </c>
      <c r="F93" s="120"/>
      <c r="G93" s="80">
        <f t="shared" si="7"/>
        <v>0</v>
      </c>
    </row>
    <row r="94" spans="1:7" x14ac:dyDescent="0.25">
      <c r="A94" s="72">
        <v>73</v>
      </c>
      <c r="B94" s="73"/>
      <c r="C94" s="81" t="s">
        <v>24</v>
      </c>
      <c r="D94" s="79" t="s">
        <v>41</v>
      </c>
      <c r="E94" s="79">
        <v>3</v>
      </c>
      <c r="F94" s="120"/>
      <c r="G94" s="80">
        <f t="shared" si="7"/>
        <v>0</v>
      </c>
    </row>
    <row r="95" spans="1:7" x14ac:dyDescent="0.25">
      <c r="A95" s="72">
        <v>74</v>
      </c>
      <c r="B95" s="73"/>
      <c r="C95" s="81" t="s">
        <v>159</v>
      </c>
      <c r="D95" s="79" t="s">
        <v>41</v>
      </c>
      <c r="E95" s="79">
        <v>1</v>
      </c>
      <c r="F95" s="120"/>
      <c r="G95" s="80">
        <f t="shared" si="7"/>
        <v>0</v>
      </c>
    </row>
    <row r="96" spans="1:7" x14ac:dyDescent="0.25">
      <c r="A96" s="72">
        <v>75</v>
      </c>
      <c r="B96" s="73"/>
      <c r="C96" s="81" t="s">
        <v>153</v>
      </c>
      <c r="D96" s="79" t="s">
        <v>41</v>
      </c>
      <c r="E96" s="79">
        <v>1</v>
      </c>
      <c r="F96" s="120"/>
      <c r="G96" s="80">
        <f t="shared" si="7"/>
        <v>0</v>
      </c>
    </row>
    <row r="97" spans="1:7" x14ac:dyDescent="0.25">
      <c r="A97" s="72">
        <v>76</v>
      </c>
      <c r="B97" s="73"/>
      <c r="C97" s="81" t="s">
        <v>43</v>
      </c>
      <c r="D97" s="79" t="s">
        <v>44</v>
      </c>
      <c r="E97" s="79">
        <v>3</v>
      </c>
      <c r="F97" s="120"/>
      <c r="G97" s="80">
        <f t="shared" si="7"/>
        <v>0</v>
      </c>
    </row>
    <row r="98" spans="1:7" x14ac:dyDescent="0.25">
      <c r="A98" s="72">
        <v>77</v>
      </c>
      <c r="B98" s="73"/>
      <c r="C98" s="81" t="s">
        <v>42</v>
      </c>
      <c r="D98" s="79" t="s">
        <v>41</v>
      </c>
      <c r="E98" s="79">
        <v>3</v>
      </c>
      <c r="F98" s="120"/>
      <c r="G98" s="80">
        <f t="shared" si="7"/>
        <v>0</v>
      </c>
    </row>
    <row r="99" spans="1:7" x14ac:dyDescent="0.25">
      <c r="A99" s="72">
        <v>78</v>
      </c>
      <c r="B99" s="73"/>
      <c r="C99" s="82" t="s">
        <v>129</v>
      </c>
      <c r="D99" s="74"/>
      <c r="E99" s="74"/>
      <c r="F99" s="74"/>
      <c r="G99" s="75"/>
    </row>
    <row r="100" spans="1:7" x14ac:dyDescent="0.25">
      <c r="A100" s="72">
        <v>79</v>
      </c>
      <c r="B100" s="73"/>
      <c r="C100" s="81" t="s">
        <v>122</v>
      </c>
      <c r="D100" s="79" t="s">
        <v>7</v>
      </c>
      <c r="E100" s="79">
        <v>1</v>
      </c>
      <c r="F100" s="120"/>
      <c r="G100" s="80">
        <f t="shared" ref="G100:G105" si="8">F100*E100</f>
        <v>0</v>
      </c>
    </row>
    <row r="101" spans="1:7" x14ac:dyDescent="0.25">
      <c r="A101" s="72">
        <v>80</v>
      </c>
      <c r="B101" s="73"/>
      <c r="C101" s="81" t="s">
        <v>123</v>
      </c>
      <c r="D101" s="79" t="s">
        <v>7</v>
      </c>
      <c r="E101" s="79">
        <v>1</v>
      </c>
      <c r="F101" s="120"/>
      <c r="G101" s="80">
        <f t="shared" si="8"/>
        <v>0</v>
      </c>
    </row>
    <row r="102" spans="1:7" x14ac:dyDescent="0.25">
      <c r="A102" s="72">
        <v>81</v>
      </c>
      <c r="B102" s="73"/>
      <c r="C102" s="81" t="s">
        <v>124</v>
      </c>
      <c r="D102" s="79" t="s">
        <v>7</v>
      </c>
      <c r="E102" s="79">
        <v>1</v>
      </c>
      <c r="F102" s="120"/>
      <c r="G102" s="80">
        <f t="shared" si="8"/>
        <v>0</v>
      </c>
    </row>
    <row r="103" spans="1:7" x14ac:dyDescent="0.25">
      <c r="A103" s="72">
        <v>82</v>
      </c>
      <c r="B103" s="73"/>
      <c r="C103" s="81" t="s">
        <v>125</v>
      </c>
      <c r="D103" s="79" t="s">
        <v>126</v>
      </c>
      <c r="E103" s="79">
        <v>1</v>
      </c>
      <c r="F103" s="120"/>
      <c r="G103" s="80">
        <f t="shared" si="8"/>
        <v>0</v>
      </c>
    </row>
    <row r="104" spans="1:7" x14ac:dyDescent="0.25">
      <c r="A104" s="72">
        <v>83</v>
      </c>
      <c r="B104" s="73"/>
      <c r="C104" s="81" t="s">
        <v>127</v>
      </c>
      <c r="D104" s="79" t="s">
        <v>7</v>
      </c>
      <c r="E104" s="79">
        <v>1</v>
      </c>
      <c r="F104" s="120"/>
      <c r="G104" s="80">
        <f t="shared" si="8"/>
        <v>0</v>
      </c>
    </row>
    <row r="105" spans="1:7" x14ac:dyDescent="0.25">
      <c r="A105" s="88">
        <v>84</v>
      </c>
      <c r="B105" s="89"/>
      <c r="C105" s="90" t="s">
        <v>128</v>
      </c>
      <c r="D105" s="89" t="s">
        <v>7</v>
      </c>
      <c r="E105" s="89">
        <v>1</v>
      </c>
      <c r="F105" s="121"/>
      <c r="G105" s="91">
        <f t="shared" si="8"/>
        <v>0</v>
      </c>
    </row>
    <row r="106" spans="1:7" x14ac:dyDescent="0.25">
      <c r="B106" s="9"/>
      <c r="E106" s="10"/>
    </row>
    <row r="107" spans="1:7" ht="13.5" thickBot="1" x14ac:dyDescent="0.3">
      <c r="B107" s="9"/>
    </row>
    <row r="108" spans="1:7" ht="17.25" thickBot="1" x14ac:dyDescent="0.3">
      <c r="A108" s="53" t="s">
        <v>15</v>
      </c>
      <c r="B108" s="53"/>
      <c r="C108" s="54" t="s">
        <v>146</v>
      </c>
      <c r="G108" s="55">
        <f>SUM(G111,G113,G116:G117,G132,G134:G138,G140,G146:G148,G150:G154,G156:G161,G163:G173,G174,G176:G181)</f>
        <v>0</v>
      </c>
    </row>
    <row r="109" spans="1:7" ht="13.5" x14ac:dyDescent="0.25">
      <c r="A109" s="56" t="s">
        <v>2</v>
      </c>
      <c r="B109" s="56"/>
      <c r="C109" s="57" t="s">
        <v>3</v>
      </c>
      <c r="D109" s="58"/>
      <c r="E109" s="58" t="s">
        <v>4</v>
      </c>
      <c r="F109" s="59" t="s">
        <v>5</v>
      </c>
      <c r="G109" s="60" t="s">
        <v>6</v>
      </c>
    </row>
    <row r="110" spans="1:7" x14ac:dyDescent="0.25">
      <c r="A110" s="61">
        <v>1</v>
      </c>
      <c r="B110" s="62"/>
      <c r="C110" s="63" t="s">
        <v>63</v>
      </c>
      <c r="D110" s="63"/>
      <c r="E110" s="63"/>
      <c r="F110" s="63"/>
      <c r="G110" s="64"/>
    </row>
    <row r="111" spans="1:7" x14ac:dyDescent="0.2">
      <c r="A111" s="72">
        <v>2</v>
      </c>
      <c r="B111" s="73"/>
      <c r="C111" s="78" t="s">
        <v>89</v>
      </c>
      <c r="D111" s="79" t="s">
        <v>7</v>
      </c>
      <c r="E111" s="79">
        <v>2</v>
      </c>
      <c r="F111" s="120"/>
      <c r="G111" s="80">
        <f t="shared" ref="G111:G114" si="9">F111*E111</f>
        <v>0</v>
      </c>
    </row>
    <row r="112" spans="1:7" x14ac:dyDescent="0.2">
      <c r="A112" s="65">
        <v>3</v>
      </c>
      <c r="B112" s="66"/>
      <c r="C112" s="67" t="s">
        <v>35</v>
      </c>
      <c r="D112" s="68" t="s">
        <v>12</v>
      </c>
      <c r="E112" s="68">
        <v>0</v>
      </c>
      <c r="F112" s="69">
        <v>0</v>
      </c>
      <c r="G112" s="70">
        <f t="shared" si="9"/>
        <v>0</v>
      </c>
    </row>
    <row r="113" spans="1:7" x14ac:dyDescent="0.2">
      <c r="A113" s="72">
        <v>4</v>
      </c>
      <c r="B113" s="73"/>
      <c r="C113" s="78" t="s">
        <v>36</v>
      </c>
      <c r="D113" s="79" t="s">
        <v>12</v>
      </c>
      <c r="E113" s="79">
        <v>1</v>
      </c>
      <c r="F113" s="120"/>
      <c r="G113" s="80">
        <f t="shared" si="9"/>
        <v>0</v>
      </c>
    </row>
    <row r="114" spans="1:7" x14ac:dyDescent="0.2">
      <c r="A114" s="65">
        <v>5</v>
      </c>
      <c r="B114" s="66"/>
      <c r="C114" s="71" t="s">
        <v>47</v>
      </c>
      <c r="D114" s="66" t="s">
        <v>41</v>
      </c>
      <c r="E114" s="66">
        <v>0</v>
      </c>
      <c r="F114" s="69">
        <v>0</v>
      </c>
      <c r="G114" s="70">
        <f t="shared" si="9"/>
        <v>0</v>
      </c>
    </row>
    <row r="115" spans="1:7" x14ac:dyDescent="0.25">
      <c r="A115" s="72">
        <v>6</v>
      </c>
      <c r="B115" s="73"/>
      <c r="C115" s="74" t="s">
        <v>22</v>
      </c>
      <c r="D115" s="74"/>
      <c r="E115" s="74"/>
      <c r="F115" s="74"/>
      <c r="G115" s="75"/>
    </row>
    <row r="116" spans="1:7" ht="25.5" x14ac:dyDescent="0.25">
      <c r="A116" s="72">
        <v>7</v>
      </c>
      <c r="B116" s="73"/>
      <c r="C116" s="92" t="s">
        <v>161</v>
      </c>
      <c r="D116" s="79" t="s">
        <v>41</v>
      </c>
      <c r="E116" s="79">
        <v>1</v>
      </c>
      <c r="F116" s="120"/>
      <c r="G116" s="80">
        <f t="shared" ref="G116:G117" si="10">F116*E116</f>
        <v>0</v>
      </c>
    </row>
    <row r="117" spans="1:7" ht="25.5" x14ac:dyDescent="0.25">
      <c r="A117" s="72">
        <v>8</v>
      </c>
      <c r="B117" s="73"/>
      <c r="C117" s="92" t="s">
        <v>161</v>
      </c>
      <c r="D117" s="79" t="s">
        <v>41</v>
      </c>
      <c r="E117" s="79">
        <v>1</v>
      </c>
      <c r="F117" s="120"/>
      <c r="G117" s="80">
        <f t="shared" si="10"/>
        <v>0</v>
      </c>
    </row>
    <row r="118" spans="1:7" x14ac:dyDescent="0.25">
      <c r="A118" s="72">
        <v>9</v>
      </c>
      <c r="B118" s="73"/>
      <c r="C118" s="74" t="s">
        <v>29</v>
      </c>
      <c r="D118" s="74"/>
      <c r="E118" s="74"/>
      <c r="F118" s="74"/>
      <c r="G118" s="75"/>
    </row>
    <row r="119" spans="1:7" x14ac:dyDescent="0.2">
      <c r="A119" s="65">
        <v>10</v>
      </c>
      <c r="B119" s="66"/>
      <c r="C119" s="67" t="s">
        <v>30</v>
      </c>
      <c r="D119" s="68" t="s">
        <v>7</v>
      </c>
      <c r="E119" s="68">
        <v>0</v>
      </c>
      <c r="F119" s="69">
        <v>0</v>
      </c>
      <c r="G119" s="70">
        <f t="shared" ref="G119:G130" si="11">F119*E119</f>
        <v>0</v>
      </c>
    </row>
    <row r="120" spans="1:7" x14ac:dyDescent="0.2">
      <c r="A120" s="65">
        <v>11</v>
      </c>
      <c r="B120" s="66"/>
      <c r="C120" s="71" t="s">
        <v>82</v>
      </c>
      <c r="D120" s="66" t="s">
        <v>7</v>
      </c>
      <c r="E120" s="66">
        <v>0</v>
      </c>
      <c r="F120" s="69">
        <v>0</v>
      </c>
      <c r="G120" s="70">
        <f t="shared" si="11"/>
        <v>0</v>
      </c>
    </row>
    <row r="121" spans="1:7" x14ac:dyDescent="0.2">
      <c r="A121" s="65">
        <v>12</v>
      </c>
      <c r="B121" s="66"/>
      <c r="C121" s="71" t="s">
        <v>83</v>
      </c>
      <c r="D121" s="66" t="s">
        <v>12</v>
      </c>
      <c r="E121" s="66">
        <v>0</v>
      </c>
      <c r="F121" s="69">
        <v>0</v>
      </c>
      <c r="G121" s="70">
        <f t="shared" si="11"/>
        <v>0</v>
      </c>
    </row>
    <row r="122" spans="1:7" x14ac:dyDescent="0.2">
      <c r="A122" s="65">
        <v>13</v>
      </c>
      <c r="B122" s="66"/>
      <c r="C122" s="71" t="s">
        <v>31</v>
      </c>
      <c r="D122" s="66" t="s">
        <v>7</v>
      </c>
      <c r="E122" s="66">
        <v>0</v>
      </c>
      <c r="F122" s="69">
        <v>0</v>
      </c>
      <c r="G122" s="70">
        <f t="shared" si="11"/>
        <v>0</v>
      </c>
    </row>
    <row r="123" spans="1:7" x14ac:dyDescent="0.25">
      <c r="A123" s="65">
        <v>14</v>
      </c>
      <c r="B123" s="68"/>
      <c r="C123" s="77" t="s">
        <v>8</v>
      </c>
      <c r="D123" s="68" t="s">
        <v>7</v>
      </c>
      <c r="E123" s="68">
        <v>0</v>
      </c>
      <c r="F123" s="69">
        <v>0</v>
      </c>
      <c r="G123" s="70">
        <f t="shared" si="11"/>
        <v>0</v>
      </c>
    </row>
    <row r="124" spans="1:7" x14ac:dyDescent="0.2">
      <c r="A124" s="65">
        <v>15</v>
      </c>
      <c r="B124" s="66"/>
      <c r="C124" s="86" t="s">
        <v>48</v>
      </c>
      <c r="D124" s="68" t="s">
        <v>7</v>
      </c>
      <c r="E124" s="93">
        <v>0</v>
      </c>
      <c r="F124" s="69">
        <v>0</v>
      </c>
      <c r="G124" s="70">
        <f t="shared" si="11"/>
        <v>0</v>
      </c>
    </row>
    <row r="125" spans="1:7" x14ac:dyDescent="0.2">
      <c r="A125" s="65">
        <v>16</v>
      </c>
      <c r="B125" s="66"/>
      <c r="C125" s="86" t="s">
        <v>49</v>
      </c>
      <c r="D125" s="68" t="s">
        <v>7</v>
      </c>
      <c r="E125" s="93">
        <v>0</v>
      </c>
      <c r="F125" s="69">
        <v>0</v>
      </c>
      <c r="G125" s="70">
        <f t="shared" si="11"/>
        <v>0</v>
      </c>
    </row>
    <row r="126" spans="1:7" x14ac:dyDescent="0.2">
      <c r="A126" s="65">
        <v>17</v>
      </c>
      <c r="B126" s="66"/>
      <c r="C126" s="86" t="s">
        <v>50</v>
      </c>
      <c r="D126" s="68" t="s">
        <v>7</v>
      </c>
      <c r="E126" s="93">
        <v>0</v>
      </c>
      <c r="F126" s="69">
        <v>0</v>
      </c>
      <c r="G126" s="70">
        <f t="shared" si="11"/>
        <v>0</v>
      </c>
    </row>
    <row r="127" spans="1:7" x14ac:dyDescent="0.2">
      <c r="A127" s="65">
        <v>18</v>
      </c>
      <c r="B127" s="66"/>
      <c r="C127" s="86" t="s">
        <v>51</v>
      </c>
      <c r="D127" s="68" t="s">
        <v>7</v>
      </c>
      <c r="E127" s="93">
        <v>0</v>
      </c>
      <c r="F127" s="69">
        <v>0</v>
      </c>
      <c r="G127" s="70">
        <f t="shared" si="11"/>
        <v>0</v>
      </c>
    </row>
    <row r="128" spans="1:7" x14ac:dyDescent="0.2">
      <c r="A128" s="65">
        <v>19</v>
      </c>
      <c r="B128" s="66"/>
      <c r="C128" s="86" t="s">
        <v>54</v>
      </c>
      <c r="D128" s="68" t="s">
        <v>7</v>
      </c>
      <c r="E128" s="93">
        <v>0</v>
      </c>
      <c r="F128" s="69">
        <v>0</v>
      </c>
      <c r="G128" s="70">
        <f t="shared" si="11"/>
        <v>0</v>
      </c>
    </row>
    <row r="129" spans="1:7" ht="25.5" x14ac:dyDescent="0.2">
      <c r="A129" s="65">
        <v>20</v>
      </c>
      <c r="B129" s="66"/>
      <c r="C129" s="86" t="s">
        <v>55</v>
      </c>
      <c r="D129" s="68" t="s">
        <v>7</v>
      </c>
      <c r="E129" s="93">
        <v>0</v>
      </c>
      <c r="F129" s="69">
        <v>0</v>
      </c>
      <c r="G129" s="70">
        <f t="shared" si="11"/>
        <v>0</v>
      </c>
    </row>
    <row r="130" spans="1:7" ht="25.5" x14ac:dyDescent="0.2">
      <c r="A130" s="65">
        <v>21</v>
      </c>
      <c r="B130" s="66"/>
      <c r="C130" s="86" t="s">
        <v>56</v>
      </c>
      <c r="D130" s="68" t="s">
        <v>7</v>
      </c>
      <c r="E130" s="93">
        <v>0</v>
      </c>
      <c r="F130" s="69">
        <v>0</v>
      </c>
      <c r="G130" s="70">
        <f t="shared" si="11"/>
        <v>0</v>
      </c>
    </row>
    <row r="131" spans="1:7" x14ac:dyDescent="0.25">
      <c r="A131" s="72">
        <v>22</v>
      </c>
      <c r="B131" s="73"/>
      <c r="C131" s="74" t="s">
        <v>25</v>
      </c>
      <c r="D131" s="74"/>
      <c r="E131" s="74"/>
      <c r="F131" s="74"/>
      <c r="G131" s="75"/>
    </row>
    <row r="132" spans="1:7" x14ac:dyDescent="0.2">
      <c r="A132" s="72">
        <v>23</v>
      </c>
      <c r="B132" s="73"/>
      <c r="C132" s="78" t="s">
        <v>32</v>
      </c>
      <c r="D132" s="79" t="s">
        <v>7</v>
      </c>
      <c r="E132" s="79">
        <v>1</v>
      </c>
      <c r="F132" s="120"/>
      <c r="G132" s="80">
        <f t="shared" ref="G132:G137" si="12">F132*E132</f>
        <v>0</v>
      </c>
    </row>
    <row r="133" spans="1:7" x14ac:dyDescent="0.2">
      <c r="A133" s="65">
        <v>24</v>
      </c>
      <c r="B133" s="66"/>
      <c r="C133" s="67" t="s">
        <v>147</v>
      </c>
      <c r="D133" s="68" t="s">
        <v>7</v>
      </c>
      <c r="E133" s="68">
        <v>0</v>
      </c>
      <c r="F133" s="69">
        <v>0</v>
      </c>
      <c r="G133" s="70">
        <f t="shared" si="12"/>
        <v>0</v>
      </c>
    </row>
    <row r="134" spans="1:7" x14ac:dyDescent="0.2">
      <c r="A134" s="72">
        <v>25</v>
      </c>
      <c r="B134" s="73"/>
      <c r="C134" s="78" t="s">
        <v>148</v>
      </c>
      <c r="D134" s="79" t="s">
        <v>7</v>
      </c>
      <c r="E134" s="79">
        <v>1</v>
      </c>
      <c r="F134" s="120"/>
      <c r="G134" s="80">
        <f t="shared" si="12"/>
        <v>0</v>
      </c>
    </row>
    <row r="135" spans="1:7" x14ac:dyDescent="0.25">
      <c r="A135" s="72">
        <v>26</v>
      </c>
      <c r="B135" s="79"/>
      <c r="C135" s="81" t="s">
        <v>33</v>
      </c>
      <c r="D135" s="79" t="s">
        <v>12</v>
      </c>
      <c r="E135" s="79">
        <v>1</v>
      </c>
      <c r="F135" s="120"/>
      <c r="G135" s="80">
        <f t="shared" si="12"/>
        <v>0</v>
      </c>
    </row>
    <row r="136" spans="1:7" x14ac:dyDescent="0.25">
      <c r="A136" s="72">
        <v>27</v>
      </c>
      <c r="B136" s="73"/>
      <c r="C136" s="81" t="s">
        <v>34</v>
      </c>
      <c r="D136" s="79" t="s">
        <v>12</v>
      </c>
      <c r="E136" s="79">
        <v>1</v>
      </c>
      <c r="F136" s="120"/>
      <c r="G136" s="80">
        <f t="shared" si="12"/>
        <v>0</v>
      </c>
    </row>
    <row r="137" spans="1:7" x14ac:dyDescent="0.25">
      <c r="A137" s="72">
        <v>28</v>
      </c>
      <c r="B137" s="73"/>
      <c r="C137" s="94" t="s">
        <v>62</v>
      </c>
      <c r="D137" s="79" t="s">
        <v>7</v>
      </c>
      <c r="E137" s="79">
        <v>1</v>
      </c>
      <c r="F137" s="120"/>
      <c r="G137" s="80">
        <f t="shared" si="12"/>
        <v>0</v>
      </c>
    </row>
    <row r="138" spans="1:7" x14ac:dyDescent="0.25">
      <c r="A138" s="72">
        <v>29</v>
      </c>
      <c r="B138" s="73"/>
      <c r="C138" s="94" t="s">
        <v>61</v>
      </c>
      <c r="D138" s="79" t="s">
        <v>7</v>
      </c>
      <c r="E138" s="79">
        <v>1</v>
      </c>
      <c r="F138" s="120"/>
      <c r="G138" s="80">
        <f t="shared" ref="G138" si="13">F138*E138</f>
        <v>0</v>
      </c>
    </row>
    <row r="139" spans="1:7" x14ac:dyDescent="0.25">
      <c r="A139" s="72">
        <v>30</v>
      </c>
      <c r="B139" s="79"/>
      <c r="C139" s="82" t="s">
        <v>18</v>
      </c>
      <c r="D139" s="74"/>
      <c r="E139" s="74"/>
      <c r="F139" s="74"/>
      <c r="G139" s="75"/>
    </row>
    <row r="140" spans="1:7" x14ac:dyDescent="0.25">
      <c r="A140" s="72">
        <v>31</v>
      </c>
      <c r="B140" s="73"/>
      <c r="C140" s="81" t="s">
        <v>28</v>
      </c>
      <c r="D140" s="79" t="s">
        <v>7</v>
      </c>
      <c r="E140" s="79">
        <v>10</v>
      </c>
      <c r="F140" s="120"/>
      <c r="G140" s="80">
        <f t="shared" ref="G140:G144" si="14">F140*E140</f>
        <v>0</v>
      </c>
    </row>
    <row r="141" spans="1:7" x14ac:dyDescent="0.25">
      <c r="A141" s="65">
        <v>32</v>
      </c>
      <c r="B141" s="66"/>
      <c r="C141" s="77" t="s">
        <v>37</v>
      </c>
      <c r="D141" s="68" t="s">
        <v>7</v>
      </c>
      <c r="E141" s="68">
        <v>0</v>
      </c>
      <c r="F141" s="69">
        <v>0</v>
      </c>
      <c r="G141" s="70">
        <f t="shared" si="14"/>
        <v>0</v>
      </c>
    </row>
    <row r="142" spans="1:7" x14ac:dyDescent="0.2">
      <c r="A142" s="65">
        <v>33</v>
      </c>
      <c r="B142" s="68"/>
      <c r="C142" s="86" t="s">
        <v>52</v>
      </c>
      <c r="D142" s="68" t="s">
        <v>7</v>
      </c>
      <c r="E142" s="93">
        <v>0</v>
      </c>
      <c r="F142" s="69">
        <v>0</v>
      </c>
      <c r="G142" s="70">
        <f t="shared" ref="G142:G143" si="15">F142*E142</f>
        <v>0</v>
      </c>
    </row>
    <row r="143" spans="1:7" x14ac:dyDescent="0.2">
      <c r="A143" s="65">
        <v>34</v>
      </c>
      <c r="B143" s="66"/>
      <c r="C143" s="86" t="s">
        <v>53</v>
      </c>
      <c r="D143" s="68" t="s">
        <v>7</v>
      </c>
      <c r="E143" s="93">
        <v>0</v>
      </c>
      <c r="F143" s="69">
        <v>0</v>
      </c>
      <c r="G143" s="95">
        <f t="shared" si="15"/>
        <v>0</v>
      </c>
    </row>
    <row r="144" spans="1:7" x14ac:dyDescent="0.25">
      <c r="A144" s="65">
        <v>35</v>
      </c>
      <c r="B144" s="68"/>
      <c r="C144" s="77" t="s">
        <v>45</v>
      </c>
      <c r="D144" s="68" t="s">
        <v>46</v>
      </c>
      <c r="E144" s="68">
        <v>0</v>
      </c>
      <c r="F144" s="69">
        <v>0</v>
      </c>
      <c r="G144" s="70">
        <f t="shared" si="14"/>
        <v>0</v>
      </c>
    </row>
    <row r="145" spans="1:7" x14ac:dyDescent="0.25">
      <c r="A145" s="72">
        <v>36</v>
      </c>
      <c r="B145" s="79"/>
      <c r="C145" s="82" t="s">
        <v>72</v>
      </c>
      <c r="D145" s="74"/>
      <c r="E145" s="74"/>
      <c r="F145" s="74"/>
      <c r="G145" s="75"/>
    </row>
    <row r="146" spans="1:7" x14ac:dyDescent="0.2">
      <c r="A146" s="72">
        <v>37</v>
      </c>
      <c r="B146" s="73"/>
      <c r="C146" s="85" t="s">
        <v>76</v>
      </c>
      <c r="D146" s="79" t="s">
        <v>7</v>
      </c>
      <c r="E146" s="79">
        <v>2</v>
      </c>
      <c r="F146" s="120"/>
      <c r="G146" s="80">
        <f t="shared" ref="G146:G181" si="16">F146*E146</f>
        <v>0</v>
      </c>
    </row>
    <row r="147" spans="1:7" x14ac:dyDescent="0.2">
      <c r="A147" s="72">
        <v>38</v>
      </c>
      <c r="B147" s="79"/>
      <c r="C147" s="85" t="s">
        <v>77</v>
      </c>
      <c r="D147" s="79" t="s">
        <v>7</v>
      </c>
      <c r="E147" s="79">
        <v>2</v>
      </c>
      <c r="F147" s="120"/>
      <c r="G147" s="80">
        <f t="shared" si="16"/>
        <v>0</v>
      </c>
    </row>
    <row r="148" spans="1:7" x14ac:dyDescent="0.2">
      <c r="A148" s="72">
        <v>39</v>
      </c>
      <c r="B148" s="73"/>
      <c r="C148" s="85" t="s">
        <v>78</v>
      </c>
      <c r="D148" s="79" t="s">
        <v>7</v>
      </c>
      <c r="E148" s="79">
        <v>1</v>
      </c>
      <c r="F148" s="120"/>
      <c r="G148" s="80">
        <f t="shared" si="16"/>
        <v>0</v>
      </c>
    </row>
    <row r="149" spans="1:7" x14ac:dyDescent="0.2">
      <c r="A149" s="65">
        <v>40</v>
      </c>
      <c r="B149" s="66"/>
      <c r="C149" s="86" t="s">
        <v>85</v>
      </c>
      <c r="D149" s="68" t="s">
        <v>7</v>
      </c>
      <c r="E149" s="68">
        <v>0</v>
      </c>
      <c r="F149" s="69">
        <v>0</v>
      </c>
      <c r="G149" s="70">
        <f t="shared" si="16"/>
        <v>0</v>
      </c>
    </row>
    <row r="150" spans="1:7" x14ac:dyDescent="0.2">
      <c r="A150" s="72">
        <v>41</v>
      </c>
      <c r="B150" s="73"/>
      <c r="C150" s="85" t="s">
        <v>163</v>
      </c>
      <c r="D150" s="79" t="s">
        <v>7</v>
      </c>
      <c r="E150" s="79">
        <v>8</v>
      </c>
      <c r="F150" s="120"/>
      <c r="G150" s="80">
        <f t="shared" si="16"/>
        <v>0</v>
      </c>
    </row>
    <row r="151" spans="1:7" x14ac:dyDescent="0.2">
      <c r="A151" s="72">
        <v>42</v>
      </c>
      <c r="B151" s="73"/>
      <c r="C151" s="85" t="s">
        <v>80</v>
      </c>
      <c r="D151" s="79" t="s">
        <v>7</v>
      </c>
      <c r="E151" s="79">
        <v>1</v>
      </c>
      <c r="F151" s="120"/>
      <c r="G151" s="80">
        <f t="shared" si="16"/>
        <v>0</v>
      </c>
    </row>
    <row r="152" spans="1:7" x14ac:dyDescent="0.2">
      <c r="A152" s="72">
        <v>43</v>
      </c>
      <c r="B152" s="73"/>
      <c r="C152" s="85" t="s">
        <v>84</v>
      </c>
      <c r="D152" s="79" t="s">
        <v>12</v>
      </c>
      <c r="E152" s="79">
        <v>2</v>
      </c>
      <c r="F152" s="120"/>
      <c r="G152" s="80">
        <f t="shared" si="16"/>
        <v>0</v>
      </c>
    </row>
    <row r="153" spans="1:7" x14ac:dyDescent="0.2">
      <c r="A153" s="72">
        <v>44</v>
      </c>
      <c r="B153" s="73"/>
      <c r="C153" s="85" t="s">
        <v>81</v>
      </c>
      <c r="D153" s="79" t="s">
        <v>7</v>
      </c>
      <c r="E153" s="79">
        <v>2</v>
      </c>
      <c r="F153" s="120"/>
      <c r="G153" s="80">
        <f t="shared" si="16"/>
        <v>0</v>
      </c>
    </row>
    <row r="154" spans="1:7" x14ac:dyDescent="0.2">
      <c r="A154" s="72">
        <v>45</v>
      </c>
      <c r="B154" s="73"/>
      <c r="C154" s="87" t="s">
        <v>74</v>
      </c>
      <c r="D154" s="79" t="s">
        <v>7</v>
      </c>
      <c r="E154" s="79">
        <v>2</v>
      </c>
      <c r="F154" s="120"/>
      <c r="G154" s="80">
        <f t="shared" si="16"/>
        <v>0</v>
      </c>
    </row>
    <row r="155" spans="1:7" x14ac:dyDescent="0.25">
      <c r="A155" s="72">
        <v>46</v>
      </c>
      <c r="B155" s="73"/>
      <c r="C155" s="82" t="s">
        <v>130</v>
      </c>
      <c r="D155" s="74"/>
      <c r="E155" s="74"/>
      <c r="F155" s="74"/>
      <c r="G155" s="75"/>
    </row>
    <row r="156" spans="1:7" x14ac:dyDescent="0.2">
      <c r="A156" s="72">
        <v>47</v>
      </c>
      <c r="B156" s="73"/>
      <c r="C156" s="87" t="s">
        <v>111</v>
      </c>
      <c r="D156" s="73" t="s">
        <v>7</v>
      </c>
      <c r="E156" s="73">
        <v>1</v>
      </c>
      <c r="F156" s="120"/>
      <c r="G156" s="80">
        <f t="shared" si="16"/>
        <v>0</v>
      </c>
    </row>
    <row r="157" spans="1:7" x14ac:dyDescent="0.2">
      <c r="A157" s="72">
        <v>48</v>
      </c>
      <c r="B157" s="73"/>
      <c r="C157" s="87" t="s">
        <v>115</v>
      </c>
      <c r="D157" s="73" t="s">
        <v>9</v>
      </c>
      <c r="E157" s="73">
        <v>10</v>
      </c>
      <c r="F157" s="120"/>
      <c r="G157" s="80">
        <f t="shared" si="16"/>
        <v>0</v>
      </c>
    </row>
    <row r="158" spans="1:7" x14ac:dyDescent="0.2">
      <c r="A158" s="72">
        <v>49</v>
      </c>
      <c r="B158" s="73"/>
      <c r="C158" s="87" t="s">
        <v>116</v>
      </c>
      <c r="D158" s="73" t="s">
        <v>7</v>
      </c>
      <c r="E158" s="73">
        <v>1</v>
      </c>
      <c r="F158" s="120"/>
      <c r="G158" s="80">
        <f t="shared" si="16"/>
        <v>0</v>
      </c>
    </row>
    <row r="159" spans="1:7" x14ac:dyDescent="0.2">
      <c r="A159" s="72">
        <v>50</v>
      </c>
      <c r="B159" s="73"/>
      <c r="C159" s="87" t="s">
        <v>118</v>
      </c>
      <c r="D159" s="73" t="s">
        <v>7</v>
      </c>
      <c r="E159" s="73">
        <v>1</v>
      </c>
      <c r="F159" s="120"/>
      <c r="G159" s="80">
        <f t="shared" si="16"/>
        <v>0</v>
      </c>
    </row>
    <row r="160" spans="1:7" x14ac:dyDescent="0.2">
      <c r="A160" s="72">
        <v>51</v>
      </c>
      <c r="B160" s="73"/>
      <c r="C160" s="87" t="s">
        <v>121</v>
      </c>
      <c r="D160" s="73" t="s">
        <v>7</v>
      </c>
      <c r="E160" s="73">
        <v>1</v>
      </c>
      <c r="F160" s="120"/>
      <c r="G160" s="80">
        <f t="shared" si="16"/>
        <v>0</v>
      </c>
    </row>
    <row r="161" spans="1:14" x14ac:dyDescent="0.2">
      <c r="A161" s="72"/>
      <c r="B161" s="73"/>
      <c r="C161" s="87" t="s">
        <v>164</v>
      </c>
      <c r="D161" s="73" t="s">
        <v>7</v>
      </c>
      <c r="E161" s="73">
        <v>1</v>
      </c>
      <c r="F161" s="120"/>
      <c r="G161" s="96">
        <f t="shared" si="16"/>
        <v>0</v>
      </c>
    </row>
    <row r="162" spans="1:14" x14ac:dyDescent="0.25">
      <c r="A162" s="72">
        <v>52</v>
      </c>
      <c r="B162" s="73"/>
      <c r="C162" s="82" t="s">
        <v>10</v>
      </c>
      <c r="D162" s="74"/>
      <c r="E162" s="74"/>
      <c r="F162" s="74"/>
      <c r="G162" s="75"/>
    </row>
    <row r="163" spans="1:14" x14ac:dyDescent="0.25">
      <c r="A163" s="72">
        <v>53</v>
      </c>
      <c r="B163" s="79"/>
      <c r="C163" s="81" t="s">
        <v>11</v>
      </c>
      <c r="D163" s="79" t="s">
        <v>12</v>
      </c>
      <c r="E163" s="79">
        <v>1</v>
      </c>
      <c r="F163" s="120"/>
      <c r="G163" s="80">
        <f t="shared" si="16"/>
        <v>0</v>
      </c>
    </row>
    <row r="164" spans="1:14" x14ac:dyDescent="0.25">
      <c r="A164" s="72">
        <v>54</v>
      </c>
      <c r="B164" s="79"/>
      <c r="C164" s="81" t="s">
        <v>14</v>
      </c>
      <c r="D164" s="79" t="s">
        <v>12</v>
      </c>
      <c r="E164" s="79">
        <v>1</v>
      </c>
      <c r="F164" s="120"/>
      <c r="G164" s="80">
        <f t="shared" si="16"/>
        <v>0</v>
      </c>
    </row>
    <row r="165" spans="1:14" x14ac:dyDescent="0.25">
      <c r="A165" s="72">
        <v>55</v>
      </c>
      <c r="B165" s="73"/>
      <c r="C165" s="81" t="s">
        <v>151</v>
      </c>
      <c r="D165" s="79" t="s">
        <v>41</v>
      </c>
      <c r="E165" s="79">
        <v>1</v>
      </c>
      <c r="F165" s="120"/>
      <c r="G165" s="80">
        <f t="shared" si="16"/>
        <v>0</v>
      </c>
    </row>
    <row r="166" spans="1:14" x14ac:dyDescent="0.25">
      <c r="A166" s="72">
        <v>56</v>
      </c>
      <c r="B166" s="73"/>
      <c r="C166" s="81" t="s">
        <v>38</v>
      </c>
      <c r="D166" s="79" t="s">
        <v>40</v>
      </c>
      <c r="E166" s="79">
        <v>1</v>
      </c>
      <c r="F166" s="120"/>
      <c r="G166" s="80">
        <f t="shared" si="16"/>
        <v>0</v>
      </c>
    </row>
    <row r="167" spans="1:14" x14ac:dyDescent="0.25">
      <c r="A167" s="72">
        <v>57</v>
      </c>
      <c r="B167" s="73"/>
      <c r="C167" s="81" t="s">
        <v>39</v>
      </c>
      <c r="D167" s="79" t="s">
        <v>41</v>
      </c>
      <c r="E167" s="79">
        <v>2</v>
      </c>
      <c r="F167" s="120"/>
      <c r="G167" s="80">
        <f t="shared" si="16"/>
        <v>0</v>
      </c>
    </row>
    <row r="168" spans="1:14" x14ac:dyDescent="0.25">
      <c r="A168" s="72">
        <v>58</v>
      </c>
      <c r="B168" s="73"/>
      <c r="C168" s="81" t="s">
        <v>23</v>
      </c>
      <c r="D168" s="79" t="s">
        <v>41</v>
      </c>
      <c r="E168" s="79">
        <v>1</v>
      </c>
      <c r="F168" s="120"/>
      <c r="G168" s="80">
        <f t="shared" si="16"/>
        <v>0</v>
      </c>
    </row>
    <row r="169" spans="1:14" x14ac:dyDescent="0.25">
      <c r="A169" s="72">
        <v>59</v>
      </c>
      <c r="B169" s="73"/>
      <c r="C169" s="81" t="s">
        <v>24</v>
      </c>
      <c r="D169" s="79" t="s">
        <v>41</v>
      </c>
      <c r="E169" s="79">
        <v>1</v>
      </c>
      <c r="F169" s="120"/>
      <c r="G169" s="80">
        <f t="shared" si="16"/>
        <v>0</v>
      </c>
    </row>
    <row r="170" spans="1:14" x14ac:dyDescent="0.25">
      <c r="A170" s="72">
        <v>60</v>
      </c>
      <c r="B170" s="73"/>
      <c r="C170" s="81" t="s">
        <v>159</v>
      </c>
      <c r="D170" s="79" t="s">
        <v>41</v>
      </c>
      <c r="E170" s="79">
        <v>1</v>
      </c>
      <c r="F170" s="120"/>
      <c r="G170" s="80">
        <f t="shared" si="16"/>
        <v>0</v>
      </c>
      <c r="L170" s="81"/>
      <c r="M170" s="79"/>
      <c r="N170" s="79"/>
    </row>
    <row r="171" spans="1:14" x14ac:dyDescent="0.25">
      <c r="A171" s="72">
        <v>61</v>
      </c>
      <c r="B171" s="73"/>
      <c r="C171" s="81" t="s">
        <v>154</v>
      </c>
      <c r="D171" s="79" t="s">
        <v>41</v>
      </c>
      <c r="E171" s="79">
        <v>1</v>
      </c>
      <c r="F171" s="120"/>
      <c r="G171" s="80">
        <f t="shared" si="16"/>
        <v>0</v>
      </c>
    </row>
    <row r="172" spans="1:14" x14ac:dyDescent="0.25">
      <c r="A172" s="72">
        <v>62</v>
      </c>
      <c r="B172" s="73"/>
      <c r="C172" s="81" t="s">
        <v>43</v>
      </c>
      <c r="D172" s="79" t="s">
        <v>44</v>
      </c>
      <c r="E172" s="79">
        <v>1</v>
      </c>
      <c r="F172" s="120"/>
      <c r="G172" s="80">
        <f t="shared" si="16"/>
        <v>0</v>
      </c>
    </row>
    <row r="173" spans="1:14" x14ac:dyDescent="0.25">
      <c r="A173" s="72">
        <v>63</v>
      </c>
      <c r="B173" s="73"/>
      <c r="C173" s="81" t="s">
        <v>42</v>
      </c>
      <c r="D173" s="79" t="s">
        <v>41</v>
      </c>
      <c r="E173" s="79">
        <v>1</v>
      </c>
      <c r="F173" s="120"/>
      <c r="G173" s="80">
        <f t="shared" si="16"/>
        <v>0</v>
      </c>
    </row>
    <row r="174" spans="1:14" x14ac:dyDescent="0.25">
      <c r="A174" s="72">
        <v>64</v>
      </c>
      <c r="B174" s="73"/>
      <c r="C174" s="81" t="s">
        <v>13</v>
      </c>
      <c r="D174" s="79" t="s">
        <v>41</v>
      </c>
      <c r="E174" s="79">
        <v>1</v>
      </c>
      <c r="F174" s="120"/>
      <c r="G174" s="80">
        <f t="shared" si="16"/>
        <v>0</v>
      </c>
    </row>
    <row r="175" spans="1:14" x14ac:dyDescent="0.25">
      <c r="A175" s="72">
        <v>65</v>
      </c>
      <c r="B175" s="73"/>
      <c r="C175" s="82" t="s">
        <v>131</v>
      </c>
      <c r="D175" s="74"/>
      <c r="E175" s="74"/>
      <c r="F175" s="74"/>
      <c r="G175" s="75"/>
    </row>
    <row r="176" spans="1:14" x14ac:dyDescent="0.25">
      <c r="A176" s="72">
        <v>66</v>
      </c>
      <c r="B176" s="73"/>
      <c r="C176" s="81" t="s">
        <v>122</v>
      </c>
      <c r="D176" s="79" t="s">
        <v>7</v>
      </c>
      <c r="E176" s="79">
        <v>1</v>
      </c>
      <c r="F176" s="120"/>
      <c r="G176" s="80">
        <f t="shared" si="16"/>
        <v>0</v>
      </c>
    </row>
    <row r="177" spans="1:7" x14ac:dyDescent="0.25">
      <c r="A177" s="72">
        <v>67</v>
      </c>
      <c r="B177" s="73"/>
      <c r="C177" s="81" t="s">
        <v>123</v>
      </c>
      <c r="D177" s="79" t="s">
        <v>7</v>
      </c>
      <c r="E177" s="79">
        <v>1</v>
      </c>
      <c r="F177" s="120"/>
      <c r="G177" s="80">
        <f t="shared" si="16"/>
        <v>0</v>
      </c>
    </row>
    <row r="178" spans="1:7" x14ac:dyDescent="0.25">
      <c r="A178" s="72">
        <v>68</v>
      </c>
      <c r="B178" s="73"/>
      <c r="C178" s="81" t="s">
        <v>124</v>
      </c>
      <c r="D178" s="79" t="s">
        <v>7</v>
      </c>
      <c r="E178" s="79">
        <v>1</v>
      </c>
      <c r="F178" s="120"/>
      <c r="G178" s="80">
        <f t="shared" si="16"/>
        <v>0</v>
      </c>
    </row>
    <row r="179" spans="1:7" x14ac:dyDescent="0.25">
      <c r="A179" s="72">
        <v>69</v>
      </c>
      <c r="B179" s="73"/>
      <c r="C179" s="81" t="s">
        <v>125</v>
      </c>
      <c r="D179" s="79" t="s">
        <v>126</v>
      </c>
      <c r="E179" s="79">
        <v>1</v>
      </c>
      <c r="F179" s="120"/>
      <c r="G179" s="80">
        <f t="shared" si="16"/>
        <v>0</v>
      </c>
    </row>
    <row r="180" spans="1:7" x14ac:dyDescent="0.25">
      <c r="A180" s="72">
        <v>70</v>
      </c>
      <c r="B180" s="73"/>
      <c r="C180" s="81" t="s">
        <v>127</v>
      </c>
      <c r="D180" s="79" t="s">
        <v>7</v>
      </c>
      <c r="E180" s="79">
        <v>1</v>
      </c>
      <c r="F180" s="120"/>
      <c r="G180" s="80">
        <f t="shared" si="16"/>
        <v>0</v>
      </c>
    </row>
    <row r="181" spans="1:7" x14ac:dyDescent="0.25">
      <c r="A181" s="97">
        <v>71</v>
      </c>
      <c r="B181" s="98"/>
      <c r="C181" s="90" t="s">
        <v>128</v>
      </c>
      <c r="D181" s="89" t="s">
        <v>7</v>
      </c>
      <c r="E181" s="89">
        <v>1</v>
      </c>
      <c r="F181" s="121"/>
      <c r="G181" s="91">
        <f t="shared" si="16"/>
        <v>0</v>
      </c>
    </row>
    <row r="182" spans="1:7" x14ac:dyDescent="0.25">
      <c r="A182" s="73"/>
      <c r="B182" s="73"/>
      <c r="C182" s="99"/>
      <c r="D182" s="73"/>
      <c r="E182" s="73"/>
      <c r="F182" s="100"/>
      <c r="G182" s="100"/>
    </row>
    <row r="183" spans="1:7" ht="13.5" thickBot="1" x14ac:dyDescent="0.25">
      <c r="A183" s="73"/>
      <c r="B183" s="73"/>
      <c r="C183" s="78"/>
      <c r="D183" s="79"/>
      <c r="E183" s="79"/>
      <c r="F183" s="101"/>
      <c r="G183" s="101"/>
    </row>
    <row r="184" spans="1:7" ht="17.25" thickBot="1" x14ac:dyDescent="0.3">
      <c r="A184" s="53" t="s">
        <v>16</v>
      </c>
      <c r="B184" s="53"/>
      <c r="C184" s="54" t="s">
        <v>173</v>
      </c>
      <c r="G184" s="55">
        <f>SUM(G193:G194,G200,G202:G204,G206:G207,G209:G210,G213:G217,G219:G224,G226:G237,G239:G244)</f>
        <v>0</v>
      </c>
    </row>
    <row r="185" spans="1:7" ht="13.5" x14ac:dyDescent="0.25">
      <c r="A185" s="56" t="s">
        <v>2</v>
      </c>
      <c r="B185" s="56"/>
      <c r="C185" s="57" t="s">
        <v>3</v>
      </c>
      <c r="D185" s="58"/>
      <c r="E185" s="58" t="s">
        <v>4</v>
      </c>
      <c r="F185" s="59" t="s">
        <v>5</v>
      </c>
      <c r="G185" s="60" t="s">
        <v>6</v>
      </c>
    </row>
    <row r="186" spans="1:7" x14ac:dyDescent="0.25">
      <c r="A186" s="61">
        <v>1</v>
      </c>
      <c r="B186" s="62"/>
      <c r="C186" s="63" t="s">
        <v>21</v>
      </c>
      <c r="D186" s="63"/>
      <c r="E186" s="63"/>
      <c r="F186" s="63"/>
      <c r="G186" s="64"/>
    </row>
    <row r="187" spans="1:7" x14ac:dyDescent="0.2">
      <c r="A187" s="65">
        <v>2</v>
      </c>
      <c r="B187" s="66"/>
      <c r="C187" s="67" t="s">
        <v>57</v>
      </c>
      <c r="D187" s="68" t="s">
        <v>7</v>
      </c>
      <c r="E187" s="68">
        <v>0</v>
      </c>
      <c r="F187" s="69">
        <v>0</v>
      </c>
      <c r="G187" s="70">
        <f t="shared" ref="G187:G191" si="17">F187*E187</f>
        <v>0</v>
      </c>
    </row>
    <row r="188" spans="1:7" x14ac:dyDescent="0.2">
      <c r="A188" s="65">
        <v>3</v>
      </c>
      <c r="B188" s="66"/>
      <c r="C188" s="86" t="s">
        <v>58</v>
      </c>
      <c r="D188" s="93" t="s">
        <v>7</v>
      </c>
      <c r="E188" s="68">
        <v>0</v>
      </c>
      <c r="F188" s="69">
        <v>0</v>
      </c>
      <c r="G188" s="70">
        <f t="shared" si="17"/>
        <v>0</v>
      </c>
    </row>
    <row r="189" spans="1:7" x14ac:dyDescent="0.2">
      <c r="A189" s="65">
        <v>4</v>
      </c>
      <c r="B189" s="66"/>
      <c r="C189" s="86" t="s">
        <v>59</v>
      </c>
      <c r="D189" s="68" t="s">
        <v>7</v>
      </c>
      <c r="E189" s="68">
        <v>0</v>
      </c>
      <c r="F189" s="69">
        <v>0</v>
      </c>
      <c r="G189" s="70">
        <f t="shared" ref="G189" si="18">F189*E189</f>
        <v>0</v>
      </c>
    </row>
    <row r="190" spans="1:7" x14ac:dyDescent="0.2">
      <c r="A190" s="65">
        <v>5</v>
      </c>
      <c r="B190" s="66"/>
      <c r="C190" s="67" t="s">
        <v>36</v>
      </c>
      <c r="D190" s="68" t="s">
        <v>12</v>
      </c>
      <c r="E190" s="68">
        <v>0</v>
      </c>
      <c r="F190" s="69">
        <v>0</v>
      </c>
      <c r="G190" s="70">
        <f t="shared" si="17"/>
        <v>0</v>
      </c>
    </row>
    <row r="191" spans="1:7" x14ac:dyDescent="0.2">
      <c r="A191" s="65">
        <v>6</v>
      </c>
      <c r="B191" s="66"/>
      <c r="C191" s="71" t="s">
        <v>47</v>
      </c>
      <c r="D191" s="66" t="s">
        <v>41</v>
      </c>
      <c r="E191" s="66">
        <v>0</v>
      </c>
      <c r="F191" s="69">
        <v>0</v>
      </c>
      <c r="G191" s="70">
        <f t="shared" si="17"/>
        <v>0</v>
      </c>
    </row>
    <row r="192" spans="1:7" x14ac:dyDescent="0.25">
      <c r="A192" s="72">
        <v>7</v>
      </c>
      <c r="B192" s="73"/>
      <c r="C192" s="74" t="s">
        <v>22</v>
      </c>
      <c r="D192" s="74"/>
      <c r="E192" s="74"/>
      <c r="F192" s="74"/>
      <c r="G192" s="75"/>
    </row>
    <row r="193" spans="1:14" ht="25.5" x14ac:dyDescent="0.25">
      <c r="A193" s="72">
        <v>8</v>
      </c>
      <c r="B193" s="73"/>
      <c r="C193" s="92" t="s">
        <v>161</v>
      </c>
      <c r="D193" s="79" t="s">
        <v>41</v>
      </c>
      <c r="E193" s="79">
        <v>1</v>
      </c>
      <c r="F193" s="120"/>
      <c r="G193" s="80">
        <f t="shared" ref="G193:G194" si="19">F193*E193</f>
        <v>0</v>
      </c>
    </row>
    <row r="194" spans="1:14" ht="25.5" x14ac:dyDescent="0.25">
      <c r="A194" s="72">
        <v>9</v>
      </c>
      <c r="B194" s="73"/>
      <c r="C194" s="92" t="s">
        <v>161</v>
      </c>
      <c r="D194" s="79" t="s">
        <v>41</v>
      </c>
      <c r="E194" s="79">
        <v>1</v>
      </c>
      <c r="F194" s="120"/>
      <c r="G194" s="80">
        <f t="shared" si="19"/>
        <v>0</v>
      </c>
    </row>
    <row r="195" spans="1:14" x14ac:dyDescent="0.25">
      <c r="A195" s="72">
        <v>10</v>
      </c>
      <c r="B195" s="73"/>
      <c r="C195" s="74" t="s">
        <v>29</v>
      </c>
      <c r="D195" s="74"/>
      <c r="E195" s="74"/>
      <c r="F195" s="74"/>
      <c r="G195" s="75"/>
    </row>
    <row r="196" spans="1:14" x14ac:dyDescent="0.2">
      <c r="A196" s="65">
        <v>11</v>
      </c>
      <c r="B196" s="66"/>
      <c r="C196" s="67" t="s">
        <v>60</v>
      </c>
      <c r="D196" s="68" t="s">
        <v>7</v>
      </c>
      <c r="E196" s="68">
        <v>0</v>
      </c>
      <c r="F196" s="69">
        <v>0</v>
      </c>
      <c r="G196" s="70">
        <f t="shared" ref="G196:G198" si="20">F196*E196</f>
        <v>0</v>
      </c>
    </row>
    <row r="197" spans="1:14" x14ac:dyDescent="0.2">
      <c r="A197" s="65">
        <v>12</v>
      </c>
      <c r="B197" s="66"/>
      <c r="C197" s="71" t="s">
        <v>31</v>
      </c>
      <c r="D197" s="66" t="s">
        <v>7</v>
      </c>
      <c r="E197" s="66">
        <v>0</v>
      </c>
      <c r="F197" s="69">
        <v>0</v>
      </c>
      <c r="G197" s="70">
        <f t="shared" si="20"/>
        <v>0</v>
      </c>
    </row>
    <row r="198" spans="1:14" x14ac:dyDescent="0.25">
      <c r="A198" s="65">
        <v>13</v>
      </c>
      <c r="B198" s="68"/>
      <c r="C198" s="77" t="s">
        <v>8</v>
      </c>
      <c r="D198" s="68" t="s">
        <v>7</v>
      </c>
      <c r="E198" s="68">
        <v>0</v>
      </c>
      <c r="F198" s="69">
        <v>0</v>
      </c>
      <c r="G198" s="70">
        <f t="shared" si="20"/>
        <v>0</v>
      </c>
      <c r="N198" s="102"/>
    </row>
    <row r="199" spans="1:14" x14ac:dyDescent="0.25">
      <c r="A199" s="72">
        <v>14</v>
      </c>
      <c r="B199" s="73"/>
      <c r="C199" s="74" t="s">
        <v>25</v>
      </c>
      <c r="D199" s="82"/>
      <c r="E199" s="82"/>
      <c r="F199" s="74"/>
      <c r="G199" s="75"/>
    </row>
    <row r="200" spans="1:14" x14ac:dyDescent="0.2">
      <c r="A200" s="72">
        <v>15</v>
      </c>
      <c r="B200" s="73"/>
      <c r="C200" s="78" t="s">
        <v>32</v>
      </c>
      <c r="D200" s="79" t="s">
        <v>7</v>
      </c>
      <c r="E200" s="79">
        <v>2</v>
      </c>
      <c r="F200" s="120"/>
      <c r="G200" s="80">
        <f t="shared" ref="G200:G204" si="21">F200*E200</f>
        <v>0</v>
      </c>
    </row>
    <row r="201" spans="1:14" x14ac:dyDescent="0.2">
      <c r="A201" s="65">
        <v>16</v>
      </c>
      <c r="B201" s="66"/>
      <c r="C201" s="67" t="s">
        <v>147</v>
      </c>
      <c r="D201" s="68" t="s">
        <v>7</v>
      </c>
      <c r="E201" s="68">
        <v>0</v>
      </c>
      <c r="F201" s="69">
        <v>0</v>
      </c>
      <c r="G201" s="70">
        <f t="shared" si="21"/>
        <v>0</v>
      </c>
    </row>
    <row r="202" spans="1:14" x14ac:dyDescent="0.2">
      <c r="A202" s="72">
        <v>17</v>
      </c>
      <c r="B202" s="73"/>
      <c r="C202" s="78" t="s">
        <v>148</v>
      </c>
      <c r="D202" s="79" t="s">
        <v>7</v>
      </c>
      <c r="E202" s="79">
        <v>2</v>
      </c>
      <c r="F202" s="120"/>
      <c r="G202" s="80">
        <f t="shared" si="21"/>
        <v>0</v>
      </c>
    </row>
    <row r="203" spans="1:14" x14ac:dyDescent="0.25">
      <c r="A203" s="72">
        <v>18</v>
      </c>
      <c r="B203" s="79"/>
      <c r="C203" s="81" t="s">
        <v>33</v>
      </c>
      <c r="D203" s="79" t="s">
        <v>12</v>
      </c>
      <c r="E203" s="79">
        <v>4</v>
      </c>
      <c r="F203" s="120"/>
      <c r="G203" s="80">
        <f t="shared" si="21"/>
        <v>0</v>
      </c>
    </row>
    <row r="204" spans="1:14" x14ac:dyDescent="0.25">
      <c r="A204" s="72">
        <v>19</v>
      </c>
      <c r="B204" s="73"/>
      <c r="C204" s="81" t="s">
        <v>34</v>
      </c>
      <c r="D204" s="79" t="s">
        <v>12</v>
      </c>
      <c r="E204" s="79">
        <v>2</v>
      </c>
      <c r="F204" s="120"/>
      <c r="G204" s="80">
        <f t="shared" si="21"/>
        <v>0</v>
      </c>
    </row>
    <row r="205" spans="1:14" x14ac:dyDescent="0.25">
      <c r="A205" s="72">
        <v>20</v>
      </c>
      <c r="B205" s="79"/>
      <c r="C205" s="82" t="s">
        <v>18</v>
      </c>
      <c r="D205" s="82"/>
      <c r="E205" s="82"/>
      <c r="F205" s="74"/>
      <c r="G205" s="103"/>
    </row>
    <row r="206" spans="1:14" x14ac:dyDescent="0.25">
      <c r="A206" s="72">
        <v>21</v>
      </c>
      <c r="B206" s="73"/>
      <c r="C206" s="81" t="s">
        <v>28</v>
      </c>
      <c r="D206" s="79" t="s">
        <v>7</v>
      </c>
      <c r="E206" s="79">
        <v>30</v>
      </c>
      <c r="F206" s="120"/>
      <c r="G206" s="80">
        <f t="shared" ref="G206:G207" si="22">F206*E206</f>
        <v>0</v>
      </c>
    </row>
    <row r="207" spans="1:14" x14ac:dyDescent="0.25">
      <c r="A207" s="72">
        <v>22</v>
      </c>
      <c r="B207" s="73"/>
      <c r="C207" s="81" t="s">
        <v>37</v>
      </c>
      <c r="D207" s="79" t="s">
        <v>7</v>
      </c>
      <c r="E207" s="79">
        <v>5</v>
      </c>
      <c r="F207" s="120"/>
      <c r="G207" s="80">
        <f t="shared" si="22"/>
        <v>0</v>
      </c>
    </row>
    <row r="208" spans="1:14" x14ac:dyDescent="0.25">
      <c r="A208" s="72">
        <v>23</v>
      </c>
      <c r="B208" s="79"/>
      <c r="C208" s="82" t="s">
        <v>72</v>
      </c>
      <c r="D208" s="82"/>
      <c r="E208" s="82"/>
      <c r="F208" s="74"/>
      <c r="G208" s="103"/>
    </row>
    <row r="209" spans="1:7" x14ac:dyDescent="0.2">
      <c r="A209" s="72">
        <v>24</v>
      </c>
      <c r="B209" s="73"/>
      <c r="C209" s="85" t="s">
        <v>76</v>
      </c>
      <c r="D209" s="79" t="s">
        <v>7</v>
      </c>
      <c r="E209" s="79">
        <v>2</v>
      </c>
      <c r="F209" s="120"/>
      <c r="G209" s="80">
        <f t="shared" ref="G209:G217" si="23">F209*E209</f>
        <v>0</v>
      </c>
    </row>
    <row r="210" spans="1:7" x14ac:dyDescent="0.2">
      <c r="A210" s="72">
        <v>25</v>
      </c>
      <c r="B210" s="79"/>
      <c r="C210" s="85" t="s">
        <v>77</v>
      </c>
      <c r="D210" s="79" t="s">
        <v>7</v>
      </c>
      <c r="E210" s="79">
        <v>1</v>
      </c>
      <c r="F210" s="120"/>
      <c r="G210" s="80">
        <f t="shared" si="23"/>
        <v>0</v>
      </c>
    </row>
    <row r="211" spans="1:7" x14ac:dyDescent="0.2">
      <c r="A211" s="65">
        <v>26</v>
      </c>
      <c r="B211" s="66"/>
      <c r="C211" s="86" t="s">
        <v>78</v>
      </c>
      <c r="D211" s="68" t="s">
        <v>7</v>
      </c>
      <c r="E211" s="68">
        <v>0</v>
      </c>
      <c r="F211" s="69">
        <v>0</v>
      </c>
      <c r="G211" s="70">
        <f t="shared" si="23"/>
        <v>0</v>
      </c>
    </row>
    <row r="212" spans="1:7" x14ac:dyDescent="0.2">
      <c r="A212" s="65">
        <v>27</v>
      </c>
      <c r="B212" s="66"/>
      <c r="C212" s="86" t="s">
        <v>85</v>
      </c>
      <c r="D212" s="68" t="s">
        <v>7</v>
      </c>
      <c r="E212" s="68">
        <v>0</v>
      </c>
      <c r="F212" s="69">
        <v>0</v>
      </c>
      <c r="G212" s="70">
        <f t="shared" si="23"/>
        <v>0</v>
      </c>
    </row>
    <row r="213" spans="1:7" x14ac:dyDescent="0.2">
      <c r="A213" s="72">
        <v>28</v>
      </c>
      <c r="B213" s="73"/>
      <c r="C213" s="85" t="s">
        <v>79</v>
      </c>
      <c r="D213" s="79" t="s">
        <v>7</v>
      </c>
      <c r="E213" s="79">
        <v>4</v>
      </c>
      <c r="F213" s="120"/>
      <c r="G213" s="80">
        <f t="shared" si="23"/>
        <v>0</v>
      </c>
    </row>
    <row r="214" spans="1:7" x14ac:dyDescent="0.2">
      <c r="A214" s="72">
        <v>29</v>
      </c>
      <c r="B214" s="73"/>
      <c r="C214" s="85" t="s">
        <v>80</v>
      </c>
      <c r="D214" s="79" t="s">
        <v>7</v>
      </c>
      <c r="E214" s="79">
        <v>1</v>
      </c>
      <c r="F214" s="120"/>
      <c r="G214" s="80">
        <f t="shared" si="23"/>
        <v>0</v>
      </c>
    </row>
    <row r="215" spans="1:7" x14ac:dyDescent="0.2">
      <c r="A215" s="72">
        <v>30</v>
      </c>
      <c r="B215" s="73"/>
      <c r="C215" s="85" t="s">
        <v>84</v>
      </c>
      <c r="D215" s="79" t="s">
        <v>12</v>
      </c>
      <c r="E215" s="79">
        <v>1</v>
      </c>
      <c r="F215" s="120"/>
      <c r="G215" s="80">
        <f t="shared" si="23"/>
        <v>0</v>
      </c>
    </row>
    <row r="216" spans="1:7" x14ac:dyDescent="0.2">
      <c r="A216" s="72">
        <v>31</v>
      </c>
      <c r="B216" s="73"/>
      <c r="C216" s="85" t="s">
        <v>81</v>
      </c>
      <c r="D216" s="79" t="s">
        <v>7</v>
      </c>
      <c r="E216" s="79">
        <v>1</v>
      </c>
      <c r="F216" s="120"/>
      <c r="G216" s="80">
        <f t="shared" si="23"/>
        <v>0</v>
      </c>
    </row>
    <row r="217" spans="1:7" x14ac:dyDescent="0.2">
      <c r="A217" s="72">
        <v>32</v>
      </c>
      <c r="B217" s="73"/>
      <c r="C217" s="87" t="s">
        <v>74</v>
      </c>
      <c r="D217" s="79" t="s">
        <v>7</v>
      </c>
      <c r="E217" s="79">
        <v>1</v>
      </c>
      <c r="F217" s="120"/>
      <c r="G217" s="80">
        <f t="shared" si="23"/>
        <v>0</v>
      </c>
    </row>
    <row r="218" spans="1:7" x14ac:dyDescent="0.25">
      <c r="A218" s="72">
        <v>33</v>
      </c>
      <c r="B218" s="73"/>
      <c r="C218" s="82" t="s">
        <v>130</v>
      </c>
      <c r="D218" s="82"/>
      <c r="E218" s="82"/>
      <c r="F218" s="74"/>
      <c r="G218" s="103"/>
    </row>
    <row r="219" spans="1:7" x14ac:dyDescent="0.2">
      <c r="A219" s="72">
        <v>34</v>
      </c>
      <c r="B219" s="73"/>
      <c r="C219" s="78" t="s">
        <v>111</v>
      </c>
      <c r="D219" s="79" t="s">
        <v>7</v>
      </c>
      <c r="E219" s="79">
        <v>1</v>
      </c>
      <c r="F219" s="120"/>
      <c r="G219" s="80">
        <f t="shared" ref="G219:G244" si="24">F219*E219</f>
        <v>0</v>
      </c>
    </row>
    <row r="220" spans="1:7" x14ac:dyDescent="0.2">
      <c r="A220" s="72">
        <v>35</v>
      </c>
      <c r="B220" s="73"/>
      <c r="C220" s="78" t="s">
        <v>115</v>
      </c>
      <c r="D220" s="79" t="s">
        <v>9</v>
      </c>
      <c r="E220" s="79">
        <v>10</v>
      </c>
      <c r="F220" s="120"/>
      <c r="G220" s="80">
        <f t="shared" si="24"/>
        <v>0</v>
      </c>
    </row>
    <row r="221" spans="1:7" x14ac:dyDescent="0.2">
      <c r="A221" s="72">
        <v>36</v>
      </c>
      <c r="B221" s="73"/>
      <c r="C221" s="78" t="s">
        <v>116</v>
      </c>
      <c r="D221" s="79" t="s">
        <v>7</v>
      </c>
      <c r="E221" s="79">
        <v>1</v>
      </c>
      <c r="F221" s="120"/>
      <c r="G221" s="80">
        <f t="shared" si="24"/>
        <v>0</v>
      </c>
    </row>
    <row r="222" spans="1:7" x14ac:dyDescent="0.2">
      <c r="A222" s="72">
        <v>37</v>
      </c>
      <c r="B222" s="73"/>
      <c r="C222" s="78" t="s">
        <v>118</v>
      </c>
      <c r="D222" s="79" t="s">
        <v>7</v>
      </c>
      <c r="E222" s="79">
        <v>1</v>
      </c>
      <c r="F222" s="120"/>
      <c r="G222" s="80">
        <f t="shared" si="24"/>
        <v>0</v>
      </c>
    </row>
    <row r="223" spans="1:7" x14ac:dyDescent="0.2">
      <c r="A223" s="72">
        <v>38</v>
      </c>
      <c r="B223" s="73"/>
      <c r="C223" s="78" t="s">
        <v>121</v>
      </c>
      <c r="D223" s="79" t="s">
        <v>7</v>
      </c>
      <c r="E223" s="79">
        <v>1</v>
      </c>
      <c r="F223" s="120"/>
      <c r="G223" s="80">
        <f t="shared" si="24"/>
        <v>0</v>
      </c>
    </row>
    <row r="224" spans="1:7" x14ac:dyDescent="0.2">
      <c r="A224" s="72"/>
      <c r="B224" s="73"/>
      <c r="C224" s="78" t="s">
        <v>164</v>
      </c>
      <c r="D224" s="79" t="s">
        <v>7</v>
      </c>
      <c r="E224" s="79">
        <v>1</v>
      </c>
      <c r="F224" s="120"/>
      <c r="G224" s="80">
        <f t="shared" si="24"/>
        <v>0</v>
      </c>
    </row>
    <row r="225" spans="1:7" x14ac:dyDescent="0.25">
      <c r="A225" s="72">
        <v>39</v>
      </c>
      <c r="B225" s="73"/>
      <c r="C225" s="82" t="s">
        <v>10</v>
      </c>
      <c r="D225" s="82"/>
      <c r="E225" s="82"/>
      <c r="F225" s="74"/>
      <c r="G225" s="103"/>
    </row>
    <row r="226" spans="1:7" x14ac:dyDescent="0.25">
      <c r="A226" s="72">
        <v>40</v>
      </c>
      <c r="B226" s="79"/>
      <c r="C226" s="81" t="s">
        <v>11</v>
      </c>
      <c r="D226" s="79" t="s">
        <v>12</v>
      </c>
      <c r="E226" s="79">
        <v>1</v>
      </c>
      <c r="F226" s="120"/>
      <c r="G226" s="80">
        <f t="shared" si="24"/>
        <v>0</v>
      </c>
    </row>
    <row r="227" spans="1:7" x14ac:dyDescent="0.25">
      <c r="A227" s="72">
        <v>41</v>
      </c>
      <c r="B227" s="79"/>
      <c r="C227" s="81" t="s">
        <v>14</v>
      </c>
      <c r="D227" s="79" t="s">
        <v>12</v>
      </c>
      <c r="E227" s="79">
        <v>1</v>
      </c>
      <c r="F227" s="120"/>
      <c r="G227" s="80">
        <f t="shared" si="24"/>
        <v>0</v>
      </c>
    </row>
    <row r="228" spans="1:7" x14ac:dyDescent="0.25">
      <c r="A228" s="72">
        <v>42</v>
      </c>
      <c r="B228" s="73"/>
      <c r="C228" s="81" t="s">
        <v>151</v>
      </c>
      <c r="D228" s="79" t="s">
        <v>41</v>
      </c>
      <c r="E228" s="79">
        <v>1</v>
      </c>
      <c r="F228" s="120"/>
      <c r="G228" s="80">
        <f t="shared" si="24"/>
        <v>0</v>
      </c>
    </row>
    <row r="229" spans="1:7" x14ac:dyDescent="0.25">
      <c r="A229" s="72">
        <v>43</v>
      </c>
      <c r="B229" s="73"/>
      <c r="C229" s="81" t="s">
        <v>38</v>
      </c>
      <c r="D229" s="79" t="s">
        <v>40</v>
      </c>
      <c r="E229" s="79">
        <v>1</v>
      </c>
      <c r="F229" s="120"/>
      <c r="G229" s="80">
        <f t="shared" si="24"/>
        <v>0</v>
      </c>
    </row>
    <row r="230" spans="1:7" x14ac:dyDescent="0.25">
      <c r="A230" s="72">
        <v>44</v>
      </c>
      <c r="B230" s="73"/>
      <c r="C230" s="81" t="s">
        <v>39</v>
      </c>
      <c r="D230" s="79" t="s">
        <v>41</v>
      </c>
      <c r="E230" s="79">
        <v>1</v>
      </c>
      <c r="F230" s="120"/>
      <c r="G230" s="80">
        <f t="shared" si="24"/>
        <v>0</v>
      </c>
    </row>
    <row r="231" spans="1:7" x14ac:dyDescent="0.25">
      <c r="A231" s="72">
        <v>45</v>
      </c>
      <c r="B231" s="73"/>
      <c r="C231" s="81" t="s">
        <v>23</v>
      </c>
      <c r="D231" s="79" t="s">
        <v>41</v>
      </c>
      <c r="E231" s="79">
        <v>1</v>
      </c>
      <c r="F231" s="120"/>
      <c r="G231" s="80">
        <f t="shared" si="24"/>
        <v>0</v>
      </c>
    </row>
    <row r="232" spans="1:7" x14ac:dyDescent="0.25">
      <c r="A232" s="72">
        <v>46</v>
      </c>
      <c r="B232" s="73"/>
      <c r="C232" s="81" t="s">
        <v>24</v>
      </c>
      <c r="D232" s="79" t="s">
        <v>41</v>
      </c>
      <c r="E232" s="79">
        <v>1</v>
      </c>
      <c r="F232" s="120"/>
      <c r="G232" s="80">
        <f t="shared" si="24"/>
        <v>0</v>
      </c>
    </row>
    <row r="233" spans="1:7" x14ac:dyDescent="0.25">
      <c r="A233" s="72">
        <v>47</v>
      </c>
      <c r="B233" s="73"/>
      <c r="C233" s="81" t="s">
        <v>159</v>
      </c>
      <c r="D233" s="79" t="s">
        <v>41</v>
      </c>
      <c r="E233" s="79">
        <v>1</v>
      </c>
      <c r="F233" s="120"/>
      <c r="G233" s="80">
        <f t="shared" si="24"/>
        <v>0</v>
      </c>
    </row>
    <row r="234" spans="1:7" x14ac:dyDescent="0.25">
      <c r="A234" s="72">
        <v>48</v>
      </c>
      <c r="B234" s="73"/>
      <c r="C234" s="81" t="s">
        <v>155</v>
      </c>
      <c r="D234" s="79" t="s">
        <v>41</v>
      </c>
      <c r="E234" s="79">
        <v>1</v>
      </c>
      <c r="F234" s="120"/>
      <c r="G234" s="80">
        <f t="shared" si="24"/>
        <v>0</v>
      </c>
    </row>
    <row r="235" spans="1:7" x14ac:dyDescent="0.25">
      <c r="A235" s="72">
        <v>49</v>
      </c>
      <c r="B235" s="73"/>
      <c r="C235" s="81" t="s">
        <v>43</v>
      </c>
      <c r="D235" s="79" t="s">
        <v>44</v>
      </c>
      <c r="E235" s="79">
        <v>1</v>
      </c>
      <c r="F235" s="120"/>
      <c r="G235" s="80">
        <f t="shared" si="24"/>
        <v>0</v>
      </c>
    </row>
    <row r="236" spans="1:7" x14ac:dyDescent="0.25">
      <c r="A236" s="72">
        <v>50</v>
      </c>
      <c r="B236" s="73"/>
      <c r="C236" s="81" t="s">
        <v>42</v>
      </c>
      <c r="D236" s="79" t="s">
        <v>41</v>
      </c>
      <c r="E236" s="79">
        <v>1</v>
      </c>
      <c r="F236" s="120"/>
      <c r="G236" s="80">
        <f t="shared" si="24"/>
        <v>0</v>
      </c>
    </row>
    <row r="237" spans="1:7" x14ac:dyDescent="0.25">
      <c r="A237" s="72">
        <v>51</v>
      </c>
      <c r="B237" s="73"/>
      <c r="C237" s="81" t="s">
        <v>13</v>
      </c>
      <c r="D237" s="79" t="s">
        <v>41</v>
      </c>
      <c r="E237" s="79">
        <v>1</v>
      </c>
      <c r="F237" s="120"/>
      <c r="G237" s="80">
        <f t="shared" si="24"/>
        <v>0</v>
      </c>
    </row>
    <row r="238" spans="1:7" x14ac:dyDescent="0.25">
      <c r="A238" s="72">
        <v>52</v>
      </c>
      <c r="B238" s="73"/>
      <c r="C238" s="82" t="s">
        <v>131</v>
      </c>
      <c r="D238" s="82"/>
      <c r="E238" s="82"/>
      <c r="F238" s="74"/>
      <c r="G238" s="103"/>
    </row>
    <row r="239" spans="1:7" x14ac:dyDescent="0.25">
      <c r="A239" s="72">
        <v>53</v>
      </c>
      <c r="B239" s="73"/>
      <c r="C239" s="81" t="s">
        <v>122</v>
      </c>
      <c r="D239" s="79" t="s">
        <v>7</v>
      </c>
      <c r="E239" s="79">
        <v>1</v>
      </c>
      <c r="F239" s="120"/>
      <c r="G239" s="80">
        <f t="shared" si="24"/>
        <v>0</v>
      </c>
    </row>
    <row r="240" spans="1:7" x14ac:dyDescent="0.25">
      <c r="A240" s="72">
        <v>54</v>
      </c>
      <c r="B240" s="73"/>
      <c r="C240" s="81" t="s">
        <v>123</v>
      </c>
      <c r="D240" s="79" t="s">
        <v>7</v>
      </c>
      <c r="E240" s="79">
        <v>1</v>
      </c>
      <c r="F240" s="120"/>
      <c r="G240" s="80">
        <f t="shared" si="24"/>
        <v>0</v>
      </c>
    </row>
    <row r="241" spans="1:7" x14ac:dyDescent="0.25">
      <c r="A241" s="72">
        <v>55</v>
      </c>
      <c r="B241" s="73"/>
      <c r="C241" s="81" t="s">
        <v>124</v>
      </c>
      <c r="D241" s="79" t="s">
        <v>7</v>
      </c>
      <c r="E241" s="79">
        <v>1</v>
      </c>
      <c r="F241" s="120"/>
      <c r="G241" s="80">
        <f t="shared" si="24"/>
        <v>0</v>
      </c>
    </row>
    <row r="242" spans="1:7" x14ac:dyDescent="0.25">
      <c r="A242" s="72">
        <v>56</v>
      </c>
      <c r="B242" s="73"/>
      <c r="C242" s="81" t="s">
        <v>125</v>
      </c>
      <c r="D242" s="79" t="s">
        <v>126</v>
      </c>
      <c r="E242" s="79">
        <v>1</v>
      </c>
      <c r="F242" s="120"/>
      <c r="G242" s="80">
        <f t="shared" si="24"/>
        <v>0</v>
      </c>
    </row>
    <row r="243" spans="1:7" x14ac:dyDescent="0.25">
      <c r="A243" s="72">
        <v>57</v>
      </c>
      <c r="B243" s="73"/>
      <c r="C243" s="81" t="s">
        <v>127</v>
      </c>
      <c r="D243" s="79" t="s">
        <v>7</v>
      </c>
      <c r="E243" s="79">
        <v>1</v>
      </c>
      <c r="F243" s="120"/>
      <c r="G243" s="80">
        <f t="shared" si="24"/>
        <v>0</v>
      </c>
    </row>
    <row r="244" spans="1:7" x14ac:dyDescent="0.2">
      <c r="A244" s="97">
        <v>58</v>
      </c>
      <c r="B244" s="98"/>
      <c r="C244" s="104" t="s">
        <v>128</v>
      </c>
      <c r="D244" s="89" t="s">
        <v>7</v>
      </c>
      <c r="E244" s="89">
        <v>1</v>
      </c>
      <c r="F244" s="121"/>
      <c r="G244" s="91">
        <f t="shared" si="24"/>
        <v>0</v>
      </c>
    </row>
    <row r="245" spans="1:7" x14ac:dyDescent="0.2">
      <c r="B245" s="9"/>
      <c r="C245" s="105"/>
    </row>
    <row r="246" spans="1:7" ht="13.5" thickBot="1" x14ac:dyDescent="0.3"/>
    <row r="247" spans="1:7" ht="17.25" thickBot="1" x14ac:dyDescent="0.3">
      <c r="A247" s="53" t="s">
        <v>17</v>
      </c>
      <c r="B247" s="53"/>
      <c r="C247" s="54" t="s">
        <v>140</v>
      </c>
      <c r="G247" s="55">
        <f>SUM(G266,G268:G270,G274:G275,G278:G279,G281:G294,G296:G307,G309:G314)</f>
        <v>0</v>
      </c>
    </row>
    <row r="248" spans="1:7" ht="13.5" x14ac:dyDescent="0.25">
      <c r="A248" s="56" t="s">
        <v>2</v>
      </c>
      <c r="B248" s="56"/>
      <c r="C248" s="57" t="s">
        <v>3</v>
      </c>
      <c r="D248" s="58"/>
      <c r="E248" s="58" t="s">
        <v>4</v>
      </c>
      <c r="F248" s="59" t="s">
        <v>5</v>
      </c>
      <c r="G248" s="60" t="s">
        <v>6</v>
      </c>
    </row>
    <row r="249" spans="1:7" x14ac:dyDescent="0.25">
      <c r="A249" s="61">
        <v>1</v>
      </c>
      <c r="B249" s="62"/>
      <c r="C249" s="63" t="s">
        <v>63</v>
      </c>
      <c r="D249" s="63"/>
      <c r="E249" s="63"/>
      <c r="F249" s="63"/>
      <c r="G249" s="64"/>
    </row>
    <row r="250" spans="1:7" x14ac:dyDescent="0.2">
      <c r="A250" s="65">
        <v>2</v>
      </c>
      <c r="B250" s="66"/>
      <c r="C250" s="86" t="s">
        <v>27</v>
      </c>
      <c r="D250" s="68" t="s">
        <v>7</v>
      </c>
      <c r="E250" s="68">
        <v>0</v>
      </c>
      <c r="F250" s="69">
        <v>0</v>
      </c>
      <c r="G250" s="70">
        <f t="shared" ref="G250:G253" si="25">F250*E250</f>
        <v>0</v>
      </c>
    </row>
    <row r="251" spans="1:7" x14ac:dyDescent="0.2">
      <c r="A251" s="65">
        <v>3</v>
      </c>
      <c r="B251" s="66"/>
      <c r="C251" s="67" t="s">
        <v>36</v>
      </c>
      <c r="D251" s="68" t="s">
        <v>12</v>
      </c>
      <c r="E251" s="68">
        <v>0</v>
      </c>
      <c r="F251" s="69">
        <v>0</v>
      </c>
      <c r="G251" s="70">
        <f t="shared" si="25"/>
        <v>0</v>
      </c>
    </row>
    <row r="252" spans="1:7" x14ac:dyDescent="0.2">
      <c r="A252" s="65">
        <v>4</v>
      </c>
      <c r="B252" s="66"/>
      <c r="C252" s="71" t="s">
        <v>47</v>
      </c>
      <c r="D252" s="66" t="s">
        <v>41</v>
      </c>
      <c r="E252" s="66">
        <v>0</v>
      </c>
      <c r="F252" s="69">
        <v>0</v>
      </c>
      <c r="G252" s="70">
        <f t="shared" si="25"/>
        <v>0</v>
      </c>
    </row>
    <row r="253" spans="1:7" x14ac:dyDescent="0.2">
      <c r="A253" s="65">
        <v>5</v>
      </c>
      <c r="B253" s="66"/>
      <c r="C253" s="86" t="s">
        <v>65</v>
      </c>
      <c r="D253" s="66" t="s">
        <v>41</v>
      </c>
      <c r="E253" s="66">
        <v>0</v>
      </c>
      <c r="F253" s="69">
        <v>0</v>
      </c>
      <c r="G253" s="70">
        <f t="shared" si="25"/>
        <v>0</v>
      </c>
    </row>
    <row r="254" spans="1:7" x14ac:dyDescent="0.25">
      <c r="A254" s="72">
        <v>6</v>
      </c>
      <c r="B254" s="73"/>
      <c r="C254" s="74" t="s">
        <v>22</v>
      </c>
      <c r="D254" s="74"/>
      <c r="E254" s="74"/>
      <c r="F254" s="74"/>
      <c r="G254" s="75"/>
    </row>
    <row r="255" spans="1:7" ht="25.5" x14ac:dyDescent="0.25">
      <c r="A255" s="65">
        <v>7</v>
      </c>
      <c r="B255" s="66"/>
      <c r="C255" s="76" t="s">
        <v>161</v>
      </c>
      <c r="D255" s="68" t="s">
        <v>41</v>
      </c>
      <c r="E255" s="68">
        <v>0</v>
      </c>
      <c r="F255" s="69">
        <v>0</v>
      </c>
      <c r="G255" s="70">
        <f t="shared" ref="G255:G256" si="26">F255*E255</f>
        <v>0</v>
      </c>
    </row>
    <row r="256" spans="1:7" ht="25.5" x14ac:dyDescent="0.25">
      <c r="A256" s="65">
        <v>8</v>
      </c>
      <c r="B256" s="66"/>
      <c r="C256" s="76" t="s">
        <v>161</v>
      </c>
      <c r="D256" s="68" t="s">
        <v>41</v>
      </c>
      <c r="E256" s="68">
        <v>0</v>
      </c>
      <c r="F256" s="69">
        <v>0</v>
      </c>
      <c r="G256" s="70">
        <f t="shared" si="26"/>
        <v>0</v>
      </c>
    </row>
    <row r="257" spans="1:13" x14ac:dyDescent="0.25">
      <c r="A257" s="72">
        <v>9</v>
      </c>
      <c r="B257" s="73"/>
      <c r="C257" s="74" t="s">
        <v>29</v>
      </c>
      <c r="D257" s="74"/>
      <c r="E257" s="74"/>
      <c r="F257" s="74"/>
      <c r="G257" s="75"/>
      <c r="M257" s="102"/>
    </row>
    <row r="258" spans="1:13" x14ac:dyDescent="0.2">
      <c r="A258" s="65">
        <v>10</v>
      </c>
      <c r="B258" s="66"/>
      <c r="C258" s="67" t="s">
        <v>30</v>
      </c>
      <c r="D258" s="68" t="s">
        <v>7</v>
      </c>
      <c r="E258" s="68">
        <v>0</v>
      </c>
      <c r="F258" s="69">
        <v>0</v>
      </c>
      <c r="G258" s="70">
        <f t="shared" ref="G258:G264" si="27">F258*E258</f>
        <v>0</v>
      </c>
    </row>
    <row r="259" spans="1:13" x14ac:dyDescent="0.2">
      <c r="A259" s="65">
        <v>11</v>
      </c>
      <c r="B259" s="66"/>
      <c r="C259" s="71" t="s">
        <v>82</v>
      </c>
      <c r="D259" s="66" t="s">
        <v>7</v>
      </c>
      <c r="E259" s="66">
        <v>0</v>
      </c>
      <c r="F259" s="69">
        <v>0</v>
      </c>
      <c r="G259" s="70">
        <f t="shared" si="27"/>
        <v>0</v>
      </c>
    </row>
    <row r="260" spans="1:13" x14ac:dyDescent="0.2">
      <c r="A260" s="65">
        <v>12</v>
      </c>
      <c r="B260" s="66"/>
      <c r="C260" s="71" t="s">
        <v>83</v>
      </c>
      <c r="D260" s="66" t="s">
        <v>12</v>
      </c>
      <c r="E260" s="66">
        <v>0</v>
      </c>
      <c r="F260" s="69">
        <v>0</v>
      </c>
      <c r="G260" s="70">
        <f t="shared" si="27"/>
        <v>0</v>
      </c>
    </row>
    <row r="261" spans="1:13" x14ac:dyDescent="0.2">
      <c r="A261" s="65">
        <v>13</v>
      </c>
      <c r="B261" s="66"/>
      <c r="C261" s="71" t="s">
        <v>31</v>
      </c>
      <c r="D261" s="66" t="s">
        <v>7</v>
      </c>
      <c r="E261" s="66">
        <v>0</v>
      </c>
      <c r="F261" s="69">
        <v>0</v>
      </c>
      <c r="G261" s="70">
        <f t="shared" si="27"/>
        <v>0</v>
      </c>
    </row>
    <row r="262" spans="1:13" x14ac:dyDescent="0.25">
      <c r="A262" s="65">
        <v>14</v>
      </c>
      <c r="B262" s="68"/>
      <c r="C262" s="77" t="s">
        <v>8</v>
      </c>
      <c r="D262" s="68" t="s">
        <v>7</v>
      </c>
      <c r="E262" s="68">
        <v>0</v>
      </c>
      <c r="F262" s="69">
        <v>0</v>
      </c>
      <c r="G262" s="70">
        <f t="shared" si="27"/>
        <v>0</v>
      </c>
    </row>
    <row r="263" spans="1:13" ht="25.5" x14ac:dyDescent="0.2">
      <c r="A263" s="65">
        <v>15</v>
      </c>
      <c r="B263" s="66"/>
      <c r="C263" s="86" t="s">
        <v>55</v>
      </c>
      <c r="D263" s="68" t="s">
        <v>7</v>
      </c>
      <c r="E263" s="93">
        <v>0</v>
      </c>
      <c r="F263" s="69">
        <v>0</v>
      </c>
      <c r="G263" s="70">
        <f t="shared" si="27"/>
        <v>0</v>
      </c>
    </row>
    <row r="264" spans="1:13" ht="25.5" x14ac:dyDescent="0.2">
      <c r="A264" s="65">
        <v>16</v>
      </c>
      <c r="B264" s="66"/>
      <c r="C264" s="86" t="s">
        <v>56</v>
      </c>
      <c r="D264" s="68" t="s">
        <v>7</v>
      </c>
      <c r="E264" s="93">
        <v>0</v>
      </c>
      <c r="F264" s="69">
        <v>0</v>
      </c>
      <c r="G264" s="70">
        <f t="shared" si="27"/>
        <v>0</v>
      </c>
    </row>
    <row r="265" spans="1:13" x14ac:dyDescent="0.25">
      <c r="A265" s="72">
        <v>17</v>
      </c>
      <c r="B265" s="73"/>
      <c r="C265" s="74" t="s">
        <v>25</v>
      </c>
      <c r="D265" s="74"/>
      <c r="E265" s="74"/>
      <c r="F265" s="74"/>
      <c r="G265" s="75"/>
    </row>
    <row r="266" spans="1:13" x14ac:dyDescent="0.2">
      <c r="A266" s="72">
        <v>18</v>
      </c>
      <c r="B266" s="73"/>
      <c r="C266" s="78" t="s">
        <v>32</v>
      </c>
      <c r="D266" s="79" t="s">
        <v>7</v>
      </c>
      <c r="E266" s="79">
        <v>1</v>
      </c>
      <c r="F266" s="120"/>
      <c r="G266" s="80">
        <f t="shared" ref="G266:G272" si="28">F266*E266</f>
        <v>0</v>
      </c>
    </row>
    <row r="267" spans="1:13" x14ac:dyDescent="0.2">
      <c r="A267" s="65">
        <v>19</v>
      </c>
      <c r="B267" s="66"/>
      <c r="C267" s="67" t="s">
        <v>147</v>
      </c>
      <c r="D267" s="68" t="s">
        <v>7</v>
      </c>
      <c r="E267" s="68">
        <v>0</v>
      </c>
      <c r="F267" s="69">
        <v>0</v>
      </c>
      <c r="G267" s="70">
        <f t="shared" si="28"/>
        <v>0</v>
      </c>
    </row>
    <row r="268" spans="1:13" x14ac:dyDescent="0.2">
      <c r="A268" s="72">
        <v>20</v>
      </c>
      <c r="B268" s="73"/>
      <c r="C268" s="78" t="s">
        <v>148</v>
      </c>
      <c r="D268" s="79" t="s">
        <v>7</v>
      </c>
      <c r="E268" s="79">
        <v>1</v>
      </c>
      <c r="F268" s="120"/>
      <c r="G268" s="80">
        <f t="shared" si="28"/>
        <v>0</v>
      </c>
    </row>
    <row r="269" spans="1:13" x14ac:dyDescent="0.25">
      <c r="A269" s="72">
        <v>21</v>
      </c>
      <c r="B269" s="79"/>
      <c r="C269" s="81" t="s">
        <v>33</v>
      </c>
      <c r="D269" s="79" t="s">
        <v>12</v>
      </c>
      <c r="E269" s="79">
        <v>4</v>
      </c>
      <c r="F269" s="120"/>
      <c r="G269" s="80">
        <f t="shared" si="28"/>
        <v>0</v>
      </c>
    </row>
    <row r="270" spans="1:13" x14ac:dyDescent="0.25">
      <c r="A270" s="72">
        <v>22</v>
      </c>
      <c r="B270" s="73"/>
      <c r="C270" s="81" t="s">
        <v>34</v>
      </c>
      <c r="D270" s="79" t="s">
        <v>12</v>
      </c>
      <c r="E270" s="79">
        <v>1</v>
      </c>
      <c r="F270" s="120"/>
      <c r="G270" s="80">
        <f t="shared" si="28"/>
        <v>0</v>
      </c>
    </row>
    <row r="271" spans="1:13" x14ac:dyDescent="0.25">
      <c r="A271" s="65">
        <v>23</v>
      </c>
      <c r="B271" s="66"/>
      <c r="C271" s="106" t="s">
        <v>62</v>
      </c>
      <c r="D271" s="68" t="s">
        <v>7</v>
      </c>
      <c r="E271" s="68">
        <v>0</v>
      </c>
      <c r="F271" s="69">
        <v>0</v>
      </c>
      <c r="G271" s="70">
        <f t="shared" si="28"/>
        <v>0</v>
      </c>
    </row>
    <row r="272" spans="1:13" x14ac:dyDescent="0.25">
      <c r="A272" s="65">
        <v>24</v>
      </c>
      <c r="B272" s="66"/>
      <c r="C272" s="106" t="s">
        <v>64</v>
      </c>
      <c r="D272" s="68" t="s">
        <v>7</v>
      </c>
      <c r="E272" s="68">
        <v>0</v>
      </c>
      <c r="F272" s="69">
        <v>0</v>
      </c>
      <c r="G272" s="70">
        <f t="shared" si="28"/>
        <v>0</v>
      </c>
    </row>
    <row r="273" spans="1:7" x14ac:dyDescent="0.25">
      <c r="A273" s="72">
        <v>25</v>
      </c>
      <c r="B273" s="79"/>
      <c r="C273" s="82" t="s">
        <v>18</v>
      </c>
      <c r="D273" s="74"/>
      <c r="E273" s="74"/>
      <c r="F273" s="74"/>
      <c r="G273" s="75"/>
    </row>
    <row r="274" spans="1:7" x14ac:dyDescent="0.25">
      <c r="A274" s="72">
        <v>26</v>
      </c>
      <c r="B274" s="73"/>
      <c r="C274" s="81" t="s">
        <v>28</v>
      </c>
      <c r="D274" s="79" t="s">
        <v>7</v>
      </c>
      <c r="E274" s="79">
        <v>40</v>
      </c>
      <c r="F274" s="120"/>
      <c r="G274" s="80">
        <f t="shared" ref="G274:G275" si="29">F274*E274</f>
        <v>0</v>
      </c>
    </row>
    <row r="275" spans="1:7" x14ac:dyDescent="0.25">
      <c r="A275" s="72">
        <v>27</v>
      </c>
      <c r="B275" s="73"/>
      <c r="C275" s="81" t="s">
        <v>37</v>
      </c>
      <c r="D275" s="79" t="s">
        <v>7</v>
      </c>
      <c r="E275" s="79">
        <v>60</v>
      </c>
      <c r="F275" s="120"/>
      <c r="G275" s="80">
        <f t="shared" si="29"/>
        <v>0</v>
      </c>
    </row>
    <row r="276" spans="1:7" x14ac:dyDescent="0.25">
      <c r="A276" s="72">
        <v>28</v>
      </c>
      <c r="B276" s="79"/>
      <c r="C276" s="82" t="s">
        <v>72</v>
      </c>
      <c r="D276" s="74"/>
      <c r="E276" s="74"/>
      <c r="F276" s="74"/>
      <c r="G276" s="75"/>
    </row>
    <row r="277" spans="1:7" x14ac:dyDescent="0.2">
      <c r="A277" s="65">
        <v>29</v>
      </c>
      <c r="B277" s="66"/>
      <c r="C277" s="107" t="s">
        <v>73</v>
      </c>
      <c r="D277" s="68" t="s">
        <v>46</v>
      </c>
      <c r="E277" s="68">
        <v>0</v>
      </c>
      <c r="F277" s="69">
        <v>0</v>
      </c>
      <c r="G277" s="70">
        <f t="shared" ref="G277:G314" si="30">F277*E277</f>
        <v>0</v>
      </c>
    </row>
    <row r="278" spans="1:7" x14ac:dyDescent="0.2">
      <c r="A278" s="72">
        <v>30</v>
      </c>
      <c r="B278" s="79"/>
      <c r="C278" s="87" t="s">
        <v>74</v>
      </c>
      <c r="D278" s="79" t="s">
        <v>7</v>
      </c>
      <c r="E278" s="79">
        <v>1</v>
      </c>
      <c r="F278" s="120"/>
      <c r="G278" s="80">
        <f t="shared" si="30"/>
        <v>0</v>
      </c>
    </row>
    <row r="279" spans="1:7" x14ac:dyDescent="0.2">
      <c r="A279" s="72">
        <v>31</v>
      </c>
      <c r="B279" s="73"/>
      <c r="C279" s="87" t="s">
        <v>85</v>
      </c>
      <c r="D279" s="79" t="s">
        <v>7</v>
      </c>
      <c r="E279" s="79">
        <v>2</v>
      </c>
      <c r="F279" s="120"/>
      <c r="G279" s="80">
        <f t="shared" si="30"/>
        <v>0</v>
      </c>
    </row>
    <row r="280" spans="1:7" x14ac:dyDescent="0.25">
      <c r="A280" s="72">
        <v>32</v>
      </c>
      <c r="B280" s="73"/>
      <c r="C280" s="82" t="s">
        <v>130</v>
      </c>
      <c r="D280" s="74"/>
      <c r="E280" s="74"/>
      <c r="F280" s="74"/>
      <c r="G280" s="75"/>
    </row>
    <row r="281" spans="1:7" x14ac:dyDescent="0.2">
      <c r="A281" s="72">
        <v>33</v>
      </c>
      <c r="B281" s="73"/>
      <c r="C281" s="108" t="s">
        <v>165</v>
      </c>
      <c r="D281" s="73" t="s">
        <v>7</v>
      </c>
      <c r="E281" s="73">
        <v>1</v>
      </c>
      <c r="F281" s="120"/>
      <c r="G281" s="80">
        <f t="shared" si="30"/>
        <v>0</v>
      </c>
    </row>
    <row r="282" spans="1:7" x14ac:dyDescent="0.2">
      <c r="A282" s="72">
        <v>34</v>
      </c>
      <c r="B282" s="73"/>
      <c r="C282" s="108" t="s">
        <v>166</v>
      </c>
      <c r="D282" s="73" t="s">
        <v>7</v>
      </c>
      <c r="E282" s="73">
        <v>1</v>
      </c>
      <c r="F282" s="120"/>
      <c r="G282" s="80">
        <f t="shared" si="30"/>
        <v>0</v>
      </c>
    </row>
    <row r="283" spans="1:7" x14ac:dyDescent="0.2">
      <c r="A283" s="72">
        <v>35</v>
      </c>
      <c r="B283" s="73"/>
      <c r="C283" s="87" t="s">
        <v>167</v>
      </c>
      <c r="D283" s="73" t="s">
        <v>7</v>
      </c>
      <c r="E283" s="73">
        <v>1</v>
      </c>
      <c r="F283" s="120"/>
      <c r="G283" s="80">
        <f t="shared" si="30"/>
        <v>0</v>
      </c>
    </row>
    <row r="284" spans="1:7" x14ac:dyDescent="0.2">
      <c r="A284" s="72">
        <v>36</v>
      </c>
      <c r="B284" s="73"/>
      <c r="C284" s="87" t="s">
        <v>132</v>
      </c>
      <c r="D284" s="73" t="s">
        <v>7</v>
      </c>
      <c r="E284" s="73">
        <v>1</v>
      </c>
      <c r="F284" s="120"/>
      <c r="G284" s="80">
        <f t="shared" si="30"/>
        <v>0</v>
      </c>
    </row>
    <row r="285" spans="1:7" x14ac:dyDescent="0.2">
      <c r="A285" s="72">
        <v>37</v>
      </c>
      <c r="B285" s="73"/>
      <c r="C285" s="87" t="s">
        <v>110</v>
      </c>
      <c r="D285" s="73" t="s">
        <v>7</v>
      </c>
      <c r="E285" s="73">
        <v>1</v>
      </c>
      <c r="F285" s="120"/>
      <c r="G285" s="80">
        <f t="shared" si="30"/>
        <v>0</v>
      </c>
    </row>
    <row r="286" spans="1:7" x14ac:dyDescent="0.2">
      <c r="A286" s="72">
        <v>38</v>
      </c>
      <c r="B286" s="73"/>
      <c r="C286" s="87" t="s">
        <v>111</v>
      </c>
      <c r="D286" s="73" t="s">
        <v>7</v>
      </c>
      <c r="E286" s="73">
        <v>1</v>
      </c>
      <c r="F286" s="120"/>
      <c r="G286" s="80">
        <f t="shared" si="30"/>
        <v>0</v>
      </c>
    </row>
    <row r="287" spans="1:7" x14ac:dyDescent="0.2">
      <c r="A287" s="72">
        <v>39</v>
      </c>
      <c r="B287" s="73"/>
      <c r="C287" s="87" t="s">
        <v>112</v>
      </c>
      <c r="D287" s="73" t="s">
        <v>9</v>
      </c>
      <c r="E287" s="73">
        <v>2</v>
      </c>
      <c r="F287" s="120"/>
      <c r="G287" s="80">
        <f t="shared" si="30"/>
        <v>0</v>
      </c>
    </row>
    <row r="288" spans="1:7" x14ac:dyDescent="0.2">
      <c r="A288" s="72">
        <v>40</v>
      </c>
      <c r="B288" s="73"/>
      <c r="C288" s="87" t="s">
        <v>115</v>
      </c>
      <c r="D288" s="73" t="s">
        <v>9</v>
      </c>
      <c r="E288" s="73">
        <v>20</v>
      </c>
      <c r="F288" s="120"/>
      <c r="G288" s="80">
        <f t="shared" si="30"/>
        <v>0</v>
      </c>
    </row>
    <row r="289" spans="1:7" x14ac:dyDescent="0.2">
      <c r="A289" s="72">
        <v>41</v>
      </c>
      <c r="B289" s="73"/>
      <c r="C289" s="87" t="s">
        <v>116</v>
      </c>
      <c r="D289" s="73" t="s">
        <v>7</v>
      </c>
      <c r="E289" s="73">
        <v>2</v>
      </c>
      <c r="F289" s="120"/>
      <c r="G289" s="80">
        <f t="shared" si="30"/>
        <v>0</v>
      </c>
    </row>
    <row r="290" spans="1:7" x14ac:dyDescent="0.2">
      <c r="A290" s="72">
        <v>42</v>
      </c>
      <c r="B290" s="73"/>
      <c r="C290" s="87" t="s">
        <v>118</v>
      </c>
      <c r="D290" s="73" t="s">
        <v>7</v>
      </c>
      <c r="E290" s="73">
        <v>1</v>
      </c>
      <c r="F290" s="120"/>
      <c r="G290" s="80">
        <f t="shared" si="30"/>
        <v>0</v>
      </c>
    </row>
    <row r="291" spans="1:7" x14ac:dyDescent="0.2">
      <c r="A291" s="72">
        <v>43</v>
      </c>
      <c r="B291" s="73"/>
      <c r="C291" s="87" t="s">
        <v>119</v>
      </c>
      <c r="D291" s="73" t="s">
        <v>7</v>
      </c>
      <c r="E291" s="73">
        <v>1</v>
      </c>
      <c r="F291" s="120"/>
      <c r="G291" s="80">
        <f t="shared" si="30"/>
        <v>0</v>
      </c>
    </row>
    <row r="292" spans="1:7" x14ac:dyDescent="0.2">
      <c r="A292" s="72">
        <v>44</v>
      </c>
      <c r="B292" s="73"/>
      <c r="C292" s="87" t="s">
        <v>120</v>
      </c>
      <c r="D292" s="73" t="s">
        <v>7</v>
      </c>
      <c r="E292" s="73">
        <v>1</v>
      </c>
      <c r="F292" s="120"/>
      <c r="G292" s="80">
        <f t="shared" si="30"/>
        <v>0</v>
      </c>
    </row>
    <row r="293" spans="1:7" x14ac:dyDescent="0.2">
      <c r="A293" s="72">
        <v>45</v>
      </c>
      <c r="B293" s="73"/>
      <c r="C293" s="87" t="s">
        <v>121</v>
      </c>
      <c r="D293" s="73" t="s">
        <v>7</v>
      </c>
      <c r="E293" s="73">
        <v>1</v>
      </c>
      <c r="F293" s="120"/>
      <c r="G293" s="80">
        <f t="shared" si="30"/>
        <v>0</v>
      </c>
    </row>
    <row r="294" spans="1:7" x14ac:dyDescent="0.2">
      <c r="A294" s="72"/>
      <c r="B294" s="73"/>
      <c r="C294" s="87" t="s">
        <v>164</v>
      </c>
      <c r="D294" s="73" t="s">
        <v>7</v>
      </c>
      <c r="E294" s="73">
        <v>1</v>
      </c>
      <c r="F294" s="120"/>
      <c r="G294" s="96">
        <f t="shared" si="30"/>
        <v>0</v>
      </c>
    </row>
    <row r="295" spans="1:7" x14ac:dyDescent="0.25">
      <c r="A295" s="72">
        <v>46</v>
      </c>
      <c r="B295" s="73"/>
      <c r="C295" s="82" t="s">
        <v>10</v>
      </c>
      <c r="D295" s="74"/>
      <c r="E295" s="74"/>
      <c r="F295" s="74"/>
      <c r="G295" s="75"/>
    </row>
    <row r="296" spans="1:7" x14ac:dyDescent="0.25">
      <c r="A296" s="72">
        <v>47</v>
      </c>
      <c r="B296" s="79"/>
      <c r="C296" s="81" t="s">
        <v>11</v>
      </c>
      <c r="D296" s="79" t="s">
        <v>12</v>
      </c>
      <c r="E296" s="79">
        <v>1</v>
      </c>
      <c r="F296" s="120"/>
      <c r="G296" s="80">
        <f t="shared" si="30"/>
        <v>0</v>
      </c>
    </row>
    <row r="297" spans="1:7" x14ac:dyDescent="0.25">
      <c r="A297" s="72">
        <v>48</v>
      </c>
      <c r="B297" s="79"/>
      <c r="C297" s="81" t="s">
        <v>14</v>
      </c>
      <c r="D297" s="79" t="s">
        <v>12</v>
      </c>
      <c r="E297" s="79">
        <v>5</v>
      </c>
      <c r="F297" s="120"/>
      <c r="G297" s="80">
        <f t="shared" si="30"/>
        <v>0</v>
      </c>
    </row>
    <row r="298" spans="1:7" x14ac:dyDescent="0.25">
      <c r="A298" s="72">
        <v>49</v>
      </c>
      <c r="B298" s="73"/>
      <c r="C298" s="81" t="s">
        <v>151</v>
      </c>
      <c r="D298" s="79" t="s">
        <v>41</v>
      </c>
      <c r="E298" s="79">
        <v>1</v>
      </c>
      <c r="F298" s="120"/>
      <c r="G298" s="80">
        <f t="shared" si="30"/>
        <v>0</v>
      </c>
    </row>
    <row r="299" spans="1:7" x14ac:dyDescent="0.25">
      <c r="A299" s="72">
        <v>50</v>
      </c>
      <c r="B299" s="73"/>
      <c r="C299" s="81" t="s">
        <v>38</v>
      </c>
      <c r="D299" s="79" t="s">
        <v>40</v>
      </c>
      <c r="E299" s="79">
        <v>1</v>
      </c>
      <c r="F299" s="120"/>
      <c r="G299" s="80">
        <f t="shared" si="30"/>
        <v>0</v>
      </c>
    </row>
    <row r="300" spans="1:7" x14ac:dyDescent="0.25">
      <c r="A300" s="72">
        <v>51</v>
      </c>
      <c r="B300" s="73"/>
      <c r="C300" s="81" t="s">
        <v>157</v>
      </c>
      <c r="D300" s="79" t="s">
        <v>41</v>
      </c>
      <c r="E300" s="79">
        <v>1</v>
      </c>
      <c r="F300" s="120"/>
      <c r="G300" s="80">
        <f t="shared" si="30"/>
        <v>0</v>
      </c>
    </row>
    <row r="301" spans="1:7" x14ac:dyDescent="0.25">
      <c r="A301" s="72">
        <v>52</v>
      </c>
      <c r="B301" s="73"/>
      <c r="C301" s="81" t="s">
        <v>23</v>
      </c>
      <c r="D301" s="79" t="s">
        <v>41</v>
      </c>
      <c r="E301" s="79">
        <v>1</v>
      </c>
      <c r="F301" s="120"/>
      <c r="G301" s="80">
        <f t="shared" si="30"/>
        <v>0</v>
      </c>
    </row>
    <row r="302" spans="1:7" x14ac:dyDescent="0.25">
      <c r="A302" s="72">
        <v>53</v>
      </c>
      <c r="B302" s="73"/>
      <c r="C302" s="81" t="s">
        <v>159</v>
      </c>
      <c r="D302" s="79" t="s">
        <v>41</v>
      </c>
      <c r="E302" s="79">
        <v>1</v>
      </c>
      <c r="F302" s="120"/>
      <c r="G302" s="80">
        <f t="shared" si="30"/>
        <v>0</v>
      </c>
    </row>
    <row r="303" spans="1:7" x14ac:dyDescent="0.25">
      <c r="A303" s="72">
        <v>54</v>
      </c>
      <c r="B303" s="73"/>
      <c r="C303" s="81" t="s">
        <v>24</v>
      </c>
      <c r="D303" s="79" t="s">
        <v>41</v>
      </c>
      <c r="E303" s="79">
        <v>1</v>
      </c>
      <c r="F303" s="120"/>
      <c r="G303" s="80">
        <f t="shared" si="30"/>
        <v>0</v>
      </c>
    </row>
    <row r="304" spans="1:7" x14ac:dyDescent="0.25">
      <c r="A304" s="72">
        <v>55</v>
      </c>
      <c r="B304" s="73"/>
      <c r="C304" s="81" t="s">
        <v>158</v>
      </c>
      <c r="D304" s="79" t="s">
        <v>41</v>
      </c>
      <c r="E304" s="79">
        <v>1</v>
      </c>
      <c r="F304" s="120"/>
      <c r="G304" s="80">
        <f t="shared" si="30"/>
        <v>0</v>
      </c>
    </row>
    <row r="305" spans="1:7" x14ac:dyDescent="0.25">
      <c r="A305" s="72">
        <v>56</v>
      </c>
      <c r="B305" s="73"/>
      <c r="C305" s="81" t="s">
        <v>43</v>
      </c>
      <c r="D305" s="79" t="s">
        <v>44</v>
      </c>
      <c r="E305" s="79">
        <v>2</v>
      </c>
      <c r="F305" s="120"/>
      <c r="G305" s="80">
        <f t="shared" si="30"/>
        <v>0</v>
      </c>
    </row>
    <row r="306" spans="1:7" x14ac:dyDescent="0.25">
      <c r="A306" s="72">
        <v>57</v>
      </c>
      <c r="B306" s="73"/>
      <c r="C306" s="81" t="s">
        <v>42</v>
      </c>
      <c r="D306" s="79" t="s">
        <v>41</v>
      </c>
      <c r="E306" s="79">
        <v>1</v>
      </c>
      <c r="F306" s="120"/>
      <c r="G306" s="80">
        <f t="shared" si="30"/>
        <v>0</v>
      </c>
    </row>
    <row r="307" spans="1:7" x14ac:dyDescent="0.25">
      <c r="A307" s="72">
        <v>58</v>
      </c>
      <c r="B307" s="73"/>
      <c r="C307" s="81" t="s">
        <v>13</v>
      </c>
      <c r="D307" s="79" t="s">
        <v>41</v>
      </c>
      <c r="E307" s="79">
        <v>1</v>
      </c>
      <c r="F307" s="120"/>
      <c r="G307" s="80">
        <f t="shared" si="30"/>
        <v>0</v>
      </c>
    </row>
    <row r="308" spans="1:7" x14ac:dyDescent="0.25">
      <c r="A308" s="72">
        <v>59</v>
      </c>
      <c r="B308" s="84"/>
      <c r="C308" s="82" t="s">
        <v>131</v>
      </c>
      <c r="D308" s="74"/>
      <c r="E308" s="74"/>
      <c r="F308" s="74"/>
      <c r="G308" s="75"/>
    </row>
    <row r="309" spans="1:7" x14ac:dyDescent="0.25">
      <c r="A309" s="72">
        <v>60</v>
      </c>
      <c r="B309" s="84"/>
      <c r="C309" s="83" t="s">
        <v>122</v>
      </c>
      <c r="D309" s="84" t="s">
        <v>7</v>
      </c>
      <c r="E309" s="84">
        <v>1</v>
      </c>
      <c r="F309" s="120"/>
      <c r="G309" s="80">
        <f t="shared" si="30"/>
        <v>0</v>
      </c>
    </row>
    <row r="310" spans="1:7" x14ac:dyDescent="0.25">
      <c r="A310" s="72">
        <v>61</v>
      </c>
      <c r="B310" s="84"/>
      <c r="C310" s="83" t="s">
        <v>123</v>
      </c>
      <c r="D310" s="84" t="s">
        <v>7</v>
      </c>
      <c r="E310" s="84">
        <v>1</v>
      </c>
      <c r="F310" s="120"/>
      <c r="G310" s="80">
        <f t="shared" si="30"/>
        <v>0</v>
      </c>
    </row>
    <row r="311" spans="1:7" x14ac:dyDescent="0.25">
      <c r="A311" s="72">
        <v>62</v>
      </c>
      <c r="B311" s="84"/>
      <c r="C311" s="83" t="s">
        <v>124</v>
      </c>
      <c r="D311" s="84" t="s">
        <v>7</v>
      </c>
      <c r="E311" s="84">
        <v>1</v>
      </c>
      <c r="F311" s="120"/>
      <c r="G311" s="80">
        <f t="shared" si="30"/>
        <v>0</v>
      </c>
    </row>
    <row r="312" spans="1:7" x14ac:dyDescent="0.25">
      <c r="A312" s="72">
        <v>63</v>
      </c>
      <c r="B312" s="84"/>
      <c r="C312" s="83" t="s">
        <v>125</v>
      </c>
      <c r="D312" s="84" t="s">
        <v>126</v>
      </c>
      <c r="E312" s="84">
        <v>1</v>
      </c>
      <c r="F312" s="120"/>
      <c r="G312" s="80">
        <f t="shared" si="30"/>
        <v>0</v>
      </c>
    </row>
    <row r="313" spans="1:7" x14ac:dyDescent="0.25">
      <c r="A313" s="72">
        <v>64</v>
      </c>
      <c r="B313" s="84"/>
      <c r="C313" s="83" t="s">
        <v>127</v>
      </c>
      <c r="D313" s="84" t="s">
        <v>7</v>
      </c>
      <c r="E313" s="84">
        <v>1</v>
      </c>
      <c r="F313" s="120"/>
      <c r="G313" s="80">
        <f t="shared" si="30"/>
        <v>0</v>
      </c>
    </row>
    <row r="314" spans="1:7" x14ac:dyDescent="0.25">
      <c r="A314" s="97">
        <v>65</v>
      </c>
      <c r="B314" s="109"/>
      <c r="C314" s="109" t="s">
        <v>128</v>
      </c>
      <c r="D314" s="110" t="s">
        <v>7</v>
      </c>
      <c r="E314" s="110">
        <v>1</v>
      </c>
      <c r="F314" s="121"/>
      <c r="G314" s="91">
        <f t="shared" si="30"/>
        <v>0</v>
      </c>
    </row>
    <row r="316" spans="1:7" ht="13.5" thickBot="1" x14ac:dyDescent="0.3"/>
    <row r="317" spans="1:7" ht="17.25" thickBot="1" x14ac:dyDescent="0.3">
      <c r="A317" s="53" t="s">
        <v>19</v>
      </c>
      <c r="B317" s="53"/>
      <c r="C317" s="54" t="s">
        <v>145</v>
      </c>
      <c r="G317" s="55">
        <f>SUM(G320,G321,G323,G325,G335,G337:G339,G341,G343:G344,G346:G347,G349:G354,G356:G361,G363:G374,G376:G381)</f>
        <v>0</v>
      </c>
    </row>
    <row r="318" spans="1:7" ht="13.5" x14ac:dyDescent="0.25">
      <c r="A318" s="56" t="s">
        <v>2</v>
      </c>
      <c r="B318" s="56"/>
      <c r="C318" s="57" t="s">
        <v>3</v>
      </c>
      <c r="D318" s="58"/>
      <c r="E318" s="58" t="s">
        <v>4</v>
      </c>
      <c r="F318" s="59" t="s">
        <v>5</v>
      </c>
      <c r="G318" s="60" t="s">
        <v>6</v>
      </c>
    </row>
    <row r="319" spans="1:7" x14ac:dyDescent="0.25">
      <c r="A319" s="61">
        <v>1</v>
      </c>
      <c r="B319" s="62"/>
      <c r="C319" s="63" t="s">
        <v>63</v>
      </c>
      <c r="D319" s="63"/>
      <c r="E319" s="63"/>
      <c r="F319" s="63"/>
      <c r="G319" s="64"/>
    </row>
    <row r="320" spans="1:7" x14ac:dyDescent="0.2">
      <c r="A320" s="72">
        <v>2</v>
      </c>
      <c r="B320" s="73"/>
      <c r="C320" s="111" t="s">
        <v>90</v>
      </c>
      <c r="D320" s="79" t="s">
        <v>7</v>
      </c>
      <c r="E320" s="79">
        <v>2</v>
      </c>
      <c r="F320" s="120"/>
      <c r="G320" s="80">
        <f t="shared" ref="G320:G323" si="31">F320*E320</f>
        <v>0</v>
      </c>
    </row>
    <row r="321" spans="1:7" x14ac:dyDescent="0.2">
      <c r="A321" s="72">
        <v>3</v>
      </c>
      <c r="B321" s="73"/>
      <c r="C321" s="78" t="s">
        <v>36</v>
      </c>
      <c r="D321" s="79" t="s">
        <v>12</v>
      </c>
      <c r="E321" s="79">
        <v>2</v>
      </c>
      <c r="F321" s="120"/>
      <c r="G321" s="80">
        <f t="shared" si="31"/>
        <v>0</v>
      </c>
    </row>
    <row r="322" spans="1:7" x14ac:dyDescent="0.2">
      <c r="A322" s="65">
        <v>4</v>
      </c>
      <c r="B322" s="66"/>
      <c r="C322" s="71" t="s">
        <v>47</v>
      </c>
      <c r="D322" s="66" t="s">
        <v>41</v>
      </c>
      <c r="E322" s="66">
        <v>0</v>
      </c>
      <c r="F322" s="69">
        <v>0</v>
      </c>
      <c r="G322" s="70">
        <f t="shared" si="31"/>
        <v>0</v>
      </c>
    </row>
    <row r="323" spans="1:7" x14ac:dyDescent="0.2">
      <c r="A323" s="72">
        <v>5</v>
      </c>
      <c r="B323" s="73"/>
      <c r="C323" s="85" t="s">
        <v>58</v>
      </c>
      <c r="D323" s="73" t="s">
        <v>41</v>
      </c>
      <c r="E323" s="73">
        <v>1</v>
      </c>
      <c r="F323" s="120"/>
      <c r="G323" s="80">
        <f t="shared" si="31"/>
        <v>0</v>
      </c>
    </row>
    <row r="324" spans="1:7" x14ac:dyDescent="0.25">
      <c r="A324" s="72">
        <v>6</v>
      </c>
      <c r="B324" s="73"/>
      <c r="C324" s="74" t="s">
        <v>22</v>
      </c>
      <c r="D324" s="82"/>
      <c r="E324" s="74"/>
      <c r="F324" s="74"/>
      <c r="G324" s="75"/>
    </row>
    <row r="325" spans="1:7" ht="25.5" x14ac:dyDescent="0.25">
      <c r="A325" s="72">
        <v>7</v>
      </c>
      <c r="B325" s="73"/>
      <c r="C325" s="92" t="s">
        <v>161</v>
      </c>
      <c r="D325" s="79" t="s">
        <v>41</v>
      </c>
      <c r="E325" s="79">
        <v>2</v>
      </c>
      <c r="F325" s="120"/>
      <c r="G325" s="80">
        <f t="shared" ref="G325:G326" si="32">F325*E325</f>
        <v>0</v>
      </c>
    </row>
    <row r="326" spans="1:7" ht="25.5" x14ac:dyDescent="0.25">
      <c r="A326" s="65">
        <v>8</v>
      </c>
      <c r="B326" s="66"/>
      <c r="C326" s="76" t="s">
        <v>88</v>
      </c>
      <c r="D326" s="68" t="s">
        <v>41</v>
      </c>
      <c r="E326" s="68">
        <v>0</v>
      </c>
      <c r="F326" s="69">
        <v>0</v>
      </c>
      <c r="G326" s="70">
        <f t="shared" si="32"/>
        <v>0</v>
      </c>
    </row>
    <row r="327" spans="1:7" x14ac:dyDescent="0.25">
      <c r="A327" s="72">
        <v>9</v>
      </c>
      <c r="B327" s="73"/>
      <c r="C327" s="74" t="s">
        <v>29</v>
      </c>
      <c r="D327" s="82"/>
      <c r="E327" s="74"/>
      <c r="F327" s="74"/>
      <c r="G327" s="75"/>
    </row>
    <row r="328" spans="1:7" x14ac:dyDescent="0.2">
      <c r="A328" s="65">
        <v>10</v>
      </c>
      <c r="B328" s="66"/>
      <c r="C328" s="67" t="s">
        <v>30</v>
      </c>
      <c r="D328" s="68" t="s">
        <v>7</v>
      </c>
      <c r="E328" s="68">
        <v>0</v>
      </c>
      <c r="F328" s="69">
        <v>0</v>
      </c>
      <c r="G328" s="70">
        <f t="shared" ref="G328:G333" si="33">F328*E328</f>
        <v>0</v>
      </c>
    </row>
    <row r="329" spans="1:7" x14ac:dyDescent="0.2">
      <c r="A329" s="65">
        <v>11</v>
      </c>
      <c r="B329" s="66"/>
      <c r="C329" s="71" t="s">
        <v>82</v>
      </c>
      <c r="D329" s="66" t="s">
        <v>7</v>
      </c>
      <c r="E329" s="66">
        <v>0</v>
      </c>
      <c r="F329" s="69">
        <v>0</v>
      </c>
      <c r="G329" s="70">
        <f t="shared" si="33"/>
        <v>0</v>
      </c>
    </row>
    <row r="330" spans="1:7" x14ac:dyDescent="0.2">
      <c r="A330" s="65">
        <v>12</v>
      </c>
      <c r="B330" s="66"/>
      <c r="C330" s="71" t="s">
        <v>83</v>
      </c>
      <c r="D330" s="66" t="s">
        <v>12</v>
      </c>
      <c r="E330" s="66">
        <v>0</v>
      </c>
      <c r="F330" s="69">
        <v>0</v>
      </c>
      <c r="G330" s="70">
        <f t="shared" si="33"/>
        <v>0</v>
      </c>
    </row>
    <row r="331" spans="1:7" x14ac:dyDescent="0.2">
      <c r="A331" s="65">
        <v>13</v>
      </c>
      <c r="B331" s="66"/>
      <c r="C331" s="71" t="s">
        <v>31</v>
      </c>
      <c r="D331" s="66" t="s">
        <v>7</v>
      </c>
      <c r="E331" s="66">
        <v>0</v>
      </c>
      <c r="F331" s="69">
        <v>0</v>
      </c>
      <c r="G331" s="70">
        <f t="shared" si="33"/>
        <v>0</v>
      </c>
    </row>
    <row r="332" spans="1:7" ht="25.5" x14ac:dyDescent="0.2">
      <c r="A332" s="65">
        <v>14</v>
      </c>
      <c r="B332" s="66"/>
      <c r="C332" s="86" t="s">
        <v>55</v>
      </c>
      <c r="D332" s="68" t="s">
        <v>7</v>
      </c>
      <c r="E332" s="93">
        <v>0</v>
      </c>
      <c r="F332" s="69">
        <v>0</v>
      </c>
      <c r="G332" s="70">
        <f t="shared" si="33"/>
        <v>0</v>
      </c>
    </row>
    <row r="333" spans="1:7" ht="25.5" x14ac:dyDescent="0.2">
      <c r="A333" s="65">
        <v>15</v>
      </c>
      <c r="B333" s="66"/>
      <c r="C333" s="86" t="s">
        <v>56</v>
      </c>
      <c r="D333" s="68" t="s">
        <v>7</v>
      </c>
      <c r="E333" s="93">
        <v>0</v>
      </c>
      <c r="F333" s="69">
        <v>0</v>
      </c>
      <c r="G333" s="70">
        <f t="shared" si="33"/>
        <v>0</v>
      </c>
    </row>
    <row r="334" spans="1:7" x14ac:dyDescent="0.25">
      <c r="A334" s="72">
        <v>16</v>
      </c>
      <c r="B334" s="73"/>
      <c r="C334" s="74" t="s">
        <v>25</v>
      </c>
      <c r="D334" s="82"/>
      <c r="E334" s="74"/>
      <c r="F334" s="74"/>
      <c r="G334" s="75"/>
    </row>
    <row r="335" spans="1:7" x14ac:dyDescent="0.2">
      <c r="A335" s="72">
        <v>17</v>
      </c>
      <c r="B335" s="73"/>
      <c r="C335" s="78" t="s">
        <v>32</v>
      </c>
      <c r="D335" s="79" t="s">
        <v>7</v>
      </c>
      <c r="E335" s="79">
        <v>2</v>
      </c>
      <c r="F335" s="120"/>
      <c r="G335" s="80">
        <f t="shared" ref="G335:G341" si="34">F335*E335</f>
        <v>0</v>
      </c>
    </row>
    <row r="336" spans="1:7" x14ac:dyDescent="0.2">
      <c r="A336" s="65">
        <v>18</v>
      </c>
      <c r="B336" s="66"/>
      <c r="C336" s="67" t="s">
        <v>147</v>
      </c>
      <c r="D336" s="68" t="s">
        <v>7</v>
      </c>
      <c r="E336" s="68">
        <v>0</v>
      </c>
      <c r="F336" s="69">
        <v>0</v>
      </c>
      <c r="G336" s="70">
        <f t="shared" si="34"/>
        <v>0</v>
      </c>
    </row>
    <row r="337" spans="1:7" x14ac:dyDescent="0.2">
      <c r="A337" s="72">
        <v>19</v>
      </c>
      <c r="B337" s="73"/>
      <c r="C337" s="78" t="s">
        <v>148</v>
      </c>
      <c r="D337" s="79" t="s">
        <v>7</v>
      </c>
      <c r="E337" s="79">
        <v>2</v>
      </c>
      <c r="F337" s="120"/>
      <c r="G337" s="80">
        <f t="shared" si="34"/>
        <v>0</v>
      </c>
    </row>
    <row r="338" spans="1:7" x14ac:dyDescent="0.25">
      <c r="A338" s="72">
        <v>20</v>
      </c>
      <c r="B338" s="79"/>
      <c r="C338" s="81" t="s">
        <v>33</v>
      </c>
      <c r="D338" s="79" t="s">
        <v>12</v>
      </c>
      <c r="E338" s="79">
        <v>4</v>
      </c>
      <c r="F338" s="120"/>
      <c r="G338" s="80">
        <f t="shared" si="34"/>
        <v>0</v>
      </c>
    </row>
    <row r="339" spans="1:7" x14ac:dyDescent="0.25">
      <c r="A339" s="72">
        <v>21</v>
      </c>
      <c r="B339" s="73"/>
      <c r="C339" s="81" t="s">
        <v>34</v>
      </c>
      <c r="D339" s="79" t="s">
        <v>12</v>
      </c>
      <c r="E339" s="79">
        <v>2</v>
      </c>
      <c r="F339" s="120"/>
      <c r="G339" s="80">
        <f t="shared" si="34"/>
        <v>0</v>
      </c>
    </row>
    <row r="340" spans="1:7" x14ac:dyDescent="0.25">
      <c r="A340" s="65">
        <v>22</v>
      </c>
      <c r="B340" s="66"/>
      <c r="C340" s="106" t="s">
        <v>62</v>
      </c>
      <c r="D340" s="68" t="s">
        <v>7</v>
      </c>
      <c r="E340" s="68">
        <v>0</v>
      </c>
      <c r="F340" s="69">
        <v>0</v>
      </c>
      <c r="G340" s="70">
        <f t="shared" si="34"/>
        <v>0</v>
      </c>
    </row>
    <row r="341" spans="1:7" x14ac:dyDescent="0.25">
      <c r="A341" s="72">
        <v>23</v>
      </c>
      <c r="B341" s="73"/>
      <c r="C341" s="94" t="s">
        <v>61</v>
      </c>
      <c r="D341" s="79" t="s">
        <v>7</v>
      </c>
      <c r="E341" s="79">
        <v>2</v>
      </c>
      <c r="F341" s="120"/>
      <c r="G341" s="80">
        <f t="shared" si="34"/>
        <v>0</v>
      </c>
    </row>
    <row r="342" spans="1:7" x14ac:dyDescent="0.25">
      <c r="A342" s="72">
        <v>24</v>
      </c>
      <c r="B342" s="79"/>
      <c r="C342" s="82" t="s">
        <v>18</v>
      </c>
      <c r="D342" s="82"/>
      <c r="E342" s="74"/>
      <c r="F342" s="74"/>
      <c r="G342" s="75"/>
    </row>
    <row r="343" spans="1:7" x14ac:dyDescent="0.25">
      <c r="A343" s="72">
        <v>25</v>
      </c>
      <c r="B343" s="73"/>
      <c r="C343" s="81" t="s">
        <v>69</v>
      </c>
      <c r="D343" s="79" t="s">
        <v>7</v>
      </c>
      <c r="E343" s="79">
        <v>50</v>
      </c>
      <c r="F343" s="120"/>
      <c r="G343" s="80">
        <f t="shared" ref="G343:G344" si="35">F343*E343</f>
        <v>0</v>
      </c>
    </row>
    <row r="344" spans="1:7" x14ac:dyDescent="0.25">
      <c r="A344" s="72">
        <v>26</v>
      </c>
      <c r="B344" s="73"/>
      <c r="C344" s="81" t="s">
        <v>37</v>
      </c>
      <c r="D344" s="79" t="s">
        <v>7</v>
      </c>
      <c r="E344" s="79">
        <v>10</v>
      </c>
      <c r="F344" s="120"/>
      <c r="G344" s="80">
        <f t="shared" si="35"/>
        <v>0</v>
      </c>
    </row>
    <row r="345" spans="1:7" x14ac:dyDescent="0.25">
      <c r="A345" s="72">
        <v>27</v>
      </c>
      <c r="B345" s="79"/>
      <c r="C345" s="82" t="s">
        <v>72</v>
      </c>
      <c r="D345" s="82"/>
      <c r="E345" s="74"/>
      <c r="F345" s="74"/>
      <c r="G345" s="75"/>
    </row>
    <row r="346" spans="1:7" x14ac:dyDescent="0.2">
      <c r="A346" s="72">
        <v>28</v>
      </c>
      <c r="B346" s="73"/>
      <c r="C346" s="85" t="s">
        <v>76</v>
      </c>
      <c r="D346" s="79" t="s">
        <v>7</v>
      </c>
      <c r="E346" s="79">
        <v>1</v>
      </c>
      <c r="F346" s="120"/>
      <c r="G346" s="80">
        <f t="shared" ref="G346:G381" si="36">F346*E346</f>
        <v>0</v>
      </c>
    </row>
    <row r="347" spans="1:7" x14ac:dyDescent="0.2">
      <c r="A347" s="72">
        <v>29</v>
      </c>
      <c r="B347" s="79"/>
      <c r="C347" s="85" t="s">
        <v>77</v>
      </c>
      <c r="D347" s="79" t="s">
        <v>7</v>
      </c>
      <c r="E347" s="79">
        <v>1</v>
      </c>
      <c r="F347" s="120"/>
      <c r="G347" s="80">
        <f t="shared" si="36"/>
        <v>0</v>
      </c>
    </row>
    <row r="348" spans="1:7" x14ac:dyDescent="0.2">
      <c r="A348" s="65">
        <v>30</v>
      </c>
      <c r="B348" s="66"/>
      <c r="C348" s="86" t="s">
        <v>78</v>
      </c>
      <c r="D348" s="68" t="s">
        <v>7</v>
      </c>
      <c r="E348" s="68">
        <v>0</v>
      </c>
      <c r="F348" s="69">
        <v>0</v>
      </c>
      <c r="G348" s="70">
        <f t="shared" si="36"/>
        <v>0</v>
      </c>
    </row>
    <row r="349" spans="1:7" x14ac:dyDescent="0.2">
      <c r="A349" s="72">
        <v>31</v>
      </c>
      <c r="B349" s="73"/>
      <c r="C349" s="85" t="s">
        <v>85</v>
      </c>
      <c r="D349" s="79" t="s">
        <v>7</v>
      </c>
      <c r="E349" s="79">
        <v>2</v>
      </c>
      <c r="F349" s="120"/>
      <c r="G349" s="80">
        <f t="shared" si="36"/>
        <v>0</v>
      </c>
    </row>
    <row r="350" spans="1:7" x14ac:dyDescent="0.2">
      <c r="A350" s="72">
        <v>32</v>
      </c>
      <c r="B350" s="73"/>
      <c r="C350" s="85" t="s">
        <v>79</v>
      </c>
      <c r="D350" s="79" t="s">
        <v>7</v>
      </c>
      <c r="E350" s="79">
        <v>4</v>
      </c>
      <c r="F350" s="120"/>
      <c r="G350" s="80">
        <f t="shared" si="36"/>
        <v>0</v>
      </c>
    </row>
    <row r="351" spans="1:7" x14ac:dyDescent="0.2">
      <c r="A351" s="72">
        <v>33</v>
      </c>
      <c r="B351" s="73"/>
      <c r="C351" s="85" t="s">
        <v>80</v>
      </c>
      <c r="D351" s="79" t="s">
        <v>7</v>
      </c>
      <c r="E351" s="79">
        <v>1</v>
      </c>
      <c r="F351" s="120"/>
      <c r="G351" s="80">
        <f t="shared" si="36"/>
        <v>0</v>
      </c>
    </row>
    <row r="352" spans="1:7" x14ac:dyDescent="0.2">
      <c r="A352" s="72">
        <v>34</v>
      </c>
      <c r="B352" s="73"/>
      <c r="C352" s="85" t="s">
        <v>74</v>
      </c>
      <c r="D352" s="79" t="s">
        <v>7</v>
      </c>
      <c r="E352" s="79">
        <v>2</v>
      </c>
      <c r="F352" s="120"/>
      <c r="G352" s="80">
        <f t="shared" si="36"/>
        <v>0</v>
      </c>
    </row>
    <row r="353" spans="1:7" x14ac:dyDescent="0.2">
      <c r="A353" s="72">
        <v>35</v>
      </c>
      <c r="B353" s="73"/>
      <c r="C353" s="85" t="s">
        <v>84</v>
      </c>
      <c r="D353" s="79" t="s">
        <v>12</v>
      </c>
      <c r="E353" s="79">
        <v>1</v>
      </c>
      <c r="F353" s="120"/>
      <c r="G353" s="80">
        <f t="shared" si="36"/>
        <v>0</v>
      </c>
    </row>
    <row r="354" spans="1:7" x14ac:dyDescent="0.2">
      <c r="A354" s="72">
        <v>36</v>
      </c>
      <c r="B354" s="73"/>
      <c r="C354" s="85" t="s">
        <v>81</v>
      </c>
      <c r="D354" s="79" t="s">
        <v>7</v>
      </c>
      <c r="E354" s="79">
        <v>1</v>
      </c>
      <c r="F354" s="120"/>
      <c r="G354" s="80">
        <f t="shared" si="36"/>
        <v>0</v>
      </c>
    </row>
    <row r="355" spans="1:7" x14ac:dyDescent="0.25">
      <c r="A355" s="72">
        <v>37</v>
      </c>
      <c r="B355" s="73"/>
      <c r="C355" s="82" t="s">
        <v>130</v>
      </c>
      <c r="D355" s="82"/>
      <c r="E355" s="74"/>
      <c r="F355" s="74"/>
      <c r="G355" s="75"/>
    </row>
    <row r="356" spans="1:7" x14ac:dyDescent="0.2">
      <c r="A356" s="72">
        <v>38</v>
      </c>
      <c r="B356" s="73"/>
      <c r="C356" s="85" t="s">
        <v>133</v>
      </c>
      <c r="D356" s="79" t="s">
        <v>7</v>
      </c>
      <c r="E356" s="73">
        <v>1</v>
      </c>
      <c r="F356" s="120"/>
      <c r="G356" s="80">
        <f t="shared" si="36"/>
        <v>0</v>
      </c>
    </row>
    <row r="357" spans="1:7" x14ac:dyDescent="0.2">
      <c r="A357" s="72">
        <v>39</v>
      </c>
      <c r="B357" s="73"/>
      <c r="C357" s="85" t="s">
        <v>115</v>
      </c>
      <c r="D357" s="79" t="s">
        <v>9</v>
      </c>
      <c r="E357" s="73">
        <v>5</v>
      </c>
      <c r="F357" s="120"/>
      <c r="G357" s="80">
        <f t="shared" si="36"/>
        <v>0</v>
      </c>
    </row>
    <row r="358" spans="1:7" x14ac:dyDescent="0.2">
      <c r="A358" s="72">
        <v>40</v>
      </c>
      <c r="B358" s="73"/>
      <c r="C358" s="85" t="s">
        <v>116</v>
      </c>
      <c r="D358" s="79" t="s">
        <v>7</v>
      </c>
      <c r="E358" s="73">
        <v>1</v>
      </c>
      <c r="F358" s="120"/>
      <c r="G358" s="80">
        <f t="shared" si="36"/>
        <v>0</v>
      </c>
    </row>
    <row r="359" spans="1:7" x14ac:dyDescent="0.2">
      <c r="A359" s="72">
        <v>41</v>
      </c>
      <c r="B359" s="73"/>
      <c r="C359" s="85" t="s">
        <v>118</v>
      </c>
      <c r="D359" s="79" t="s">
        <v>7</v>
      </c>
      <c r="E359" s="73">
        <v>1</v>
      </c>
      <c r="F359" s="120"/>
      <c r="G359" s="80">
        <f t="shared" si="36"/>
        <v>0</v>
      </c>
    </row>
    <row r="360" spans="1:7" x14ac:dyDescent="0.2">
      <c r="A360" s="72">
        <v>42</v>
      </c>
      <c r="B360" s="73"/>
      <c r="C360" s="85" t="s">
        <v>121</v>
      </c>
      <c r="D360" s="79" t="s">
        <v>7</v>
      </c>
      <c r="E360" s="73">
        <v>1</v>
      </c>
      <c r="F360" s="120"/>
      <c r="G360" s="80">
        <f t="shared" si="36"/>
        <v>0</v>
      </c>
    </row>
    <row r="361" spans="1:7" x14ac:dyDescent="0.2">
      <c r="A361" s="72"/>
      <c r="B361" s="73"/>
      <c r="C361" s="85" t="s">
        <v>164</v>
      </c>
      <c r="D361" s="79" t="s">
        <v>7</v>
      </c>
      <c r="E361" s="73">
        <v>1</v>
      </c>
      <c r="F361" s="120"/>
      <c r="G361" s="96">
        <f t="shared" si="36"/>
        <v>0</v>
      </c>
    </row>
    <row r="362" spans="1:7" x14ac:dyDescent="0.25">
      <c r="A362" s="72">
        <v>43</v>
      </c>
      <c r="B362" s="73"/>
      <c r="C362" s="82" t="s">
        <v>10</v>
      </c>
      <c r="D362" s="82"/>
      <c r="E362" s="74"/>
      <c r="F362" s="74"/>
      <c r="G362" s="75"/>
    </row>
    <row r="363" spans="1:7" x14ac:dyDescent="0.25">
      <c r="A363" s="72">
        <v>44</v>
      </c>
      <c r="B363" s="79"/>
      <c r="C363" s="81" t="s">
        <v>11</v>
      </c>
      <c r="D363" s="79" t="s">
        <v>12</v>
      </c>
      <c r="E363" s="79">
        <v>1</v>
      </c>
      <c r="F363" s="120"/>
      <c r="G363" s="80">
        <f t="shared" si="36"/>
        <v>0</v>
      </c>
    </row>
    <row r="364" spans="1:7" x14ac:dyDescent="0.25">
      <c r="A364" s="72">
        <v>45</v>
      </c>
      <c r="B364" s="79"/>
      <c r="C364" s="81" t="s">
        <v>14</v>
      </c>
      <c r="D364" s="79" t="s">
        <v>12</v>
      </c>
      <c r="E364" s="79">
        <v>1</v>
      </c>
      <c r="F364" s="120"/>
      <c r="G364" s="80">
        <f t="shared" si="36"/>
        <v>0</v>
      </c>
    </row>
    <row r="365" spans="1:7" x14ac:dyDescent="0.25">
      <c r="A365" s="72">
        <v>46</v>
      </c>
      <c r="B365" s="73"/>
      <c r="C365" s="81" t="s">
        <v>151</v>
      </c>
      <c r="D365" s="79" t="s">
        <v>41</v>
      </c>
      <c r="E365" s="79">
        <v>1</v>
      </c>
      <c r="F365" s="120"/>
      <c r="G365" s="80">
        <f t="shared" si="36"/>
        <v>0</v>
      </c>
    </row>
    <row r="366" spans="1:7" x14ac:dyDescent="0.25">
      <c r="A366" s="72">
        <v>47</v>
      </c>
      <c r="B366" s="73"/>
      <c r="C366" s="81" t="s">
        <v>38</v>
      </c>
      <c r="D366" s="79" t="s">
        <v>40</v>
      </c>
      <c r="E366" s="79">
        <v>1</v>
      </c>
      <c r="F366" s="120"/>
      <c r="G366" s="80">
        <f t="shared" si="36"/>
        <v>0</v>
      </c>
    </row>
    <row r="367" spans="1:7" x14ac:dyDescent="0.25">
      <c r="A367" s="72">
        <v>48</v>
      </c>
      <c r="B367" s="73"/>
      <c r="C367" s="81" t="s">
        <v>39</v>
      </c>
      <c r="D367" s="79" t="s">
        <v>41</v>
      </c>
      <c r="E367" s="79">
        <v>1</v>
      </c>
      <c r="F367" s="120"/>
      <c r="G367" s="80">
        <f t="shared" si="36"/>
        <v>0</v>
      </c>
    </row>
    <row r="368" spans="1:7" x14ac:dyDescent="0.25">
      <c r="A368" s="72">
        <v>49</v>
      </c>
      <c r="B368" s="73"/>
      <c r="C368" s="81" t="s">
        <v>23</v>
      </c>
      <c r="D368" s="79" t="s">
        <v>41</v>
      </c>
      <c r="E368" s="79">
        <v>1</v>
      </c>
      <c r="F368" s="120"/>
      <c r="G368" s="80">
        <f t="shared" si="36"/>
        <v>0</v>
      </c>
    </row>
    <row r="369" spans="1:7" x14ac:dyDescent="0.25">
      <c r="A369" s="72">
        <v>50</v>
      </c>
      <c r="B369" s="73"/>
      <c r="C369" s="81" t="s">
        <v>24</v>
      </c>
      <c r="D369" s="79" t="s">
        <v>41</v>
      </c>
      <c r="E369" s="79">
        <v>1</v>
      </c>
      <c r="F369" s="120"/>
      <c r="G369" s="80">
        <f t="shared" si="36"/>
        <v>0</v>
      </c>
    </row>
    <row r="370" spans="1:7" x14ac:dyDescent="0.25">
      <c r="A370" s="72">
        <v>51</v>
      </c>
      <c r="B370" s="73"/>
      <c r="C370" s="81" t="s">
        <v>159</v>
      </c>
      <c r="D370" s="79" t="s">
        <v>41</v>
      </c>
      <c r="E370" s="79">
        <v>1</v>
      </c>
      <c r="F370" s="120"/>
      <c r="G370" s="80">
        <f t="shared" si="36"/>
        <v>0</v>
      </c>
    </row>
    <row r="371" spans="1:7" x14ac:dyDescent="0.25">
      <c r="A371" s="72">
        <v>52</v>
      </c>
      <c r="B371" s="73"/>
      <c r="C371" s="81" t="s">
        <v>155</v>
      </c>
      <c r="D371" s="79" t="s">
        <v>41</v>
      </c>
      <c r="E371" s="79">
        <v>1</v>
      </c>
      <c r="F371" s="120"/>
      <c r="G371" s="80">
        <f t="shared" si="36"/>
        <v>0</v>
      </c>
    </row>
    <row r="372" spans="1:7" x14ac:dyDescent="0.25">
      <c r="A372" s="72">
        <v>53</v>
      </c>
      <c r="B372" s="73"/>
      <c r="C372" s="81" t="s">
        <v>43</v>
      </c>
      <c r="D372" s="79" t="s">
        <v>44</v>
      </c>
      <c r="E372" s="79">
        <v>1</v>
      </c>
      <c r="F372" s="120"/>
      <c r="G372" s="80">
        <f t="shared" si="36"/>
        <v>0</v>
      </c>
    </row>
    <row r="373" spans="1:7" x14ac:dyDescent="0.25">
      <c r="A373" s="72">
        <v>54</v>
      </c>
      <c r="B373" s="73"/>
      <c r="C373" s="81" t="s">
        <v>42</v>
      </c>
      <c r="D373" s="79" t="s">
        <v>41</v>
      </c>
      <c r="E373" s="79">
        <v>1</v>
      </c>
      <c r="F373" s="120"/>
      <c r="G373" s="80">
        <f t="shared" si="36"/>
        <v>0</v>
      </c>
    </row>
    <row r="374" spans="1:7" x14ac:dyDescent="0.25">
      <c r="A374" s="72">
        <v>55</v>
      </c>
      <c r="B374" s="73"/>
      <c r="C374" s="81" t="s">
        <v>13</v>
      </c>
      <c r="D374" s="79" t="s">
        <v>41</v>
      </c>
      <c r="E374" s="79">
        <v>1</v>
      </c>
      <c r="F374" s="120"/>
      <c r="G374" s="80">
        <f t="shared" si="36"/>
        <v>0</v>
      </c>
    </row>
    <row r="375" spans="1:7" x14ac:dyDescent="0.25">
      <c r="A375" s="72">
        <v>56</v>
      </c>
      <c r="B375" s="73"/>
      <c r="C375" s="82" t="s">
        <v>131</v>
      </c>
      <c r="D375" s="82"/>
      <c r="E375" s="74"/>
      <c r="F375" s="74"/>
      <c r="G375" s="75"/>
    </row>
    <row r="376" spans="1:7" x14ac:dyDescent="0.25">
      <c r="A376" s="72">
        <v>57</v>
      </c>
      <c r="B376" s="73"/>
      <c r="C376" s="81" t="s">
        <v>122</v>
      </c>
      <c r="D376" s="79" t="s">
        <v>7</v>
      </c>
      <c r="E376" s="79">
        <v>1</v>
      </c>
      <c r="F376" s="120"/>
      <c r="G376" s="80">
        <f t="shared" si="36"/>
        <v>0</v>
      </c>
    </row>
    <row r="377" spans="1:7" x14ac:dyDescent="0.25">
      <c r="A377" s="72">
        <v>58</v>
      </c>
      <c r="B377" s="73"/>
      <c r="C377" s="81" t="s">
        <v>123</v>
      </c>
      <c r="D377" s="79" t="s">
        <v>7</v>
      </c>
      <c r="E377" s="79">
        <v>1</v>
      </c>
      <c r="F377" s="120"/>
      <c r="G377" s="80">
        <f t="shared" si="36"/>
        <v>0</v>
      </c>
    </row>
    <row r="378" spans="1:7" x14ac:dyDescent="0.25">
      <c r="A378" s="72">
        <v>59</v>
      </c>
      <c r="B378" s="73"/>
      <c r="C378" s="81" t="s">
        <v>124</v>
      </c>
      <c r="D378" s="79" t="s">
        <v>7</v>
      </c>
      <c r="E378" s="79">
        <v>1</v>
      </c>
      <c r="F378" s="120"/>
      <c r="G378" s="80">
        <f t="shared" si="36"/>
        <v>0</v>
      </c>
    </row>
    <row r="379" spans="1:7" x14ac:dyDescent="0.25">
      <c r="A379" s="72">
        <v>60</v>
      </c>
      <c r="B379" s="73"/>
      <c r="C379" s="81" t="s">
        <v>125</v>
      </c>
      <c r="D379" s="79" t="s">
        <v>126</v>
      </c>
      <c r="E379" s="79">
        <v>1</v>
      </c>
      <c r="F379" s="120"/>
      <c r="G379" s="80">
        <f t="shared" si="36"/>
        <v>0</v>
      </c>
    </row>
    <row r="380" spans="1:7" x14ac:dyDescent="0.25">
      <c r="A380" s="72">
        <v>61</v>
      </c>
      <c r="B380" s="73"/>
      <c r="C380" s="81" t="s">
        <v>127</v>
      </c>
      <c r="D380" s="79" t="s">
        <v>7</v>
      </c>
      <c r="E380" s="79">
        <v>1</v>
      </c>
      <c r="F380" s="120"/>
      <c r="G380" s="80">
        <f t="shared" si="36"/>
        <v>0</v>
      </c>
    </row>
    <row r="381" spans="1:7" x14ac:dyDescent="0.25">
      <c r="A381" s="97">
        <v>62</v>
      </c>
      <c r="B381" s="98"/>
      <c r="C381" s="90" t="s">
        <v>128</v>
      </c>
      <c r="D381" s="89" t="s">
        <v>7</v>
      </c>
      <c r="E381" s="89">
        <v>1</v>
      </c>
      <c r="F381" s="121"/>
      <c r="G381" s="91">
        <f t="shared" si="36"/>
        <v>0</v>
      </c>
    </row>
    <row r="382" spans="1:7" x14ac:dyDescent="0.25">
      <c r="B382" s="9"/>
    </row>
    <row r="383" spans="1:7" ht="13.5" thickBot="1" x14ac:dyDescent="0.3"/>
    <row r="384" spans="1:7" ht="17.25" thickBot="1" x14ac:dyDescent="0.3">
      <c r="A384" s="53" t="s">
        <v>20</v>
      </c>
      <c r="B384" s="53"/>
      <c r="C384" s="54" t="s">
        <v>144</v>
      </c>
      <c r="G384" s="55">
        <f>SUM(G391,G397,G399:G401,G403,G405,G408:G416,G418:G434,G436:G448,G450:G455)</f>
        <v>0</v>
      </c>
    </row>
    <row r="385" spans="1:14" ht="13.5" x14ac:dyDescent="0.25">
      <c r="A385" s="56" t="s">
        <v>2</v>
      </c>
      <c r="B385" s="56"/>
      <c r="C385" s="57" t="s">
        <v>3</v>
      </c>
      <c r="D385" s="58"/>
      <c r="E385" s="58" t="s">
        <v>4</v>
      </c>
      <c r="F385" s="59" t="s">
        <v>5</v>
      </c>
      <c r="G385" s="60" t="s">
        <v>6</v>
      </c>
    </row>
    <row r="386" spans="1:14" x14ac:dyDescent="0.25">
      <c r="A386" s="61">
        <v>1</v>
      </c>
      <c r="B386" s="62"/>
      <c r="C386" s="63" t="s">
        <v>63</v>
      </c>
      <c r="D386" s="63"/>
      <c r="E386" s="63"/>
      <c r="F386" s="63"/>
      <c r="G386" s="64"/>
    </row>
    <row r="387" spans="1:14" x14ac:dyDescent="0.2">
      <c r="A387" s="65">
        <v>2</v>
      </c>
      <c r="B387" s="66"/>
      <c r="C387" s="67" t="s">
        <v>36</v>
      </c>
      <c r="D387" s="68" t="s">
        <v>12</v>
      </c>
      <c r="E387" s="68">
        <v>0</v>
      </c>
      <c r="F387" s="69">
        <v>0</v>
      </c>
      <c r="G387" s="70">
        <f t="shared" ref="G387:G389" si="37">F387*E387</f>
        <v>0</v>
      </c>
    </row>
    <row r="388" spans="1:14" x14ac:dyDescent="0.2">
      <c r="A388" s="65">
        <v>3</v>
      </c>
      <c r="B388" s="66"/>
      <c r="C388" s="71" t="s">
        <v>47</v>
      </c>
      <c r="D388" s="66" t="s">
        <v>41</v>
      </c>
      <c r="E388" s="66">
        <v>0</v>
      </c>
      <c r="F388" s="69">
        <v>0</v>
      </c>
      <c r="G388" s="70">
        <f t="shared" si="37"/>
        <v>0</v>
      </c>
    </row>
    <row r="389" spans="1:14" x14ac:dyDescent="0.2">
      <c r="A389" s="65">
        <v>4</v>
      </c>
      <c r="B389" s="66"/>
      <c r="C389" s="86" t="s">
        <v>70</v>
      </c>
      <c r="D389" s="66" t="s">
        <v>41</v>
      </c>
      <c r="E389" s="66">
        <v>0</v>
      </c>
      <c r="F389" s="69">
        <v>0</v>
      </c>
      <c r="G389" s="70">
        <f t="shared" si="37"/>
        <v>0</v>
      </c>
    </row>
    <row r="390" spans="1:14" x14ac:dyDescent="0.25">
      <c r="A390" s="72">
        <v>5</v>
      </c>
      <c r="B390" s="73"/>
      <c r="C390" s="74" t="s">
        <v>22</v>
      </c>
      <c r="D390" s="82"/>
      <c r="E390" s="74"/>
      <c r="F390" s="74"/>
      <c r="G390" s="75"/>
    </row>
    <row r="391" spans="1:14" ht="25.5" x14ac:dyDescent="0.25">
      <c r="A391" s="72">
        <v>6</v>
      </c>
      <c r="B391" s="73"/>
      <c r="C391" s="92" t="s">
        <v>161</v>
      </c>
      <c r="D391" s="79" t="s">
        <v>41</v>
      </c>
      <c r="E391" s="79">
        <v>2</v>
      </c>
      <c r="F391" s="120"/>
      <c r="G391" s="80">
        <f t="shared" ref="G391:G392" si="38">F391*E391</f>
        <v>0</v>
      </c>
    </row>
    <row r="392" spans="1:14" ht="25.5" x14ac:dyDescent="0.25">
      <c r="A392" s="65">
        <v>7</v>
      </c>
      <c r="B392" s="66"/>
      <c r="C392" s="76" t="s">
        <v>88</v>
      </c>
      <c r="D392" s="68" t="s">
        <v>41</v>
      </c>
      <c r="E392" s="68">
        <v>0</v>
      </c>
      <c r="F392" s="69">
        <v>0</v>
      </c>
      <c r="G392" s="70">
        <f t="shared" si="38"/>
        <v>0</v>
      </c>
    </row>
    <row r="393" spans="1:14" x14ac:dyDescent="0.25">
      <c r="A393" s="72">
        <v>8</v>
      </c>
      <c r="B393" s="73"/>
      <c r="C393" s="74" t="s">
        <v>29</v>
      </c>
      <c r="D393" s="82"/>
      <c r="E393" s="74"/>
      <c r="F393" s="74"/>
      <c r="G393" s="75"/>
    </row>
    <row r="394" spans="1:14" ht="25.5" x14ac:dyDescent="0.2">
      <c r="A394" s="65">
        <v>9</v>
      </c>
      <c r="B394" s="66"/>
      <c r="C394" s="86" t="s">
        <v>55</v>
      </c>
      <c r="D394" s="68" t="s">
        <v>7</v>
      </c>
      <c r="E394" s="93">
        <v>0</v>
      </c>
      <c r="F394" s="69">
        <v>0</v>
      </c>
      <c r="G394" s="70">
        <f t="shared" ref="G394:G395" si="39">F394*E394</f>
        <v>0</v>
      </c>
    </row>
    <row r="395" spans="1:14" ht="25.5" x14ac:dyDescent="0.2">
      <c r="A395" s="65">
        <v>10</v>
      </c>
      <c r="B395" s="66"/>
      <c r="C395" s="86" t="s">
        <v>56</v>
      </c>
      <c r="D395" s="68" t="s">
        <v>7</v>
      </c>
      <c r="E395" s="93">
        <v>0</v>
      </c>
      <c r="F395" s="69">
        <v>0</v>
      </c>
      <c r="G395" s="70">
        <f t="shared" si="39"/>
        <v>0</v>
      </c>
    </row>
    <row r="396" spans="1:14" x14ac:dyDescent="0.25">
      <c r="A396" s="72">
        <v>11</v>
      </c>
      <c r="B396" s="73"/>
      <c r="C396" s="74" t="s">
        <v>25</v>
      </c>
      <c r="D396" s="82"/>
      <c r="E396" s="74"/>
      <c r="F396" s="74"/>
      <c r="G396" s="75"/>
    </row>
    <row r="397" spans="1:14" x14ac:dyDescent="0.2">
      <c r="A397" s="72">
        <v>12</v>
      </c>
      <c r="B397" s="73"/>
      <c r="C397" s="78" t="s">
        <v>32</v>
      </c>
      <c r="D397" s="79" t="s">
        <v>7</v>
      </c>
      <c r="E397" s="79">
        <v>2</v>
      </c>
      <c r="F397" s="120"/>
      <c r="G397" s="80">
        <f t="shared" ref="G397:G403" si="40">F397*E397</f>
        <v>0</v>
      </c>
      <c r="N397" s="102"/>
    </row>
    <row r="398" spans="1:14" x14ac:dyDescent="0.2">
      <c r="A398" s="65">
        <v>13</v>
      </c>
      <c r="B398" s="66"/>
      <c r="C398" s="67" t="s">
        <v>147</v>
      </c>
      <c r="D398" s="68" t="s">
        <v>7</v>
      </c>
      <c r="E398" s="68">
        <v>0</v>
      </c>
      <c r="F398" s="69">
        <v>0</v>
      </c>
      <c r="G398" s="70">
        <f t="shared" si="40"/>
        <v>0</v>
      </c>
    </row>
    <row r="399" spans="1:14" x14ac:dyDescent="0.2">
      <c r="A399" s="72">
        <v>14</v>
      </c>
      <c r="B399" s="73"/>
      <c r="C399" s="78" t="s">
        <v>148</v>
      </c>
      <c r="D399" s="79" t="s">
        <v>7</v>
      </c>
      <c r="E399" s="79">
        <v>2</v>
      </c>
      <c r="F399" s="120"/>
      <c r="G399" s="80">
        <f t="shared" si="40"/>
        <v>0</v>
      </c>
    </row>
    <row r="400" spans="1:14" x14ac:dyDescent="0.25">
      <c r="A400" s="72">
        <v>15</v>
      </c>
      <c r="B400" s="79"/>
      <c r="C400" s="81" t="s">
        <v>33</v>
      </c>
      <c r="D400" s="79" t="s">
        <v>12</v>
      </c>
      <c r="E400" s="79">
        <v>4</v>
      </c>
      <c r="F400" s="120"/>
      <c r="G400" s="80">
        <f t="shared" si="40"/>
        <v>0</v>
      </c>
    </row>
    <row r="401" spans="1:7" x14ac:dyDescent="0.25">
      <c r="A401" s="72">
        <v>16</v>
      </c>
      <c r="B401" s="73"/>
      <c r="C401" s="81" t="s">
        <v>34</v>
      </c>
      <c r="D401" s="79" t="s">
        <v>12</v>
      </c>
      <c r="E401" s="79">
        <v>2</v>
      </c>
      <c r="F401" s="120"/>
      <c r="G401" s="80">
        <f t="shared" si="40"/>
        <v>0</v>
      </c>
    </row>
    <row r="402" spans="1:7" x14ac:dyDescent="0.25">
      <c r="A402" s="65">
        <v>17</v>
      </c>
      <c r="B402" s="66"/>
      <c r="C402" s="106" t="s">
        <v>62</v>
      </c>
      <c r="D402" s="68" t="s">
        <v>7</v>
      </c>
      <c r="E402" s="68">
        <v>0</v>
      </c>
      <c r="F402" s="69">
        <v>0</v>
      </c>
      <c r="G402" s="70">
        <f t="shared" si="40"/>
        <v>0</v>
      </c>
    </row>
    <row r="403" spans="1:7" x14ac:dyDescent="0.25">
      <c r="A403" s="72">
        <v>18</v>
      </c>
      <c r="B403" s="73"/>
      <c r="C403" s="94" t="s">
        <v>68</v>
      </c>
      <c r="D403" s="79" t="s">
        <v>7</v>
      </c>
      <c r="E403" s="79">
        <v>2</v>
      </c>
      <c r="F403" s="120"/>
      <c r="G403" s="80">
        <f t="shared" si="40"/>
        <v>0</v>
      </c>
    </row>
    <row r="404" spans="1:7" x14ac:dyDescent="0.25">
      <c r="A404" s="72">
        <v>19</v>
      </c>
      <c r="B404" s="79"/>
      <c r="C404" s="82" t="s">
        <v>18</v>
      </c>
      <c r="D404" s="82"/>
      <c r="E404" s="74"/>
      <c r="F404" s="74"/>
      <c r="G404" s="75"/>
    </row>
    <row r="405" spans="1:7" x14ac:dyDescent="0.25">
      <c r="A405" s="72">
        <v>20</v>
      </c>
      <c r="B405" s="73"/>
      <c r="C405" s="81" t="s">
        <v>69</v>
      </c>
      <c r="D405" s="79" t="s">
        <v>7</v>
      </c>
      <c r="E405" s="79">
        <v>15</v>
      </c>
      <c r="F405" s="120"/>
      <c r="G405" s="80">
        <f t="shared" ref="G405:G406" si="41">F405*E405</f>
        <v>0</v>
      </c>
    </row>
    <row r="406" spans="1:7" x14ac:dyDescent="0.25">
      <c r="A406" s="65">
        <v>21</v>
      </c>
      <c r="B406" s="66"/>
      <c r="C406" s="77" t="s">
        <v>37</v>
      </c>
      <c r="D406" s="68" t="s">
        <v>7</v>
      </c>
      <c r="E406" s="68">
        <v>0</v>
      </c>
      <c r="F406" s="69">
        <v>0</v>
      </c>
      <c r="G406" s="70">
        <f t="shared" si="41"/>
        <v>0</v>
      </c>
    </row>
    <row r="407" spans="1:7" x14ac:dyDescent="0.25">
      <c r="A407" s="72">
        <v>22</v>
      </c>
      <c r="B407" s="79"/>
      <c r="C407" s="82" t="s">
        <v>75</v>
      </c>
      <c r="D407" s="82"/>
      <c r="E407" s="74"/>
      <c r="F407" s="74"/>
      <c r="G407" s="75"/>
    </row>
    <row r="408" spans="1:7" x14ac:dyDescent="0.2">
      <c r="A408" s="72">
        <v>23</v>
      </c>
      <c r="B408" s="73"/>
      <c r="C408" s="85" t="s">
        <v>76</v>
      </c>
      <c r="D408" s="79" t="s">
        <v>7</v>
      </c>
      <c r="E408" s="79">
        <v>1</v>
      </c>
      <c r="F408" s="120"/>
      <c r="G408" s="80">
        <f t="shared" ref="G408:G455" si="42">F408*E408</f>
        <v>0</v>
      </c>
    </row>
    <row r="409" spans="1:7" x14ac:dyDescent="0.2">
      <c r="A409" s="72">
        <v>24</v>
      </c>
      <c r="B409" s="79"/>
      <c r="C409" s="85" t="s">
        <v>77</v>
      </c>
      <c r="D409" s="79" t="s">
        <v>7</v>
      </c>
      <c r="E409" s="79">
        <v>1</v>
      </c>
      <c r="F409" s="120"/>
      <c r="G409" s="80">
        <f t="shared" si="42"/>
        <v>0</v>
      </c>
    </row>
    <row r="410" spans="1:7" x14ac:dyDescent="0.2">
      <c r="A410" s="72">
        <v>25</v>
      </c>
      <c r="B410" s="73"/>
      <c r="C410" s="85" t="s">
        <v>78</v>
      </c>
      <c r="D410" s="79" t="s">
        <v>7</v>
      </c>
      <c r="E410" s="79">
        <v>1</v>
      </c>
      <c r="F410" s="120"/>
      <c r="G410" s="80">
        <f t="shared" si="42"/>
        <v>0</v>
      </c>
    </row>
    <row r="411" spans="1:7" x14ac:dyDescent="0.2">
      <c r="A411" s="72">
        <v>26</v>
      </c>
      <c r="B411" s="73"/>
      <c r="C411" s="85" t="s">
        <v>85</v>
      </c>
      <c r="D411" s="79" t="s">
        <v>7</v>
      </c>
      <c r="E411" s="79">
        <v>2</v>
      </c>
      <c r="F411" s="120"/>
      <c r="G411" s="80">
        <f t="shared" si="42"/>
        <v>0</v>
      </c>
    </row>
    <row r="412" spans="1:7" x14ac:dyDescent="0.2">
      <c r="A412" s="72">
        <v>27</v>
      </c>
      <c r="B412" s="73"/>
      <c r="C412" s="85" t="s">
        <v>79</v>
      </c>
      <c r="D412" s="79" t="s">
        <v>7</v>
      </c>
      <c r="E412" s="79">
        <v>4</v>
      </c>
      <c r="F412" s="120"/>
      <c r="G412" s="80">
        <f t="shared" si="42"/>
        <v>0</v>
      </c>
    </row>
    <row r="413" spans="1:7" x14ac:dyDescent="0.2">
      <c r="A413" s="72">
        <v>28</v>
      </c>
      <c r="B413" s="73"/>
      <c r="C413" s="85" t="s">
        <v>80</v>
      </c>
      <c r="D413" s="79" t="s">
        <v>7</v>
      </c>
      <c r="E413" s="79">
        <v>1</v>
      </c>
      <c r="F413" s="120"/>
      <c r="G413" s="80">
        <f t="shared" si="42"/>
        <v>0</v>
      </c>
    </row>
    <row r="414" spans="1:7" x14ac:dyDescent="0.2">
      <c r="A414" s="72">
        <v>29</v>
      </c>
      <c r="B414" s="73"/>
      <c r="C414" s="85" t="s">
        <v>74</v>
      </c>
      <c r="D414" s="79" t="s">
        <v>7</v>
      </c>
      <c r="E414" s="79">
        <v>2</v>
      </c>
      <c r="F414" s="120"/>
      <c r="G414" s="80">
        <f t="shared" si="42"/>
        <v>0</v>
      </c>
    </row>
    <row r="415" spans="1:7" x14ac:dyDescent="0.2">
      <c r="A415" s="72">
        <v>30</v>
      </c>
      <c r="B415" s="73"/>
      <c r="C415" s="85" t="s">
        <v>84</v>
      </c>
      <c r="D415" s="79" t="s">
        <v>7</v>
      </c>
      <c r="E415" s="79">
        <v>1</v>
      </c>
      <c r="F415" s="120"/>
      <c r="G415" s="80">
        <f t="shared" si="42"/>
        <v>0</v>
      </c>
    </row>
    <row r="416" spans="1:7" x14ac:dyDescent="0.2">
      <c r="A416" s="72">
        <v>31</v>
      </c>
      <c r="B416" s="73"/>
      <c r="C416" s="85" t="s">
        <v>81</v>
      </c>
      <c r="D416" s="79" t="s">
        <v>7</v>
      </c>
      <c r="E416" s="79">
        <v>1</v>
      </c>
      <c r="F416" s="120"/>
      <c r="G416" s="80">
        <f t="shared" si="42"/>
        <v>0</v>
      </c>
    </row>
    <row r="417" spans="1:7" x14ac:dyDescent="0.25">
      <c r="A417" s="72">
        <v>32</v>
      </c>
      <c r="B417" s="73"/>
      <c r="C417" s="82" t="s">
        <v>130</v>
      </c>
      <c r="D417" s="82"/>
      <c r="E417" s="74"/>
      <c r="F417" s="74"/>
      <c r="G417" s="75"/>
    </row>
    <row r="418" spans="1:7" ht="15" x14ac:dyDescent="0.25">
      <c r="A418" s="72">
        <v>33</v>
      </c>
      <c r="B418" s="73"/>
      <c r="C418" s="112" t="s">
        <v>168</v>
      </c>
      <c r="D418" s="79" t="s">
        <v>7</v>
      </c>
      <c r="E418" s="73">
        <v>1</v>
      </c>
      <c r="F418" s="120"/>
      <c r="G418" s="80">
        <f t="shared" si="42"/>
        <v>0</v>
      </c>
    </row>
    <row r="419" spans="1:7" x14ac:dyDescent="0.2">
      <c r="A419" s="72">
        <v>34</v>
      </c>
      <c r="B419" s="73"/>
      <c r="C419" s="85" t="s">
        <v>107</v>
      </c>
      <c r="D419" s="79" t="s">
        <v>9</v>
      </c>
      <c r="E419" s="73">
        <v>6</v>
      </c>
      <c r="F419" s="120"/>
      <c r="G419" s="80">
        <f t="shared" si="42"/>
        <v>0</v>
      </c>
    </row>
    <row r="420" spans="1:7" x14ac:dyDescent="0.2">
      <c r="A420" s="72">
        <v>35</v>
      </c>
      <c r="B420" s="73"/>
      <c r="C420" s="85" t="s">
        <v>108</v>
      </c>
      <c r="D420" s="79" t="s">
        <v>9</v>
      </c>
      <c r="E420" s="73">
        <v>6</v>
      </c>
      <c r="F420" s="120"/>
      <c r="G420" s="80">
        <f t="shared" si="42"/>
        <v>0</v>
      </c>
    </row>
    <row r="421" spans="1:7" x14ac:dyDescent="0.2">
      <c r="A421" s="72">
        <v>36</v>
      </c>
      <c r="B421" s="73"/>
      <c r="C421" s="85" t="s">
        <v>167</v>
      </c>
      <c r="D421" s="79" t="s">
        <v>7</v>
      </c>
      <c r="E421" s="73">
        <v>1</v>
      </c>
      <c r="F421" s="120"/>
      <c r="G421" s="80">
        <f t="shared" si="42"/>
        <v>0</v>
      </c>
    </row>
    <row r="422" spans="1:7" x14ac:dyDescent="0.2">
      <c r="A422" s="72">
        <v>37</v>
      </c>
      <c r="B422" s="73"/>
      <c r="C422" s="85" t="s">
        <v>110</v>
      </c>
      <c r="D422" s="79" t="s">
        <v>7</v>
      </c>
      <c r="E422" s="73">
        <v>1</v>
      </c>
      <c r="F422" s="120"/>
      <c r="G422" s="80">
        <f t="shared" si="42"/>
        <v>0</v>
      </c>
    </row>
    <row r="423" spans="1:7" x14ac:dyDescent="0.2">
      <c r="A423" s="72">
        <v>38</v>
      </c>
      <c r="B423" s="73"/>
      <c r="C423" s="85" t="s">
        <v>111</v>
      </c>
      <c r="D423" s="79" t="s">
        <v>7</v>
      </c>
      <c r="E423" s="73">
        <v>1</v>
      </c>
      <c r="F423" s="120"/>
      <c r="G423" s="80">
        <f t="shared" si="42"/>
        <v>0</v>
      </c>
    </row>
    <row r="424" spans="1:7" x14ac:dyDescent="0.2">
      <c r="A424" s="72">
        <v>39</v>
      </c>
      <c r="B424" s="73"/>
      <c r="C424" s="85" t="s">
        <v>112</v>
      </c>
      <c r="D424" s="79" t="s">
        <v>9</v>
      </c>
      <c r="E424" s="73">
        <v>10</v>
      </c>
      <c r="F424" s="120"/>
      <c r="G424" s="80">
        <f t="shared" si="42"/>
        <v>0</v>
      </c>
    </row>
    <row r="425" spans="1:7" x14ac:dyDescent="0.2">
      <c r="A425" s="72">
        <v>40</v>
      </c>
      <c r="B425" s="73"/>
      <c r="C425" s="85" t="s">
        <v>113</v>
      </c>
      <c r="D425" s="79" t="s">
        <v>9</v>
      </c>
      <c r="E425" s="73">
        <v>6</v>
      </c>
      <c r="F425" s="120"/>
      <c r="G425" s="80">
        <f t="shared" si="42"/>
        <v>0</v>
      </c>
    </row>
    <row r="426" spans="1:7" x14ac:dyDescent="0.2">
      <c r="A426" s="72">
        <v>41</v>
      </c>
      <c r="B426" s="73"/>
      <c r="C426" s="85" t="s">
        <v>114</v>
      </c>
      <c r="D426" s="79" t="s">
        <v>9</v>
      </c>
      <c r="E426" s="73">
        <v>10</v>
      </c>
      <c r="F426" s="120"/>
      <c r="G426" s="80">
        <f t="shared" si="42"/>
        <v>0</v>
      </c>
    </row>
    <row r="427" spans="1:7" x14ac:dyDescent="0.2">
      <c r="A427" s="72">
        <v>42</v>
      </c>
      <c r="B427" s="73"/>
      <c r="C427" s="85" t="s">
        <v>115</v>
      </c>
      <c r="D427" s="79" t="s">
        <v>9</v>
      </c>
      <c r="E427" s="73">
        <v>6</v>
      </c>
      <c r="F427" s="120"/>
      <c r="G427" s="80">
        <f t="shared" si="42"/>
        <v>0</v>
      </c>
    </row>
    <row r="428" spans="1:7" x14ac:dyDescent="0.2">
      <c r="A428" s="72">
        <v>43</v>
      </c>
      <c r="B428" s="73"/>
      <c r="C428" s="85" t="s">
        <v>116</v>
      </c>
      <c r="D428" s="79" t="s">
        <v>7</v>
      </c>
      <c r="E428" s="73">
        <v>1</v>
      </c>
      <c r="F428" s="120"/>
      <c r="G428" s="80">
        <f t="shared" si="42"/>
        <v>0</v>
      </c>
    </row>
    <row r="429" spans="1:7" x14ac:dyDescent="0.2">
      <c r="A429" s="72">
        <v>44</v>
      </c>
      <c r="B429" s="73"/>
      <c r="C429" s="85" t="s">
        <v>117</v>
      </c>
      <c r="D429" s="79" t="s">
        <v>7</v>
      </c>
      <c r="E429" s="73">
        <v>10</v>
      </c>
      <c r="F429" s="120"/>
      <c r="G429" s="80">
        <f t="shared" si="42"/>
        <v>0</v>
      </c>
    </row>
    <row r="430" spans="1:7" x14ac:dyDescent="0.2">
      <c r="A430" s="72">
        <v>45</v>
      </c>
      <c r="B430" s="73"/>
      <c r="C430" s="85" t="s">
        <v>118</v>
      </c>
      <c r="D430" s="79" t="s">
        <v>7</v>
      </c>
      <c r="E430" s="73">
        <v>1</v>
      </c>
      <c r="F430" s="120"/>
      <c r="G430" s="80">
        <f t="shared" si="42"/>
        <v>0</v>
      </c>
    </row>
    <row r="431" spans="1:7" x14ac:dyDescent="0.2">
      <c r="A431" s="72">
        <v>46</v>
      </c>
      <c r="B431" s="73"/>
      <c r="C431" s="85" t="s">
        <v>119</v>
      </c>
      <c r="D431" s="79" t="s">
        <v>7</v>
      </c>
      <c r="E431" s="73">
        <v>1</v>
      </c>
      <c r="F431" s="120"/>
      <c r="G431" s="80">
        <f t="shared" si="42"/>
        <v>0</v>
      </c>
    </row>
    <row r="432" spans="1:7" x14ac:dyDescent="0.2">
      <c r="A432" s="72">
        <v>47</v>
      </c>
      <c r="B432" s="73"/>
      <c r="C432" s="85" t="s">
        <v>120</v>
      </c>
      <c r="D432" s="79" t="s">
        <v>7</v>
      </c>
      <c r="E432" s="73">
        <v>1</v>
      </c>
      <c r="F432" s="120"/>
      <c r="G432" s="80">
        <f t="shared" si="42"/>
        <v>0</v>
      </c>
    </row>
    <row r="433" spans="1:7" x14ac:dyDescent="0.2">
      <c r="A433" s="72">
        <v>48</v>
      </c>
      <c r="B433" s="73"/>
      <c r="C433" s="85" t="s">
        <v>121</v>
      </c>
      <c r="D433" s="79" t="s">
        <v>7</v>
      </c>
      <c r="E433" s="73">
        <v>1</v>
      </c>
      <c r="F433" s="120"/>
      <c r="G433" s="80">
        <f t="shared" si="42"/>
        <v>0</v>
      </c>
    </row>
    <row r="434" spans="1:7" x14ac:dyDescent="0.2">
      <c r="A434" s="72"/>
      <c r="B434" s="73"/>
      <c r="C434" s="85" t="s">
        <v>164</v>
      </c>
      <c r="D434" s="79" t="s">
        <v>7</v>
      </c>
      <c r="E434" s="73">
        <v>1</v>
      </c>
      <c r="F434" s="120"/>
      <c r="G434" s="96">
        <f t="shared" si="42"/>
        <v>0</v>
      </c>
    </row>
    <row r="435" spans="1:7" x14ac:dyDescent="0.25">
      <c r="A435" s="72">
        <v>49</v>
      </c>
      <c r="B435" s="73"/>
      <c r="C435" s="82" t="s">
        <v>10</v>
      </c>
      <c r="D435" s="82"/>
      <c r="E435" s="74"/>
      <c r="F435" s="74"/>
      <c r="G435" s="75"/>
    </row>
    <row r="436" spans="1:7" x14ac:dyDescent="0.25">
      <c r="A436" s="72">
        <v>50</v>
      </c>
      <c r="B436" s="79"/>
      <c r="C436" s="81" t="s">
        <v>71</v>
      </c>
      <c r="D436" s="79" t="s">
        <v>12</v>
      </c>
      <c r="E436" s="79">
        <v>1</v>
      </c>
      <c r="F436" s="120"/>
      <c r="G436" s="80">
        <f t="shared" si="42"/>
        <v>0</v>
      </c>
    </row>
    <row r="437" spans="1:7" x14ac:dyDescent="0.25">
      <c r="A437" s="72">
        <v>51</v>
      </c>
      <c r="B437" s="79"/>
      <c r="C437" s="81" t="s">
        <v>11</v>
      </c>
      <c r="D437" s="79" t="s">
        <v>12</v>
      </c>
      <c r="E437" s="79">
        <v>1</v>
      </c>
      <c r="F437" s="120"/>
      <c r="G437" s="80">
        <f t="shared" si="42"/>
        <v>0</v>
      </c>
    </row>
    <row r="438" spans="1:7" x14ac:dyDescent="0.25">
      <c r="A438" s="72">
        <v>52</v>
      </c>
      <c r="B438" s="79"/>
      <c r="C438" s="81" t="s">
        <v>14</v>
      </c>
      <c r="D438" s="79" t="s">
        <v>12</v>
      </c>
      <c r="E438" s="79">
        <v>1</v>
      </c>
      <c r="F438" s="120"/>
      <c r="G438" s="80">
        <f t="shared" si="42"/>
        <v>0</v>
      </c>
    </row>
    <row r="439" spans="1:7" x14ac:dyDescent="0.25">
      <c r="A439" s="72">
        <v>53</v>
      </c>
      <c r="B439" s="73"/>
      <c r="C439" s="81" t="s">
        <v>151</v>
      </c>
      <c r="D439" s="79" t="s">
        <v>41</v>
      </c>
      <c r="E439" s="79">
        <v>1</v>
      </c>
      <c r="F439" s="120"/>
      <c r="G439" s="80">
        <f t="shared" si="42"/>
        <v>0</v>
      </c>
    </row>
    <row r="440" spans="1:7" x14ac:dyDescent="0.25">
      <c r="A440" s="72">
        <v>54</v>
      </c>
      <c r="B440" s="73"/>
      <c r="C440" s="81" t="s">
        <v>38</v>
      </c>
      <c r="D440" s="79" t="s">
        <v>40</v>
      </c>
      <c r="E440" s="79">
        <v>1</v>
      </c>
      <c r="F440" s="120"/>
      <c r="G440" s="80">
        <f t="shared" si="42"/>
        <v>0</v>
      </c>
    </row>
    <row r="441" spans="1:7" x14ac:dyDescent="0.25">
      <c r="A441" s="72">
        <v>55</v>
      </c>
      <c r="B441" s="73"/>
      <c r="C441" s="81" t="s">
        <v>39</v>
      </c>
      <c r="D441" s="79" t="s">
        <v>41</v>
      </c>
      <c r="E441" s="79">
        <v>1</v>
      </c>
      <c r="F441" s="120"/>
      <c r="G441" s="80">
        <f t="shared" si="42"/>
        <v>0</v>
      </c>
    </row>
    <row r="442" spans="1:7" x14ac:dyDescent="0.25">
      <c r="A442" s="72">
        <v>56</v>
      </c>
      <c r="B442" s="73"/>
      <c r="C442" s="81" t="s">
        <v>23</v>
      </c>
      <c r="D442" s="79" t="s">
        <v>41</v>
      </c>
      <c r="E442" s="79">
        <v>1</v>
      </c>
      <c r="F442" s="120"/>
      <c r="G442" s="80">
        <f t="shared" si="42"/>
        <v>0</v>
      </c>
    </row>
    <row r="443" spans="1:7" x14ac:dyDescent="0.25">
      <c r="A443" s="72">
        <v>57</v>
      </c>
      <c r="B443" s="73"/>
      <c r="C443" s="81" t="s">
        <v>24</v>
      </c>
      <c r="D443" s="79" t="s">
        <v>41</v>
      </c>
      <c r="E443" s="79">
        <v>1</v>
      </c>
      <c r="F443" s="120"/>
      <c r="G443" s="80">
        <f t="shared" si="42"/>
        <v>0</v>
      </c>
    </row>
    <row r="444" spans="1:7" x14ac:dyDescent="0.25">
      <c r="A444" s="72">
        <v>58</v>
      </c>
      <c r="B444" s="73"/>
      <c r="C444" s="81" t="s">
        <v>159</v>
      </c>
      <c r="D444" s="79" t="s">
        <v>41</v>
      </c>
      <c r="E444" s="79">
        <v>1</v>
      </c>
      <c r="F444" s="120"/>
      <c r="G444" s="80">
        <f t="shared" si="42"/>
        <v>0</v>
      </c>
    </row>
    <row r="445" spans="1:7" x14ac:dyDescent="0.25">
      <c r="A445" s="72">
        <v>59</v>
      </c>
      <c r="B445" s="73"/>
      <c r="C445" s="81" t="s">
        <v>155</v>
      </c>
      <c r="D445" s="79" t="s">
        <v>41</v>
      </c>
      <c r="E445" s="79">
        <v>1</v>
      </c>
      <c r="F445" s="120"/>
      <c r="G445" s="80">
        <f t="shared" si="42"/>
        <v>0</v>
      </c>
    </row>
    <row r="446" spans="1:7" x14ac:dyDescent="0.25">
      <c r="A446" s="72">
        <v>60</v>
      </c>
      <c r="B446" s="73"/>
      <c r="C446" s="81" t="s">
        <v>43</v>
      </c>
      <c r="D446" s="79" t="s">
        <v>44</v>
      </c>
      <c r="E446" s="79">
        <v>1</v>
      </c>
      <c r="F446" s="120"/>
      <c r="G446" s="80">
        <f t="shared" si="42"/>
        <v>0</v>
      </c>
    </row>
    <row r="447" spans="1:7" x14ac:dyDescent="0.25">
      <c r="A447" s="72">
        <v>61</v>
      </c>
      <c r="B447" s="73"/>
      <c r="C447" s="81" t="s">
        <v>42</v>
      </c>
      <c r="D447" s="79" t="s">
        <v>41</v>
      </c>
      <c r="E447" s="79">
        <v>1</v>
      </c>
      <c r="F447" s="120"/>
      <c r="G447" s="80">
        <f t="shared" si="42"/>
        <v>0</v>
      </c>
    </row>
    <row r="448" spans="1:7" x14ac:dyDescent="0.25">
      <c r="A448" s="72">
        <v>62</v>
      </c>
      <c r="B448" s="73"/>
      <c r="C448" s="81" t="s">
        <v>13</v>
      </c>
      <c r="D448" s="79" t="s">
        <v>41</v>
      </c>
      <c r="E448" s="79">
        <v>1</v>
      </c>
      <c r="F448" s="120"/>
      <c r="G448" s="80">
        <f t="shared" si="42"/>
        <v>0</v>
      </c>
    </row>
    <row r="449" spans="1:7" x14ac:dyDescent="0.25">
      <c r="A449" s="72">
        <v>63</v>
      </c>
      <c r="B449" s="73"/>
      <c r="C449" s="82" t="s">
        <v>131</v>
      </c>
      <c r="D449" s="82"/>
      <c r="E449" s="74"/>
      <c r="F449" s="74"/>
      <c r="G449" s="75"/>
    </row>
    <row r="450" spans="1:7" x14ac:dyDescent="0.25">
      <c r="A450" s="72">
        <v>64</v>
      </c>
      <c r="B450" s="73"/>
      <c r="C450" s="81" t="s">
        <v>122</v>
      </c>
      <c r="D450" s="79" t="s">
        <v>7</v>
      </c>
      <c r="E450" s="79">
        <v>1</v>
      </c>
      <c r="F450" s="120"/>
      <c r="G450" s="80">
        <f t="shared" si="42"/>
        <v>0</v>
      </c>
    </row>
    <row r="451" spans="1:7" x14ac:dyDescent="0.25">
      <c r="A451" s="72">
        <v>65</v>
      </c>
      <c r="B451" s="73"/>
      <c r="C451" s="81" t="s">
        <v>123</v>
      </c>
      <c r="D451" s="79" t="s">
        <v>7</v>
      </c>
      <c r="E451" s="79">
        <v>1</v>
      </c>
      <c r="F451" s="120"/>
      <c r="G451" s="80">
        <f t="shared" si="42"/>
        <v>0</v>
      </c>
    </row>
    <row r="452" spans="1:7" x14ac:dyDescent="0.25">
      <c r="A452" s="72">
        <v>66</v>
      </c>
      <c r="B452" s="73"/>
      <c r="C452" s="81" t="s">
        <v>124</v>
      </c>
      <c r="D452" s="79" t="s">
        <v>7</v>
      </c>
      <c r="E452" s="79">
        <v>1</v>
      </c>
      <c r="F452" s="120"/>
      <c r="G452" s="80">
        <f t="shared" si="42"/>
        <v>0</v>
      </c>
    </row>
    <row r="453" spans="1:7" x14ac:dyDescent="0.25">
      <c r="A453" s="72">
        <v>67</v>
      </c>
      <c r="B453" s="73"/>
      <c r="C453" s="81" t="s">
        <v>125</v>
      </c>
      <c r="D453" s="79" t="s">
        <v>126</v>
      </c>
      <c r="E453" s="79">
        <v>1</v>
      </c>
      <c r="F453" s="120"/>
      <c r="G453" s="80">
        <f t="shared" si="42"/>
        <v>0</v>
      </c>
    </row>
    <row r="454" spans="1:7" x14ac:dyDescent="0.25">
      <c r="A454" s="72">
        <v>68</v>
      </c>
      <c r="B454" s="73"/>
      <c r="C454" s="81" t="s">
        <v>127</v>
      </c>
      <c r="D454" s="79" t="s">
        <v>7</v>
      </c>
      <c r="E454" s="79">
        <v>1</v>
      </c>
      <c r="F454" s="120"/>
      <c r="G454" s="80">
        <f t="shared" si="42"/>
        <v>0</v>
      </c>
    </row>
    <row r="455" spans="1:7" x14ac:dyDescent="0.25">
      <c r="A455" s="97">
        <v>69</v>
      </c>
      <c r="B455" s="98"/>
      <c r="C455" s="90" t="s">
        <v>128</v>
      </c>
      <c r="D455" s="89" t="s">
        <v>7</v>
      </c>
      <c r="E455" s="89">
        <v>1</v>
      </c>
      <c r="F455" s="121"/>
      <c r="G455" s="91">
        <f t="shared" si="42"/>
        <v>0</v>
      </c>
    </row>
    <row r="456" spans="1:7" x14ac:dyDescent="0.25">
      <c r="B456" s="9"/>
    </row>
    <row r="457" spans="1:7" ht="13.5" thickBot="1" x14ac:dyDescent="0.3">
      <c r="B457" s="9"/>
    </row>
    <row r="458" spans="1:7" ht="17.25" thickBot="1" x14ac:dyDescent="0.3">
      <c r="A458" s="53" t="s">
        <v>66</v>
      </c>
      <c r="B458" s="53"/>
      <c r="C458" s="54" t="s">
        <v>143</v>
      </c>
      <c r="G458" s="55">
        <f>SUM(G464,G466,G473,G475:G479,G481,G484:G492,G494:G507,G509:G520,G522:G527)</f>
        <v>0</v>
      </c>
    </row>
    <row r="459" spans="1:7" ht="13.5" x14ac:dyDescent="0.25">
      <c r="A459" s="56" t="s">
        <v>2</v>
      </c>
      <c r="B459" s="56"/>
      <c r="C459" s="57" t="s">
        <v>3</v>
      </c>
      <c r="D459" s="58"/>
      <c r="E459" s="58" t="s">
        <v>4</v>
      </c>
      <c r="F459" s="59" t="s">
        <v>5</v>
      </c>
      <c r="G459" s="60" t="s">
        <v>6</v>
      </c>
    </row>
    <row r="460" spans="1:7" x14ac:dyDescent="0.25">
      <c r="A460" s="61">
        <v>1</v>
      </c>
      <c r="B460" s="62"/>
      <c r="C460" s="63" t="s">
        <v>63</v>
      </c>
      <c r="D460" s="63"/>
      <c r="E460" s="63"/>
      <c r="F460" s="63"/>
      <c r="G460" s="64"/>
    </row>
    <row r="461" spans="1:7" x14ac:dyDescent="0.2">
      <c r="A461" s="65">
        <v>2</v>
      </c>
      <c r="B461" s="66"/>
      <c r="C461" s="86" t="s">
        <v>27</v>
      </c>
      <c r="D461" s="68" t="s">
        <v>7</v>
      </c>
      <c r="E461" s="68">
        <v>0</v>
      </c>
      <c r="F461" s="69">
        <v>0</v>
      </c>
      <c r="G461" s="70">
        <f t="shared" ref="G461:G464" si="43">F461*E461</f>
        <v>0</v>
      </c>
    </row>
    <row r="462" spans="1:7" x14ac:dyDescent="0.2">
      <c r="A462" s="65">
        <v>3</v>
      </c>
      <c r="B462" s="66"/>
      <c r="C462" s="67" t="s">
        <v>36</v>
      </c>
      <c r="D462" s="68" t="s">
        <v>12</v>
      </c>
      <c r="E462" s="68">
        <v>0</v>
      </c>
      <c r="F462" s="69">
        <v>0</v>
      </c>
      <c r="G462" s="70">
        <f t="shared" si="43"/>
        <v>0</v>
      </c>
    </row>
    <row r="463" spans="1:7" x14ac:dyDescent="0.2">
      <c r="A463" s="65">
        <v>4</v>
      </c>
      <c r="B463" s="66"/>
      <c r="C463" s="71" t="s">
        <v>47</v>
      </c>
      <c r="D463" s="66" t="s">
        <v>41</v>
      </c>
      <c r="E463" s="66">
        <v>0</v>
      </c>
      <c r="F463" s="69">
        <v>0</v>
      </c>
      <c r="G463" s="70">
        <f t="shared" si="43"/>
        <v>0</v>
      </c>
    </row>
    <row r="464" spans="1:7" x14ac:dyDescent="0.2">
      <c r="A464" s="72">
        <v>5</v>
      </c>
      <c r="B464" s="73"/>
      <c r="C464" s="85" t="s">
        <v>58</v>
      </c>
      <c r="D464" s="73" t="s">
        <v>41</v>
      </c>
      <c r="E464" s="73">
        <v>1</v>
      </c>
      <c r="F464" s="120"/>
      <c r="G464" s="80">
        <f t="shared" si="43"/>
        <v>0</v>
      </c>
    </row>
    <row r="465" spans="1:7" x14ac:dyDescent="0.25">
      <c r="A465" s="72">
        <v>6</v>
      </c>
      <c r="B465" s="73"/>
      <c r="C465" s="74" t="s">
        <v>22</v>
      </c>
      <c r="D465" s="82"/>
      <c r="E465" s="74"/>
      <c r="F465" s="74"/>
      <c r="G465" s="75"/>
    </row>
    <row r="466" spans="1:7" ht="25.5" x14ac:dyDescent="0.25">
      <c r="A466" s="72">
        <v>7</v>
      </c>
      <c r="B466" s="73"/>
      <c r="C466" s="92" t="s">
        <v>161</v>
      </c>
      <c r="D466" s="79" t="s">
        <v>41</v>
      </c>
      <c r="E466" s="79">
        <v>2</v>
      </c>
      <c r="F466" s="120"/>
      <c r="G466" s="80">
        <f t="shared" ref="G466:G467" si="44">F466*E466</f>
        <v>0</v>
      </c>
    </row>
    <row r="467" spans="1:7" ht="25.5" x14ac:dyDescent="0.25">
      <c r="A467" s="65">
        <v>8</v>
      </c>
      <c r="B467" s="66"/>
      <c r="C467" s="76" t="s">
        <v>88</v>
      </c>
      <c r="D467" s="68" t="s">
        <v>41</v>
      </c>
      <c r="E467" s="68">
        <v>0</v>
      </c>
      <c r="F467" s="69">
        <v>0</v>
      </c>
      <c r="G467" s="70">
        <f t="shared" si="44"/>
        <v>0</v>
      </c>
    </row>
    <row r="468" spans="1:7" x14ac:dyDescent="0.25">
      <c r="A468" s="72">
        <v>9</v>
      </c>
      <c r="B468" s="73"/>
      <c r="C468" s="74" t="s">
        <v>29</v>
      </c>
      <c r="D468" s="82"/>
      <c r="E468" s="74"/>
      <c r="F468" s="74"/>
      <c r="G468" s="75"/>
    </row>
    <row r="469" spans="1:7" x14ac:dyDescent="0.2">
      <c r="A469" s="65">
        <v>10</v>
      </c>
      <c r="B469" s="66"/>
      <c r="C469" s="67" t="s">
        <v>30</v>
      </c>
      <c r="D469" s="68" t="s">
        <v>7</v>
      </c>
      <c r="E469" s="68">
        <v>0</v>
      </c>
      <c r="F469" s="69">
        <v>0</v>
      </c>
      <c r="G469" s="70">
        <f t="shared" ref="G469:G471" si="45">F469*E469</f>
        <v>0</v>
      </c>
    </row>
    <row r="470" spans="1:7" ht="25.5" x14ac:dyDescent="0.2">
      <c r="A470" s="65">
        <v>11</v>
      </c>
      <c r="B470" s="66"/>
      <c r="C470" s="86" t="s">
        <v>55</v>
      </c>
      <c r="D470" s="68" t="s">
        <v>7</v>
      </c>
      <c r="E470" s="93">
        <v>0</v>
      </c>
      <c r="F470" s="69">
        <v>0</v>
      </c>
      <c r="G470" s="70">
        <f t="shared" si="45"/>
        <v>0</v>
      </c>
    </row>
    <row r="471" spans="1:7" ht="25.5" x14ac:dyDescent="0.2">
      <c r="A471" s="65">
        <v>12</v>
      </c>
      <c r="B471" s="66"/>
      <c r="C471" s="86" t="s">
        <v>56</v>
      </c>
      <c r="D471" s="68" t="s">
        <v>7</v>
      </c>
      <c r="E471" s="93">
        <v>0</v>
      </c>
      <c r="F471" s="69">
        <v>0</v>
      </c>
      <c r="G471" s="70">
        <f t="shared" si="45"/>
        <v>0</v>
      </c>
    </row>
    <row r="472" spans="1:7" x14ac:dyDescent="0.25">
      <c r="A472" s="72">
        <v>13</v>
      </c>
      <c r="B472" s="73"/>
      <c r="C472" s="74" t="s">
        <v>25</v>
      </c>
      <c r="D472" s="82"/>
      <c r="E472" s="74"/>
      <c r="F472" s="74"/>
      <c r="G472" s="75"/>
    </row>
    <row r="473" spans="1:7" x14ac:dyDescent="0.2">
      <c r="A473" s="72">
        <v>14</v>
      </c>
      <c r="B473" s="73"/>
      <c r="C473" s="78" t="s">
        <v>32</v>
      </c>
      <c r="D473" s="79" t="s">
        <v>7</v>
      </c>
      <c r="E473" s="79">
        <v>1</v>
      </c>
      <c r="F473" s="120"/>
      <c r="G473" s="80">
        <f t="shared" ref="G473:G479" si="46">F473*E473</f>
        <v>0</v>
      </c>
    </row>
    <row r="474" spans="1:7" x14ac:dyDescent="0.2">
      <c r="A474" s="65">
        <v>15</v>
      </c>
      <c r="B474" s="66"/>
      <c r="C474" s="67" t="s">
        <v>147</v>
      </c>
      <c r="D474" s="68" t="s">
        <v>7</v>
      </c>
      <c r="E474" s="68">
        <v>0</v>
      </c>
      <c r="F474" s="69">
        <v>0</v>
      </c>
      <c r="G474" s="70">
        <f t="shared" si="46"/>
        <v>0</v>
      </c>
    </row>
    <row r="475" spans="1:7" x14ac:dyDescent="0.2">
      <c r="A475" s="72">
        <v>16</v>
      </c>
      <c r="B475" s="73"/>
      <c r="C475" s="78" t="s">
        <v>148</v>
      </c>
      <c r="D475" s="79" t="s">
        <v>7</v>
      </c>
      <c r="E475" s="79">
        <v>1</v>
      </c>
      <c r="F475" s="120"/>
      <c r="G475" s="80">
        <f t="shared" si="46"/>
        <v>0</v>
      </c>
    </row>
    <row r="476" spans="1:7" x14ac:dyDescent="0.25">
      <c r="A476" s="72">
        <v>17</v>
      </c>
      <c r="B476" s="79"/>
      <c r="C476" s="81" t="s">
        <v>33</v>
      </c>
      <c r="D476" s="79" t="s">
        <v>12</v>
      </c>
      <c r="E476" s="79">
        <v>2</v>
      </c>
      <c r="F476" s="120"/>
      <c r="G476" s="80">
        <f t="shared" si="46"/>
        <v>0</v>
      </c>
    </row>
    <row r="477" spans="1:7" x14ac:dyDescent="0.25">
      <c r="A477" s="72">
        <v>18</v>
      </c>
      <c r="B477" s="73"/>
      <c r="C477" s="81" t="s">
        <v>34</v>
      </c>
      <c r="D477" s="79" t="s">
        <v>12</v>
      </c>
      <c r="E477" s="79">
        <v>1</v>
      </c>
      <c r="F477" s="120"/>
      <c r="G477" s="80">
        <f t="shared" si="46"/>
        <v>0</v>
      </c>
    </row>
    <row r="478" spans="1:7" x14ac:dyDescent="0.25">
      <c r="A478" s="72">
        <v>19</v>
      </c>
      <c r="B478" s="73"/>
      <c r="C478" s="94" t="s">
        <v>62</v>
      </c>
      <c r="D478" s="79" t="s">
        <v>7</v>
      </c>
      <c r="E478" s="79">
        <v>3</v>
      </c>
      <c r="F478" s="120"/>
      <c r="G478" s="80">
        <f t="shared" si="46"/>
        <v>0</v>
      </c>
    </row>
    <row r="479" spans="1:7" x14ac:dyDescent="0.25">
      <c r="A479" s="72">
        <v>20</v>
      </c>
      <c r="B479" s="73"/>
      <c r="C479" s="94" t="s">
        <v>102</v>
      </c>
      <c r="D479" s="79" t="s">
        <v>7</v>
      </c>
      <c r="E479" s="79">
        <v>1</v>
      </c>
      <c r="F479" s="120"/>
      <c r="G479" s="80">
        <f t="shared" si="46"/>
        <v>0</v>
      </c>
    </row>
    <row r="480" spans="1:7" x14ac:dyDescent="0.25">
      <c r="A480" s="72">
        <v>21</v>
      </c>
      <c r="B480" s="79"/>
      <c r="C480" s="82" t="s">
        <v>18</v>
      </c>
      <c r="D480" s="82"/>
      <c r="E480" s="74"/>
      <c r="F480" s="74"/>
      <c r="G480" s="75"/>
    </row>
    <row r="481" spans="1:7" x14ac:dyDescent="0.25">
      <c r="A481" s="72">
        <v>22</v>
      </c>
      <c r="B481" s="73"/>
      <c r="C481" s="81" t="s">
        <v>69</v>
      </c>
      <c r="D481" s="79" t="s">
        <v>7</v>
      </c>
      <c r="E481" s="79">
        <v>10</v>
      </c>
      <c r="F481" s="120"/>
      <c r="G481" s="80">
        <f t="shared" ref="G481:G482" si="47">F481*E481</f>
        <v>0</v>
      </c>
    </row>
    <row r="482" spans="1:7" x14ac:dyDescent="0.25">
      <c r="A482" s="65">
        <v>23</v>
      </c>
      <c r="B482" s="66"/>
      <c r="C482" s="77" t="s">
        <v>37</v>
      </c>
      <c r="D482" s="68" t="s">
        <v>7</v>
      </c>
      <c r="E482" s="68">
        <v>0</v>
      </c>
      <c r="F482" s="69">
        <v>0</v>
      </c>
      <c r="G482" s="70">
        <f t="shared" si="47"/>
        <v>0</v>
      </c>
    </row>
    <row r="483" spans="1:7" x14ac:dyDescent="0.25">
      <c r="A483" s="72">
        <v>24</v>
      </c>
      <c r="B483" s="79"/>
      <c r="C483" s="82" t="s">
        <v>72</v>
      </c>
      <c r="D483" s="82"/>
      <c r="E483" s="74"/>
      <c r="F483" s="74"/>
      <c r="G483" s="75"/>
    </row>
    <row r="484" spans="1:7" x14ac:dyDescent="0.2">
      <c r="A484" s="72">
        <v>25</v>
      </c>
      <c r="B484" s="73"/>
      <c r="C484" s="85" t="s">
        <v>76</v>
      </c>
      <c r="D484" s="79" t="s">
        <v>7</v>
      </c>
      <c r="E484" s="79">
        <v>1</v>
      </c>
      <c r="F484" s="120"/>
      <c r="G484" s="80">
        <f t="shared" ref="G484:G527" si="48">F484*E484</f>
        <v>0</v>
      </c>
    </row>
    <row r="485" spans="1:7" x14ac:dyDescent="0.2">
      <c r="A485" s="72">
        <v>26</v>
      </c>
      <c r="B485" s="79"/>
      <c r="C485" s="85" t="s">
        <v>77</v>
      </c>
      <c r="D485" s="79" t="s">
        <v>7</v>
      </c>
      <c r="E485" s="79">
        <v>1</v>
      </c>
      <c r="F485" s="120"/>
      <c r="G485" s="80">
        <f t="shared" si="48"/>
        <v>0</v>
      </c>
    </row>
    <row r="486" spans="1:7" x14ac:dyDescent="0.2">
      <c r="A486" s="72">
        <v>27</v>
      </c>
      <c r="B486" s="79"/>
      <c r="C486" s="87" t="s">
        <v>74</v>
      </c>
      <c r="D486" s="79" t="s">
        <v>7</v>
      </c>
      <c r="E486" s="79">
        <v>2</v>
      </c>
      <c r="F486" s="120"/>
      <c r="G486" s="80">
        <f t="shared" si="48"/>
        <v>0</v>
      </c>
    </row>
    <row r="487" spans="1:7" x14ac:dyDescent="0.2">
      <c r="A487" s="72">
        <v>28</v>
      </c>
      <c r="B487" s="73"/>
      <c r="C487" s="87" t="s">
        <v>85</v>
      </c>
      <c r="D487" s="79" t="s">
        <v>7</v>
      </c>
      <c r="E487" s="79">
        <v>2</v>
      </c>
      <c r="F487" s="120"/>
      <c r="G487" s="80">
        <f t="shared" si="48"/>
        <v>0</v>
      </c>
    </row>
    <row r="488" spans="1:7" x14ac:dyDescent="0.2">
      <c r="A488" s="72">
        <v>29</v>
      </c>
      <c r="B488" s="73"/>
      <c r="C488" s="87" t="s">
        <v>78</v>
      </c>
      <c r="D488" s="79" t="s">
        <v>7</v>
      </c>
      <c r="E488" s="79">
        <v>1</v>
      </c>
      <c r="F488" s="120"/>
      <c r="G488" s="80">
        <f t="shared" si="48"/>
        <v>0</v>
      </c>
    </row>
    <row r="489" spans="1:7" x14ac:dyDescent="0.2">
      <c r="A489" s="72">
        <v>30</v>
      </c>
      <c r="B489" s="73"/>
      <c r="C489" s="85" t="s">
        <v>79</v>
      </c>
      <c r="D489" s="79" t="s">
        <v>7</v>
      </c>
      <c r="E489" s="79">
        <v>4</v>
      </c>
      <c r="F489" s="120"/>
      <c r="G489" s="80">
        <f t="shared" si="48"/>
        <v>0</v>
      </c>
    </row>
    <row r="490" spans="1:7" x14ac:dyDescent="0.2">
      <c r="A490" s="72">
        <v>31</v>
      </c>
      <c r="B490" s="73"/>
      <c r="C490" s="85" t="s">
        <v>80</v>
      </c>
      <c r="D490" s="79" t="s">
        <v>7</v>
      </c>
      <c r="E490" s="79">
        <v>1</v>
      </c>
      <c r="F490" s="120"/>
      <c r="G490" s="80">
        <f t="shared" si="48"/>
        <v>0</v>
      </c>
    </row>
    <row r="491" spans="1:7" x14ac:dyDescent="0.2">
      <c r="A491" s="72">
        <v>32</v>
      </c>
      <c r="B491" s="73"/>
      <c r="C491" s="85" t="s">
        <v>84</v>
      </c>
      <c r="D491" s="79" t="s">
        <v>7</v>
      </c>
      <c r="E491" s="79">
        <v>1</v>
      </c>
      <c r="F491" s="120"/>
      <c r="G491" s="80">
        <f t="shared" si="48"/>
        <v>0</v>
      </c>
    </row>
    <row r="492" spans="1:7" x14ac:dyDescent="0.2">
      <c r="A492" s="72">
        <v>33</v>
      </c>
      <c r="B492" s="73"/>
      <c r="C492" s="85" t="s">
        <v>81</v>
      </c>
      <c r="D492" s="79" t="s">
        <v>7</v>
      </c>
      <c r="E492" s="79">
        <v>1</v>
      </c>
      <c r="F492" s="120"/>
      <c r="G492" s="80">
        <f t="shared" si="48"/>
        <v>0</v>
      </c>
    </row>
    <row r="493" spans="1:7" x14ac:dyDescent="0.25">
      <c r="A493" s="72">
        <v>34</v>
      </c>
      <c r="B493" s="73"/>
      <c r="C493" s="82" t="s">
        <v>130</v>
      </c>
      <c r="D493" s="82"/>
      <c r="E493" s="74"/>
      <c r="F493" s="74"/>
      <c r="G493" s="75"/>
    </row>
    <row r="494" spans="1:7" ht="15" x14ac:dyDescent="0.25">
      <c r="A494" s="72">
        <v>35</v>
      </c>
      <c r="B494" s="73"/>
      <c r="C494" s="112" t="s">
        <v>168</v>
      </c>
      <c r="D494" s="79" t="s">
        <v>7</v>
      </c>
      <c r="E494" s="73">
        <v>1</v>
      </c>
      <c r="F494" s="120"/>
      <c r="G494" s="80">
        <f t="shared" si="48"/>
        <v>0</v>
      </c>
    </row>
    <row r="495" spans="1:7" x14ac:dyDescent="0.2">
      <c r="A495" s="72">
        <v>36</v>
      </c>
      <c r="B495" s="73"/>
      <c r="C495" s="85" t="s">
        <v>166</v>
      </c>
      <c r="D495" s="79" t="s">
        <v>7</v>
      </c>
      <c r="E495" s="73">
        <v>1</v>
      </c>
      <c r="F495" s="120"/>
      <c r="G495" s="80">
        <f t="shared" si="48"/>
        <v>0</v>
      </c>
    </row>
    <row r="496" spans="1:7" x14ac:dyDescent="0.2">
      <c r="A496" s="72">
        <v>37</v>
      </c>
      <c r="B496" s="73"/>
      <c r="C496" s="85" t="s">
        <v>167</v>
      </c>
      <c r="D496" s="79" t="s">
        <v>7</v>
      </c>
      <c r="E496" s="73">
        <v>1</v>
      </c>
      <c r="F496" s="120"/>
      <c r="G496" s="80">
        <f t="shared" si="48"/>
        <v>0</v>
      </c>
    </row>
    <row r="497" spans="1:7" x14ac:dyDescent="0.2">
      <c r="A497" s="72">
        <v>38</v>
      </c>
      <c r="B497" s="73"/>
      <c r="C497" s="85" t="s">
        <v>132</v>
      </c>
      <c r="D497" s="79" t="s">
        <v>7</v>
      </c>
      <c r="E497" s="73">
        <v>1</v>
      </c>
      <c r="F497" s="120"/>
      <c r="G497" s="80">
        <f t="shared" si="48"/>
        <v>0</v>
      </c>
    </row>
    <row r="498" spans="1:7" x14ac:dyDescent="0.2">
      <c r="A498" s="72">
        <v>39</v>
      </c>
      <c r="B498" s="73"/>
      <c r="C498" s="85" t="s">
        <v>110</v>
      </c>
      <c r="D498" s="79" t="s">
        <v>7</v>
      </c>
      <c r="E498" s="73">
        <v>1</v>
      </c>
      <c r="F498" s="120"/>
      <c r="G498" s="80">
        <f t="shared" si="48"/>
        <v>0</v>
      </c>
    </row>
    <row r="499" spans="1:7" x14ac:dyDescent="0.2">
      <c r="A499" s="72">
        <v>40</v>
      </c>
      <c r="B499" s="73"/>
      <c r="C499" s="85" t="s">
        <v>111</v>
      </c>
      <c r="D499" s="79" t="s">
        <v>7</v>
      </c>
      <c r="E499" s="73">
        <v>1</v>
      </c>
      <c r="F499" s="120"/>
      <c r="G499" s="80">
        <f t="shared" si="48"/>
        <v>0</v>
      </c>
    </row>
    <row r="500" spans="1:7" x14ac:dyDescent="0.2">
      <c r="A500" s="72">
        <v>41</v>
      </c>
      <c r="B500" s="73"/>
      <c r="C500" s="85" t="s">
        <v>112</v>
      </c>
      <c r="D500" s="79" t="s">
        <v>9</v>
      </c>
      <c r="E500" s="73">
        <v>3</v>
      </c>
      <c r="F500" s="120"/>
      <c r="G500" s="80">
        <f t="shared" si="48"/>
        <v>0</v>
      </c>
    </row>
    <row r="501" spans="1:7" x14ac:dyDescent="0.2">
      <c r="A501" s="72">
        <v>42</v>
      </c>
      <c r="B501" s="73"/>
      <c r="C501" s="85" t="s">
        <v>115</v>
      </c>
      <c r="D501" s="79" t="s">
        <v>9</v>
      </c>
      <c r="E501" s="73">
        <v>6</v>
      </c>
      <c r="F501" s="120"/>
      <c r="G501" s="80">
        <f t="shared" si="48"/>
        <v>0</v>
      </c>
    </row>
    <row r="502" spans="1:7" x14ac:dyDescent="0.2">
      <c r="A502" s="72">
        <v>43</v>
      </c>
      <c r="B502" s="73"/>
      <c r="C502" s="85" t="s">
        <v>116</v>
      </c>
      <c r="D502" s="79" t="s">
        <v>7</v>
      </c>
      <c r="E502" s="73">
        <v>2</v>
      </c>
      <c r="F502" s="120"/>
      <c r="G502" s="80">
        <f t="shared" si="48"/>
        <v>0</v>
      </c>
    </row>
    <row r="503" spans="1:7" x14ac:dyDescent="0.2">
      <c r="A503" s="72">
        <v>44</v>
      </c>
      <c r="B503" s="73"/>
      <c r="C503" s="85" t="s">
        <v>118</v>
      </c>
      <c r="D503" s="79" t="s">
        <v>7</v>
      </c>
      <c r="E503" s="73">
        <v>1</v>
      </c>
      <c r="F503" s="120"/>
      <c r="G503" s="80">
        <f t="shared" si="48"/>
        <v>0</v>
      </c>
    </row>
    <row r="504" spans="1:7" x14ac:dyDescent="0.2">
      <c r="A504" s="72">
        <v>45</v>
      </c>
      <c r="B504" s="73"/>
      <c r="C504" s="85" t="s">
        <v>119</v>
      </c>
      <c r="D504" s="79" t="s">
        <v>7</v>
      </c>
      <c r="E504" s="73">
        <v>1</v>
      </c>
      <c r="F504" s="120"/>
      <c r="G504" s="80">
        <f t="shared" si="48"/>
        <v>0</v>
      </c>
    </row>
    <row r="505" spans="1:7" x14ac:dyDescent="0.2">
      <c r="A505" s="72">
        <v>46</v>
      </c>
      <c r="B505" s="73"/>
      <c r="C505" s="85" t="s">
        <v>120</v>
      </c>
      <c r="D505" s="79" t="s">
        <v>7</v>
      </c>
      <c r="E505" s="73">
        <v>1</v>
      </c>
      <c r="F505" s="120"/>
      <c r="G505" s="80">
        <f t="shared" si="48"/>
        <v>0</v>
      </c>
    </row>
    <row r="506" spans="1:7" x14ac:dyDescent="0.2">
      <c r="A506" s="72">
        <v>47</v>
      </c>
      <c r="B506" s="73"/>
      <c r="C506" s="85" t="s">
        <v>121</v>
      </c>
      <c r="D506" s="79" t="s">
        <v>7</v>
      </c>
      <c r="E506" s="73">
        <v>1</v>
      </c>
      <c r="F506" s="120"/>
      <c r="G506" s="80">
        <f t="shared" si="48"/>
        <v>0</v>
      </c>
    </row>
    <row r="507" spans="1:7" x14ac:dyDescent="0.2">
      <c r="A507" s="72">
        <v>48</v>
      </c>
      <c r="B507" s="73"/>
      <c r="C507" s="85" t="s">
        <v>164</v>
      </c>
      <c r="D507" s="79" t="s">
        <v>7</v>
      </c>
      <c r="E507" s="73">
        <v>1</v>
      </c>
      <c r="F507" s="120"/>
      <c r="G507" s="96">
        <f t="shared" si="48"/>
        <v>0</v>
      </c>
    </row>
    <row r="508" spans="1:7" x14ac:dyDescent="0.25">
      <c r="A508" s="72">
        <v>49</v>
      </c>
      <c r="B508" s="73"/>
      <c r="C508" s="82" t="s">
        <v>10</v>
      </c>
      <c r="D508" s="82"/>
      <c r="E508" s="74"/>
      <c r="F508" s="74"/>
      <c r="G508" s="75"/>
    </row>
    <row r="509" spans="1:7" x14ac:dyDescent="0.25">
      <c r="A509" s="72">
        <v>50</v>
      </c>
      <c r="B509" s="79"/>
      <c r="C509" s="81" t="s">
        <v>11</v>
      </c>
      <c r="D509" s="79" t="s">
        <v>12</v>
      </c>
      <c r="E509" s="79">
        <v>1</v>
      </c>
      <c r="F509" s="120"/>
      <c r="G509" s="80">
        <f t="shared" si="48"/>
        <v>0</v>
      </c>
    </row>
    <row r="510" spans="1:7" x14ac:dyDescent="0.25">
      <c r="A510" s="72">
        <v>51</v>
      </c>
      <c r="B510" s="79"/>
      <c r="C510" s="81" t="s">
        <v>14</v>
      </c>
      <c r="D510" s="79" t="s">
        <v>12</v>
      </c>
      <c r="E510" s="79">
        <v>3</v>
      </c>
      <c r="F510" s="120"/>
      <c r="G510" s="80">
        <f t="shared" si="48"/>
        <v>0</v>
      </c>
    </row>
    <row r="511" spans="1:7" x14ac:dyDescent="0.25">
      <c r="A511" s="72">
        <v>52</v>
      </c>
      <c r="B511" s="73"/>
      <c r="C511" s="81" t="s">
        <v>151</v>
      </c>
      <c r="D511" s="79" t="s">
        <v>41</v>
      </c>
      <c r="E511" s="79">
        <v>1</v>
      </c>
      <c r="F511" s="120"/>
      <c r="G511" s="80">
        <f t="shared" si="48"/>
        <v>0</v>
      </c>
    </row>
    <row r="512" spans="1:7" x14ac:dyDescent="0.25">
      <c r="A512" s="72">
        <v>53</v>
      </c>
      <c r="B512" s="73"/>
      <c r="C512" s="81" t="s">
        <v>38</v>
      </c>
      <c r="D512" s="79" t="s">
        <v>40</v>
      </c>
      <c r="E512" s="79">
        <v>1</v>
      </c>
      <c r="F512" s="120"/>
      <c r="G512" s="80">
        <f t="shared" si="48"/>
        <v>0</v>
      </c>
    </row>
    <row r="513" spans="1:7" x14ac:dyDescent="0.25">
      <c r="A513" s="72">
        <v>54</v>
      </c>
      <c r="B513" s="73"/>
      <c r="C513" s="81" t="s">
        <v>39</v>
      </c>
      <c r="D513" s="79" t="s">
        <v>41</v>
      </c>
      <c r="E513" s="79">
        <v>1</v>
      </c>
      <c r="F513" s="120"/>
      <c r="G513" s="80">
        <f t="shared" si="48"/>
        <v>0</v>
      </c>
    </row>
    <row r="514" spans="1:7" x14ac:dyDescent="0.25">
      <c r="A514" s="72">
        <v>55</v>
      </c>
      <c r="B514" s="73"/>
      <c r="C514" s="81" t="s">
        <v>23</v>
      </c>
      <c r="D514" s="79" t="s">
        <v>41</v>
      </c>
      <c r="E514" s="79">
        <v>1</v>
      </c>
      <c r="F514" s="120"/>
      <c r="G514" s="80">
        <f t="shared" si="48"/>
        <v>0</v>
      </c>
    </row>
    <row r="515" spans="1:7" x14ac:dyDescent="0.25">
      <c r="A515" s="72">
        <v>56</v>
      </c>
      <c r="B515" s="73"/>
      <c r="C515" s="81" t="s">
        <v>24</v>
      </c>
      <c r="D515" s="79" t="s">
        <v>41</v>
      </c>
      <c r="E515" s="79">
        <v>1</v>
      </c>
      <c r="F515" s="120"/>
      <c r="G515" s="80">
        <f t="shared" si="48"/>
        <v>0</v>
      </c>
    </row>
    <row r="516" spans="1:7" x14ac:dyDescent="0.25">
      <c r="A516" s="72">
        <v>57</v>
      </c>
      <c r="B516" s="73"/>
      <c r="C516" s="81" t="s">
        <v>159</v>
      </c>
      <c r="D516" s="79" t="s">
        <v>41</v>
      </c>
      <c r="E516" s="79">
        <v>1</v>
      </c>
      <c r="F516" s="120"/>
      <c r="G516" s="80">
        <f t="shared" si="48"/>
        <v>0</v>
      </c>
    </row>
    <row r="517" spans="1:7" x14ac:dyDescent="0.25">
      <c r="A517" s="72">
        <v>58</v>
      </c>
      <c r="B517" s="73"/>
      <c r="C517" s="81" t="s">
        <v>156</v>
      </c>
      <c r="D517" s="79" t="s">
        <v>41</v>
      </c>
      <c r="E517" s="79">
        <v>1</v>
      </c>
      <c r="F517" s="120"/>
      <c r="G517" s="80">
        <f t="shared" si="48"/>
        <v>0</v>
      </c>
    </row>
    <row r="518" spans="1:7" x14ac:dyDescent="0.25">
      <c r="A518" s="72">
        <v>59</v>
      </c>
      <c r="B518" s="73"/>
      <c r="C518" s="81" t="s">
        <v>43</v>
      </c>
      <c r="D518" s="79" t="s">
        <v>44</v>
      </c>
      <c r="E518" s="79">
        <v>1</v>
      </c>
      <c r="F518" s="120"/>
      <c r="G518" s="80">
        <f t="shared" si="48"/>
        <v>0</v>
      </c>
    </row>
    <row r="519" spans="1:7" x14ac:dyDescent="0.25">
      <c r="A519" s="72">
        <v>60</v>
      </c>
      <c r="B519" s="73"/>
      <c r="C519" s="81" t="s">
        <v>42</v>
      </c>
      <c r="D519" s="79" t="s">
        <v>41</v>
      </c>
      <c r="E519" s="79">
        <v>1</v>
      </c>
      <c r="F519" s="120"/>
      <c r="G519" s="80">
        <f t="shared" si="48"/>
        <v>0</v>
      </c>
    </row>
    <row r="520" spans="1:7" x14ac:dyDescent="0.25">
      <c r="A520" s="72">
        <v>61</v>
      </c>
      <c r="B520" s="73"/>
      <c r="C520" s="81" t="s">
        <v>13</v>
      </c>
      <c r="D520" s="79" t="s">
        <v>41</v>
      </c>
      <c r="E520" s="79">
        <v>1</v>
      </c>
      <c r="F520" s="120"/>
      <c r="G520" s="80">
        <f t="shared" si="48"/>
        <v>0</v>
      </c>
    </row>
    <row r="521" spans="1:7" x14ac:dyDescent="0.25">
      <c r="A521" s="72">
        <v>62</v>
      </c>
      <c r="B521" s="73"/>
      <c r="C521" s="82" t="s">
        <v>152</v>
      </c>
      <c r="D521" s="82"/>
      <c r="E521" s="74"/>
      <c r="F521" s="74"/>
      <c r="G521" s="75"/>
    </row>
    <row r="522" spans="1:7" x14ac:dyDescent="0.25">
      <c r="A522" s="72">
        <v>63</v>
      </c>
      <c r="B522" s="73"/>
      <c r="C522" s="81" t="s">
        <v>122</v>
      </c>
      <c r="D522" s="79" t="s">
        <v>7</v>
      </c>
      <c r="E522" s="79">
        <v>1</v>
      </c>
      <c r="F522" s="120"/>
      <c r="G522" s="80">
        <f t="shared" si="48"/>
        <v>0</v>
      </c>
    </row>
    <row r="523" spans="1:7" x14ac:dyDescent="0.25">
      <c r="A523" s="72">
        <v>64</v>
      </c>
      <c r="B523" s="73"/>
      <c r="C523" s="81" t="s">
        <v>123</v>
      </c>
      <c r="D523" s="79" t="s">
        <v>7</v>
      </c>
      <c r="E523" s="79">
        <v>1</v>
      </c>
      <c r="F523" s="120"/>
      <c r="G523" s="80">
        <f t="shared" si="48"/>
        <v>0</v>
      </c>
    </row>
    <row r="524" spans="1:7" x14ac:dyDescent="0.25">
      <c r="A524" s="72">
        <v>65</v>
      </c>
      <c r="B524" s="73"/>
      <c r="C524" s="81" t="s">
        <v>124</v>
      </c>
      <c r="D524" s="79" t="s">
        <v>7</v>
      </c>
      <c r="E524" s="79">
        <v>1</v>
      </c>
      <c r="F524" s="120"/>
      <c r="G524" s="80">
        <f t="shared" si="48"/>
        <v>0</v>
      </c>
    </row>
    <row r="525" spans="1:7" x14ac:dyDescent="0.25">
      <c r="A525" s="72">
        <v>66</v>
      </c>
      <c r="B525" s="73"/>
      <c r="C525" s="81" t="s">
        <v>125</v>
      </c>
      <c r="D525" s="79" t="s">
        <v>126</v>
      </c>
      <c r="E525" s="79">
        <v>1</v>
      </c>
      <c r="F525" s="120"/>
      <c r="G525" s="80">
        <f t="shared" si="48"/>
        <v>0</v>
      </c>
    </row>
    <row r="526" spans="1:7" x14ac:dyDescent="0.25">
      <c r="A526" s="72">
        <v>67</v>
      </c>
      <c r="B526" s="73"/>
      <c r="C526" s="81" t="s">
        <v>127</v>
      </c>
      <c r="D526" s="79" t="s">
        <v>7</v>
      </c>
      <c r="E526" s="79">
        <v>1</v>
      </c>
      <c r="F526" s="120"/>
      <c r="G526" s="80">
        <f t="shared" si="48"/>
        <v>0</v>
      </c>
    </row>
    <row r="527" spans="1:7" x14ac:dyDescent="0.25">
      <c r="A527" s="97">
        <v>68</v>
      </c>
      <c r="B527" s="98"/>
      <c r="C527" s="90" t="s">
        <v>128</v>
      </c>
      <c r="D527" s="89" t="s">
        <v>7</v>
      </c>
      <c r="E527" s="89">
        <v>1</v>
      </c>
      <c r="F527" s="121"/>
      <c r="G527" s="91">
        <f t="shared" si="48"/>
        <v>0</v>
      </c>
    </row>
    <row r="528" spans="1:7" x14ac:dyDescent="0.25">
      <c r="B528" s="9"/>
    </row>
    <row r="529" spans="1:7" ht="13.5" thickBot="1" x14ac:dyDescent="0.3"/>
    <row r="530" spans="1:7" ht="17.25" thickBot="1" x14ac:dyDescent="0.3">
      <c r="A530" s="53" t="s">
        <v>67</v>
      </c>
      <c r="B530" s="53"/>
      <c r="C530" s="54" t="s">
        <v>134</v>
      </c>
      <c r="G530" s="55">
        <f>SUM(G533:G534,G537:G544,G546:G556)</f>
        <v>0</v>
      </c>
    </row>
    <row r="531" spans="1:7" ht="13.5" x14ac:dyDescent="0.25">
      <c r="A531" s="56" t="s">
        <v>2</v>
      </c>
      <c r="B531" s="56"/>
      <c r="C531" s="57" t="s">
        <v>3</v>
      </c>
      <c r="D531" s="58"/>
      <c r="E531" s="58" t="s">
        <v>4</v>
      </c>
      <c r="F531" s="59" t="s">
        <v>5</v>
      </c>
      <c r="G531" s="60" t="s">
        <v>6</v>
      </c>
    </row>
    <row r="532" spans="1:7" x14ac:dyDescent="0.25">
      <c r="A532" s="61">
        <v>1</v>
      </c>
      <c r="B532" s="62"/>
      <c r="C532" s="63" t="s">
        <v>135</v>
      </c>
      <c r="D532" s="63"/>
      <c r="E532" s="63"/>
      <c r="F532" s="63"/>
      <c r="G532" s="64"/>
    </row>
    <row r="533" spans="1:7" x14ac:dyDescent="0.2">
      <c r="A533" s="72">
        <v>2</v>
      </c>
      <c r="B533" s="73"/>
      <c r="C533" s="78" t="s">
        <v>136</v>
      </c>
      <c r="D533" s="79" t="s">
        <v>7</v>
      </c>
      <c r="E533" s="79">
        <v>2</v>
      </c>
      <c r="F533" s="120"/>
      <c r="G533" s="80">
        <f t="shared" ref="G533:G534" si="49">F533*E533</f>
        <v>0</v>
      </c>
    </row>
    <row r="534" spans="1:7" x14ac:dyDescent="0.2">
      <c r="A534" s="72">
        <v>3</v>
      </c>
      <c r="B534" s="73"/>
      <c r="C534" s="85" t="s">
        <v>137</v>
      </c>
      <c r="D534" s="79" t="s">
        <v>7</v>
      </c>
      <c r="E534" s="113">
        <v>7</v>
      </c>
      <c r="F534" s="120"/>
      <c r="G534" s="80">
        <f t="shared" si="49"/>
        <v>0</v>
      </c>
    </row>
    <row r="535" spans="1:7" x14ac:dyDescent="0.25">
      <c r="A535" s="72">
        <v>4</v>
      </c>
      <c r="B535" s="79"/>
      <c r="C535" s="82" t="s">
        <v>172</v>
      </c>
      <c r="D535" s="82"/>
      <c r="E535" s="74"/>
      <c r="F535" s="74"/>
      <c r="G535" s="75"/>
    </row>
    <row r="536" spans="1:7" ht="25.5" x14ac:dyDescent="0.2">
      <c r="A536" s="65">
        <v>5</v>
      </c>
      <c r="B536" s="66"/>
      <c r="C536" s="86" t="s">
        <v>138</v>
      </c>
      <c r="D536" s="68" t="s">
        <v>7</v>
      </c>
      <c r="E536" s="68">
        <v>0</v>
      </c>
      <c r="F536" s="69">
        <v>0</v>
      </c>
      <c r="G536" s="70">
        <f t="shared" ref="G536:G544" si="50">F536*E536</f>
        <v>0</v>
      </c>
    </row>
    <row r="537" spans="1:7" x14ac:dyDescent="0.2">
      <c r="A537" s="72">
        <v>6</v>
      </c>
      <c r="B537" s="73"/>
      <c r="C537" s="85" t="s">
        <v>174</v>
      </c>
      <c r="D537" s="79" t="s">
        <v>7</v>
      </c>
      <c r="E537" s="79">
        <v>1</v>
      </c>
      <c r="F537" s="120"/>
      <c r="G537" s="80">
        <f t="shared" si="50"/>
        <v>0</v>
      </c>
    </row>
    <row r="538" spans="1:7" x14ac:dyDescent="0.2">
      <c r="A538" s="72">
        <v>7</v>
      </c>
      <c r="B538" s="73"/>
      <c r="C538" s="85" t="s">
        <v>177</v>
      </c>
      <c r="D538" s="79" t="s">
        <v>7</v>
      </c>
      <c r="E538" s="79">
        <v>1</v>
      </c>
      <c r="F538" s="120"/>
      <c r="G538" s="80">
        <f t="shared" si="50"/>
        <v>0</v>
      </c>
    </row>
    <row r="539" spans="1:7" x14ac:dyDescent="0.2">
      <c r="A539" s="72">
        <v>8</v>
      </c>
      <c r="B539" s="73"/>
      <c r="C539" s="85" t="s">
        <v>175</v>
      </c>
      <c r="D539" s="79" t="s">
        <v>7</v>
      </c>
      <c r="E539" s="79">
        <v>1</v>
      </c>
      <c r="F539" s="120"/>
      <c r="G539" s="80">
        <f t="shared" si="50"/>
        <v>0</v>
      </c>
    </row>
    <row r="540" spans="1:7" x14ac:dyDescent="0.2">
      <c r="A540" s="72">
        <v>9</v>
      </c>
      <c r="B540" s="73"/>
      <c r="C540" s="85" t="s">
        <v>178</v>
      </c>
      <c r="D540" s="79" t="s">
        <v>7</v>
      </c>
      <c r="E540" s="79">
        <v>1</v>
      </c>
      <c r="F540" s="120"/>
      <c r="G540" s="80">
        <f t="shared" si="50"/>
        <v>0</v>
      </c>
    </row>
    <row r="541" spans="1:7" x14ac:dyDescent="0.2">
      <c r="A541" s="72">
        <v>10</v>
      </c>
      <c r="B541" s="73"/>
      <c r="C541" s="85" t="s">
        <v>176</v>
      </c>
      <c r="D541" s="79" t="s">
        <v>7</v>
      </c>
      <c r="E541" s="79">
        <v>2</v>
      </c>
      <c r="F541" s="120"/>
      <c r="G541" s="80">
        <f t="shared" si="50"/>
        <v>0</v>
      </c>
    </row>
    <row r="542" spans="1:7" x14ac:dyDescent="0.2">
      <c r="A542" s="72">
        <v>11</v>
      </c>
      <c r="B542" s="79"/>
      <c r="C542" s="85" t="s">
        <v>169</v>
      </c>
      <c r="D542" s="79" t="s">
        <v>170</v>
      </c>
      <c r="E542" s="79">
        <v>1</v>
      </c>
      <c r="F542" s="120"/>
      <c r="G542" s="80">
        <f t="shared" si="50"/>
        <v>0</v>
      </c>
    </row>
    <row r="543" spans="1:7" x14ac:dyDescent="0.2">
      <c r="A543" s="72">
        <v>12</v>
      </c>
      <c r="B543" s="73"/>
      <c r="C543" s="85" t="s">
        <v>171</v>
      </c>
      <c r="D543" s="79" t="s">
        <v>170</v>
      </c>
      <c r="E543" s="79">
        <v>1</v>
      </c>
      <c r="F543" s="120"/>
      <c r="G543" s="80">
        <f t="shared" si="50"/>
        <v>0</v>
      </c>
    </row>
    <row r="544" spans="1:7" x14ac:dyDescent="0.2">
      <c r="A544" s="72">
        <v>13</v>
      </c>
      <c r="B544" s="73"/>
      <c r="C544" s="87" t="s">
        <v>139</v>
      </c>
      <c r="D544" s="79" t="s">
        <v>7</v>
      </c>
      <c r="E544" s="79">
        <v>1</v>
      </c>
      <c r="F544" s="120"/>
      <c r="G544" s="80">
        <f t="shared" si="50"/>
        <v>0</v>
      </c>
    </row>
    <row r="545" spans="1:7" x14ac:dyDescent="0.25">
      <c r="A545" s="72">
        <v>14</v>
      </c>
      <c r="B545" s="73"/>
      <c r="C545" s="82" t="s">
        <v>10</v>
      </c>
      <c r="D545" s="82"/>
      <c r="E545" s="74"/>
      <c r="F545" s="74"/>
      <c r="G545" s="75"/>
    </row>
    <row r="546" spans="1:7" x14ac:dyDescent="0.2">
      <c r="A546" s="72">
        <v>15</v>
      </c>
      <c r="B546" s="79"/>
      <c r="C546" s="85" t="s">
        <v>11</v>
      </c>
      <c r="D546" s="79" t="s">
        <v>12</v>
      </c>
      <c r="E546" s="79">
        <v>1</v>
      </c>
      <c r="F546" s="120"/>
      <c r="G546" s="80">
        <f t="shared" ref="G546:G557" si="51">F546*E546</f>
        <v>0</v>
      </c>
    </row>
    <row r="547" spans="1:7" x14ac:dyDescent="0.2">
      <c r="A547" s="72">
        <v>16</v>
      </c>
      <c r="B547" s="79"/>
      <c r="C547" s="85" t="s">
        <v>150</v>
      </c>
      <c r="D547" s="79" t="s">
        <v>41</v>
      </c>
      <c r="E547" s="79">
        <v>1</v>
      </c>
      <c r="F547" s="120"/>
      <c r="G547" s="80">
        <f t="shared" si="51"/>
        <v>0</v>
      </c>
    </row>
    <row r="548" spans="1:7" x14ac:dyDescent="0.2">
      <c r="A548" s="72">
        <v>17</v>
      </c>
      <c r="B548" s="79"/>
      <c r="C548" s="85" t="s">
        <v>149</v>
      </c>
      <c r="D548" s="79" t="s">
        <v>41</v>
      </c>
      <c r="E548" s="79">
        <v>1</v>
      </c>
      <c r="F548" s="120"/>
      <c r="G548" s="80">
        <f t="shared" si="51"/>
        <v>0</v>
      </c>
    </row>
    <row r="549" spans="1:7" x14ac:dyDescent="0.2">
      <c r="A549" s="72">
        <v>18</v>
      </c>
      <c r="B549" s="79"/>
      <c r="C549" s="85" t="s">
        <v>14</v>
      </c>
      <c r="D549" s="79" t="s">
        <v>12</v>
      </c>
      <c r="E549" s="79">
        <v>1</v>
      </c>
      <c r="F549" s="120"/>
      <c r="G549" s="80">
        <f t="shared" si="51"/>
        <v>0</v>
      </c>
    </row>
    <row r="550" spans="1:7" x14ac:dyDescent="0.2">
      <c r="A550" s="72">
        <v>19</v>
      </c>
      <c r="B550" s="73"/>
      <c r="C550" s="85" t="s">
        <v>151</v>
      </c>
      <c r="D550" s="79" t="s">
        <v>41</v>
      </c>
      <c r="E550" s="79">
        <v>1</v>
      </c>
      <c r="F550" s="120"/>
      <c r="G550" s="80">
        <f t="shared" si="51"/>
        <v>0</v>
      </c>
    </row>
    <row r="551" spans="1:7" x14ac:dyDescent="0.2">
      <c r="A551" s="72">
        <v>20</v>
      </c>
      <c r="B551" s="73"/>
      <c r="C551" s="85" t="s">
        <v>38</v>
      </c>
      <c r="D551" s="79" t="s">
        <v>40</v>
      </c>
      <c r="E551" s="79">
        <v>1</v>
      </c>
      <c r="F551" s="120"/>
      <c r="G551" s="80">
        <f t="shared" si="51"/>
        <v>0</v>
      </c>
    </row>
    <row r="552" spans="1:7" x14ac:dyDescent="0.2">
      <c r="A552" s="72">
        <v>21</v>
      </c>
      <c r="B552" s="73"/>
      <c r="C552" s="85" t="s">
        <v>39</v>
      </c>
      <c r="D552" s="79" t="s">
        <v>41</v>
      </c>
      <c r="E552" s="79">
        <v>1</v>
      </c>
      <c r="F552" s="120"/>
      <c r="G552" s="80">
        <f t="shared" si="51"/>
        <v>0</v>
      </c>
    </row>
    <row r="553" spans="1:7" x14ac:dyDescent="0.2">
      <c r="A553" s="72">
        <v>22</v>
      </c>
      <c r="B553" s="73"/>
      <c r="C553" s="85" t="s">
        <v>23</v>
      </c>
      <c r="D553" s="79" t="s">
        <v>41</v>
      </c>
      <c r="E553" s="79">
        <v>1</v>
      </c>
      <c r="F553" s="120"/>
      <c r="G553" s="80">
        <f t="shared" si="51"/>
        <v>0</v>
      </c>
    </row>
    <row r="554" spans="1:7" x14ac:dyDescent="0.2">
      <c r="A554" s="72">
        <v>23</v>
      </c>
      <c r="B554" s="73"/>
      <c r="C554" s="85" t="s">
        <v>24</v>
      </c>
      <c r="D554" s="79" t="s">
        <v>41</v>
      </c>
      <c r="E554" s="79">
        <v>1</v>
      </c>
      <c r="F554" s="120"/>
      <c r="G554" s="80">
        <f t="shared" si="51"/>
        <v>0</v>
      </c>
    </row>
    <row r="555" spans="1:7" x14ac:dyDescent="0.2">
      <c r="A555" s="72">
        <v>24</v>
      </c>
      <c r="B555" s="73"/>
      <c r="C555" s="85" t="s">
        <v>26</v>
      </c>
      <c r="D555" s="79" t="s">
        <v>41</v>
      </c>
      <c r="E555" s="79">
        <v>1</v>
      </c>
      <c r="F555" s="120"/>
      <c r="G555" s="80">
        <f t="shared" si="51"/>
        <v>0</v>
      </c>
    </row>
    <row r="556" spans="1:7" x14ac:dyDescent="0.2">
      <c r="A556" s="72">
        <v>25</v>
      </c>
      <c r="B556" s="73"/>
      <c r="C556" s="85" t="s">
        <v>42</v>
      </c>
      <c r="D556" s="79" t="s">
        <v>41</v>
      </c>
      <c r="E556" s="79">
        <v>2</v>
      </c>
      <c r="F556" s="120"/>
      <c r="G556" s="80">
        <f t="shared" si="51"/>
        <v>0</v>
      </c>
    </row>
    <row r="557" spans="1:7" x14ac:dyDescent="0.2">
      <c r="A557" s="114">
        <v>26</v>
      </c>
      <c r="B557" s="115"/>
      <c r="C557" s="116" t="s">
        <v>13</v>
      </c>
      <c r="D557" s="117" t="s">
        <v>41</v>
      </c>
      <c r="E557" s="117">
        <v>0</v>
      </c>
      <c r="F557" s="118">
        <v>0</v>
      </c>
      <c r="G557" s="119">
        <f t="shared" si="51"/>
        <v>0</v>
      </c>
    </row>
  </sheetData>
  <sheetProtection algorithmName="SHA-512" hashValue="tOjNUykaX9uC1hql5p9I0K9ZQGSf9pmJb7Ch/EixwF1DEFDWeEqVKxUDI+jktoKF5p76mo4UkMDrF9R9RD+f/w==" saltValue="IxKgbZcMJfQ9X4iy8iRxUw==" spinCount="100000" sheet="1" objects="1" scenarios="1"/>
  <phoneticPr fontId="17" type="noConversion"/>
  <pageMargins left="0.70866141732283472" right="0.70866141732283472" top="0.78740157480314965" bottom="0.78740157480314965" header="0.31496062992125984" footer="0.31496062992125984"/>
  <pageSetup paperSize="9" scale="50" fitToHeight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Výkaz výměr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Tříska</dc:creator>
  <cp:lastModifiedBy>Michal Jaroš</cp:lastModifiedBy>
  <cp:lastPrinted>2024-06-21T08:11:09Z</cp:lastPrinted>
  <dcterms:created xsi:type="dcterms:W3CDTF">2017-06-30T07:22:49Z</dcterms:created>
  <dcterms:modified xsi:type="dcterms:W3CDTF">2024-09-17T08:00:07Z</dcterms:modified>
</cp:coreProperties>
</file>