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.ryk\Desktop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Stavební část'!$C$147:$K$1162</definedName>
    <definedName name="_xlnm.Print_Area" localSheetId="1">'SO 01 - Stavební část'!$C$4:$J$76,'SO 01 - Stavební část'!$C$82:$J$129,'SO 01 - Stavební část'!$C$135:$K$1162</definedName>
    <definedName name="_xlnm.Print_Titles" localSheetId="1">'SO 01 - Stavební část'!$147:$147</definedName>
  </definedNames>
  <calcPr/>
</workbook>
</file>

<file path=xl/calcChain.xml><?xml version="1.0" encoding="utf-8"?>
<calcChain xmlns="http://schemas.openxmlformats.org/spreadsheetml/2006/main">
  <c i="2" l="1" r="T1128"/>
  <c r="R1128"/>
  <c r="P1128"/>
  <c r="BK1128"/>
  <c r="J37"/>
  <c r="J36"/>
  <c i="1" r="AY95"/>
  <c i="2" r="J35"/>
  <c i="1" r="AX95"/>
  <c i="2" r="BI1162"/>
  <c r="BH1162"/>
  <c r="BG1162"/>
  <c r="BE1162"/>
  <c r="T1162"/>
  <c r="R1162"/>
  <c r="P1162"/>
  <c r="BI1159"/>
  <c r="BH1159"/>
  <c r="BG1159"/>
  <c r="BE1159"/>
  <c r="T1159"/>
  <c r="R1159"/>
  <c r="P1159"/>
  <c r="BI1157"/>
  <c r="BH1157"/>
  <c r="BG1157"/>
  <c r="BE1157"/>
  <c r="T1157"/>
  <c r="R1157"/>
  <c r="P1157"/>
  <c r="BI1156"/>
  <c r="BH1156"/>
  <c r="BG1156"/>
  <c r="BE1156"/>
  <c r="T1156"/>
  <c r="R1156"/>
  <c r="P1156"/>
  <c r="BI1152"/>
  <c r="BH1152"/>
  <c r="BG1152"/>
  <c r="BE1152"/>
  <c r="T1152"/>
  <c r="R1152"/>
  <c r="P1152"/>
  <c r="BI1150"/>
  <c r="BH1150"/>
  <c r="BG1150"/>
  <c r="BE1150"/>
  <c r="T1150"/>
  <c r="R1150"/>
  <c r="P1150"/>
  <c r="BI1149"/>
  <c r="BH1149"/>
  <c r="BG1149"/>
  <c r="BE1149"/>
  <c r="T1149"/>
  <c r="R1149"/>
  <c r="P1149"/>
  <c r="BI1146"/>
  <c r="BH1146"/>
  <c r="BG1146"/>
  <c r="BE1146"/>
  <c r="T1146"/>
  <c r="T1145"/>
  <c r="R1146"/>
  <c r="R1145"/>
  <c r="P1146"/>
  <c r="P1145"/>
  <c r="BI1142"/>
  <c r="BH1142"/>
  <c r="BG1142"/>
  <c r="BE1142"/>
  <c r="T1142"/>
  <c r="T1141"/>
  <c r="R1142"/>
  <c r="R1141"/>
  <c r="P1142"/>
  <c r="P1141"/>
  <c r="BI1140"/>
  <c r="BH1140"/>
  <c r="BG1140"/>
  <c r="BE1140"/>
  <c r="T1140"/>
  <c r="T1139"/>
  <c r="R1140"/>
  <c r="R1139"/>
  <c r="P1140"/>
  <c r="P1139"/>
  <c r="BI1129"/>
  <c r="BH1129"/>
  <c r="BG1129"/>
  <c r="BE1129"/>
  <c r="T1129"/>
  <c r="R1129"/>
  <c r="P1129"/>
  <c r="BI1127"/>
  <c r="BH1127"/>
  <c r="BG1127"/>
  <c r="BE1127"/>
  <c r="T1127"/>
  <c r="R1127"/>
  <c r="P1127"/>
  <c r="BI1126"/>
  <c r="BH1126"/>
  <c r="BG1126"/>
  <c r="BE1126"/>
  <c r="T1126"/>
  <c r="R1126"/>
  <c r="P1126"/>
  <c r="BI1120"/>
  <c r="BH1120"/>
  <c r="BG1120"/>
  <c r="BE1120"/>
  <c r="T1120"/>
  <c r="R1120"/>
  <c r="P1120"/>
  <c r="BI1114"/>
  <c r="BH1114"/>
  <c r="BG1114"/>
  <c r="BE1114"/>
  <c r="T1114"/>
  <c r="R1114"/>
  <c r="P1114"/>
  <c r="BI1113"/>
  <c r="BH1113"/>
  <c r="BG1113"/>
  <c r="BE1113"/>
  <c r="T1113"/>
  <c r="R1113"/>
  <c r="P1113"/>
  <c r="BI1107"/>
  <c r="BH1107"/>
  <c r="BG1107"/>
  <c r="BE1107"/>
  <c r="T1107"/>
  <c r="R1107"/>
  <c r="P1107"/>
  <c r="BI1106"/>
  <c r="BH1106"/>
  <c r="BG1106"/>
  <c r="BE1106"/>
  <c r="T1106"/>
  <c r="R1106"/>
  <c r="P1106"/>
  <c r="BI1100"/>
  <c r="BH1100"/>
  <c r="BG1100"/>
  <c r="BE1100"/>
  <c r="T1100"/>
  <c r="R1100"/>
  <c r="P1100"/>
  <c r="BI1094"/>
  <c r="BH1094"/>
  <c r="BG1094"/>
  <c r="BE1094"/>
  <c r="T1094"/>
  <c r="R1094"/>
  <c r="P1094"/>
  <c r="BI1086"/>
  <c r="BH1086"/>
  <c r="BG1086"/>
  <c r="BE1086"/>
  <c r="T1086"/>
  <c r="R1086"/>
  <c r="P1086"/>
  <c r="BI1084"/>
  <c r="BH1084"/>
  <c r="BG1084"/>
  <c r="BE1084"/>
  <c r="T1084"/>
  <c r="R1084"/>
  <c r="P1084"/>
  <c r="BI1078"/>
  <c r="BH1078"/>
  <c r="BG1078"/>
  <c r="BE1078"/>
  <c r="T1078"/>
  <c r="R1078"/>
  <c r="P1078"/>
  <c r="BI1075"/>
  <c r="BH1075"/>
  <c r="BG1075"/>
  <c r="BE1075"/>
  <c r="T1075"/>
  <c r="R1075"/>
  <c r="P1075"/>
  <c r="BI1067"/>
  <c r="BH1067"/>
  <c r="BG1067"/>
  <c r="BE1067"/>
  <c r="T1067"/>
  <c r="R1067"/>
  <c r="P1067"/>
  <c r="BI1061"/>
  <c r="BH1061"/>
  <c r="BG1061"/>
  <c r="BE1061"/>
  <c r="T1061"/>
  <c r="R1061"/>
  <c r="P1061"/>
  <c r="BI1059"/>
  <c r="BH1059"/>
  <c r="BG1059"/>
  <c r="BE1059"/>
  <c r="T1059"/>
  <c r="R1059"/>
  <c r="P1059"/>
  <c r="BI1058"/>
  <c r="BH1058"/>
  <c r="BG1058"/>
  <c r="BE1058"/>
  <c r="T1058"/>
  <c r="R1058"/>
  <c r="P1058"/>
  <c r="BI1051"/>
  <c r="BH1051"/>
  <c r="BG1051"/>
  <c r="BE1051"/>
  <c r="T1051"/>
  <c r="R1051"/>
  <c r="P1051"/>
  <c r="BI1044"/>
  <c r="BH1044"/>
  <c r="BG1044"/>
  <c r="BE1044"/>
  <c r="T1044"/>
  <c r="R1044"/>
  <c r="P1044"/>
  <c r="BI1037"/>
  <c r="BH1037"/>
  <c r="BG1037"/>
  <c r="BE1037"/>
  <c r="T1037"/>
  <c r="R1037"/>
  <c r="P1037"/>
  <c r="BI1036"/>
  <c r="BH1036"/>
  <c r="BG1036"/>
  <c r="BE1036"/>
  <c r="T1036"/>
  <c r="R1036"/>
  <c r="P1036"/>
  <c r="BI1035"/>
  <c r="BH1035"/>
  <c r="BG1035"/>
  <c r="BE1035"/>
  <c r="T1035"/>
  <c r="R1035"/>
  <c r="P1035"/>
  <c r="BI1034"/>
  <c r="BH1034"/>
  <c r="BG1034"/>
  <c r="BE1034"/>
  <c r="T1034"/>
  <c r="R1034"/>
  <c r="P1034"/>
  <c r="BI1031"/>
  <c r="BH1031"/>
  <c r="BG1031"/>
  <c r="BE1031"/>
  <c r="T1031"/>
  <c r="R1031"/>
  <c r="P1031"/>
  <c r="BI1029"/>
  <c r="BH1029"/>
  <c r="BG1029"/>
  <c r="BE1029"/>
  <c r="T1029"/>
  <c r="R1029"/>
  <c r="P1029"/>
  <c r="BI1026"/>
  <c r="BH1026"/>
  <c r="BG1026"/>
  <c r="BE1026"/>
  <c r="T1026"/>
  <c r="R1026"/>
  <c r="P1026"/>
  <c r="BI1019"/>
  <c r="BH1019"/>
  <c r="BG1019"/>
  <c r="BE1019"/>
  <c r="T1019"/>
  <c r="R1019"/>
  <c r="P1019"/>
  <c r="BI1016"/>
  <c r="BH1016"/>
  <c r="BG1016"/>
  <c r="BE1016"/>
  <c r="T1016"/>
  <c r="R1016"/>
  <c r="P1016"/>
  <c r="BI1014"/>
  <c r="BH1014"/>
  <c r="BG1014"/>
  <c r="BE1014"/>
  <c r="T1014"/>
  <c r="R1014"/>
  <c r="P1014"/>
  <c r="BI1013"/>
  <c r="BH1013"/>
  <c r="BG1013"/>
  <c r="BE1013"/>
  <c r="T1013"/>
  <c r="R1013"/>
  <c r="P1013"/>
  <c r="BI1011"/>
  <c r="BH1011"/>
  <c r="BG1011"/>
  <c r="BE1011"/>
  <c r="T1011"/>
  <c r="R1011"/>
  <c r="P1011"/>
  <c r="BI1009"/>
  <c r="BH1009"/>
  <c r="BG1009"/>
  <c r="BE1009"/>
  <c r="T1009"/>
  <c r="R1009"/>
  <c r="P1009"/>
  <c r="BI1007"/>
  <c r="BH1007"/>
  <c r="BG1007"/>
  <c r="BE1007"/>
  <c r="T1007"/>
  <c r="R1007"/>
  <c r="P1007"/>
  <c r="BI1005"/>
  <c r="BH1005"/>
  <c r="BG1005"/>
  <c r="BE1005"/>
  <c r="T1005"/>
  <c r="R1005"/>
  <c r="P1005"/>
  <c r="BI1001"/>
  <c r="BH1001"/>
  <c r="BG1001"/>
  <c r="BE1001"/>
  <c r="T1001"/>
  <c r="R1001"/>
  <c r="P1001"/>
  <c r="BI997"/>
  <c r="BH997"/>
  <c r="BG997"/>
  <c r="BE997"/>
  <c r="T997"/>
  <c r="R997"/>
  <c r="P997"/>
  <c r="BI995"/>
  <c r="BH995"/>
  <c r="BG995"/>
  <c r="BE995"/>
  <c r="T995"/>
  <c r="R995"/>
  <c r="P995"/>
  <c r="BI992"/>
  <c r="BH992"/>
  <c r="BG992"/>
  <c r="BE992"/>
  <c r="T992"/>
  <c r="R992"/>
  <c r="P992"/>
  <c r="BI990"/>
  <c r="BH990"/>
  <c r="BG990"/>
  <c r="BE990"/>
  <c r="T990"/>
  <c r="R990"/>
  <c r="P990"/>
  <c r="BI988"/>
  <c r="BH988"/>
  <c r="BG988"/>
  <c r="BE988"/>
  <c r="T988"/>
  <c r="R988"/>
  <c r="P988"/>
  <c r="BI985"/>
  <c r="BH985"/>
  <c r="BG985"/>
  <c r="BE985"/>
  <c r="T985"/>
  <c r="R985"/>
  <c r="P985"/>
  <c r="BI982"/>
  <c r="BH982"/>
  <c r="BG982"/>
  <c r="BE982"/>
  <c r="T982"/>
  <c r="R982"/>
  <c r="P982"/>
  <c r="BI979"/>
  <c r="BH979"/>
  <c r="BG979"/>
  <c r="BE979"/>
  <c r="T979"/>
  <c r="R979"/>
  <c r="P979"/>
  <c r="BI977"/>
  <c r="BH977"/>
  <c r="BG977"/>
  <c r="BE977"/>
  <c r="T977"/>
  <c r="R977"/>
  <c r="P977"/>
  <c r="BI974"/>
  <c r="BH974"/>
  <c r="BG974"/>
  <c r="BE974"/>
  <c r="T974"/>
  <c r="R974"/>
  <c r="P974"/>
  <c r="BI971"/>
  <c r="BH971"/>
  <c r="BG971"/>
  <c r="BE971"/>
  <c r="T971"/>
  <c r="R971"/>
  <c r="P971"/>
  <c r="BI968"/>
  <c r="BH968"/>
  <c r="BG968"/>
  <c r="BE968"/>
  <c r="T968"/>
  <c r="R968"/>
  <c r="P968"/>
  <c r="BI965"/>
  <c r="BH965"/>
  <c r="BG965"/>
  <c r="BE965"/>
  <c r="T965"/>
  <c r="R965"/>
  <c r="P965"/>
  <c r="BI963"/>
  <c r="BH963"/>
  <c r="BG963"/>
  <c r="BE963"/>
  <c r="T963"/>
  <c r="R963"/>
  <c r="P963"/>
  <c r="BI962"/>
  <c r="BH962"/>
  <c r="BG962"/>
  <c r="BE962"/>
  <c r="T962"/>
  <c r="R962"/>
  <c r="P962"/>
  <c r="BI961"/>
  <c r="BH961"/>
  <c r="BG961"/>
  <c r="BE961"/>
  <c r="T961"/>
  <c r="R961"/>
  <c r="P961"/>
  <c r="BI960"/>
  <c r="BH960"/>
  <c r="BG960"/>
  <c r="BE960"/>
  <c r="T960"/>
  <c r="R960"/>
  <c r="P960"/>
  <c r="BI958"/>
  <c r="BH958"/>
  <c r="BG958"/>
  <c r="BE958"/>
  <c r="T958"/>
  <c r="R958"/>
  <c r="P958"/>
  <c r="BI957"/>
  <c r="BH957"/>
  <c r="BG957"/>
  <c r="BE957"/>
  <c r="T957"/>
  <c r="R957"/>
  <c r="P957"/>
  <c r="BI956"/>
  <c r="BH956"/>
  <c r="BG956"/>
  <c r="BE956"/>
  <c r="T956"/>
  <c r="R956"/>
  <c r="P956"/>
  <c r="BI955"/>
  <c r="BH955"/>
  <c r="BG955"/>
  <c r="BE955"/>
  <c r="T955"/>
  <c r="R955"/>
  <c r="P955"/>
  <c r="BI952"/>
  <c r="BH952"/>
  <c r="BG952"/>
  <c r="BE952"/>
  <c r="T952"/>
  <c r="R952"/>
  <c r="P952"/>
  <c r="BI949"/>
  <c r="BH949"/>
  <c r="BG949"/>
  <c r="BE949"/>
  <c r="T949"/>
  <c r="R949"/>
  <c r="P949"/>
  <c r="BI946"/>
  <c r="BH946"/>
  <c r="BG946"/>
  <c r="BE946"/>
  <c r="T946"/>
  <c r="R946"/>
  <c r="P946"/>
  <c r="BI940"/>
  <c r="BH940"/>
  <c r="BG940"/>
  <c r="BE940"/>
  <c r="T940"/>
  <c r="R940"/>
  <c r="P940"/>
  <c r="BI937"/>
  <c r="BH937"/>
  <c r="BG937"/>
  <c r="BE937"/>
  <c r="T937"/>
  <c r="R937"/>
  <c r="P937"/>
  <c r="BI934"/>
  <c r="BH934"/>
  <c r="BG934"/>
  <c r="BE934"/>
  <c r="T934"/>
  <c r="R934"/>
  <c r="P934"/>
  <c r="BI933"/>
  <c r="BH933"/>
  <c r="BG933"/>
  <c r="BE933"/>
  <c r="T933"/>
  <c r="R933"/>
  <c r="P933"/>
  <c r="BI930"/>
  <c r="BH930"/>
  <c r="BG930"/>
  <c r="BE930"/>
  <c r="T930"/>
  <c r="R930"/>
  <c r="P930"/>
  <c r="BI927"/>
  <c r="BH927"/>
  <c r="BG927"/>
  <c r="BE927"/>
  <c r="T927"/>
  <c r="R927"/>
  <c r="P927"/>
  <c r="BI925"/>
  <c r="BH925"/>
  <c r="BG925"/>
  <c r="BE925"/>
  <c r="T925"/>
  <c r="R925"/>
  <c r="P925"/>
  <c r="BI924"/>
  <c r="BH924"/>
  <c r="BG924"/>
  <c r="BE924"/>
  <c r="T924"/>
  <c r="R924"/>
  <c r="P924"/>
  <c r="BI921"/>
  <c r="BH921"/>
  <c r="BG921"/>
  <c r="BE921"/>
  <c r="T921"/>
  <c r="R921"/>
  <c r="P921"/>
  <c r="BI918"/>
  <c r="BH918"/>
  <c r="BG918"/>
  <c r="BE918"/>
  <c r="T918"/>
  <c r="R918"/>
  <c r="P918"/>
  <c r="BI915"/>
  <c r="BH915"/>
  <c r="BG915"/>
  <c r="BE915"/>
  <c r="T915"/>
  <c r="R915"/>
  <c r="P915"/>
  <c r="BI914"/>
  <c r="BH914"/>
  <c r="BG914"/>
  <c r="BE914"/>
  <c r="T914"/>
  <c r="R914"/>
  <c r="P914"/>
  <c r="BI912"/>
  <c r="BH912"/>
  <c r="BG912"/>
  <c r="BE912"/>
  <c r="T912"/>
  <c r="R912"/>
  <c r="P912"/>
  <c r="BI911"/>
  <c r="BH911"/>
  <c r="BG911"/>
  <c r="BE911"/>
  <c r="T911"/>
  <c r="R911"/>
  <c r="P911"/>
  <c r="BI905"/>
  <c r="BH905"/>
  <c r="BG905"/>
  <c r="BE905"/>
  <c r="T905"/>
  <c r="R905"/>
  <c r="P905"/>
  <c r="BI903"/>
  <c r="BH903"/>
  <c r="BG903"/>
  <c r="BE903"/>
  <c r="T903"/>
  <c r="R903"/>
  <c r="P903"/>
  <c r="BI902"/>
  <c r="BH902"/>
  <c r="BG902"/>
  <c r="BE902"/>
  <c r="T902"/>
  <c r="R902"/>
  <c r="P902"/>
  <c r="BI899"/>
  <c r="BH899"/>
  <c r="BG899"/>
  <c r="BE899"/>
  <c r="T899"/>
  <c r="R899"/>
  <c r="P899"/>
  <c r="BI898"/>
  <c r="BH898"/>
  <c r="BG898"/>
  <c r="BE898"/>
  <c r="T898"/>
  <c r="R898"/>
  <c r="P898"/>
  <c r="BI897"/>
  <c r="BH897"/>
  <c r="BG897"/>
  <c r="BE897"/>
  <c r="T897"/>
  <c r="R897"/>
  <c r="P897"/>
  <c r="BI895"/>
  <c r="BH895"/>
  <c r="BG895"/>
  <c r="BE895"/>
  <c r="T895"/>
  <c r="R895"/>
  <c r="P895"/>
  <c r="BI894"/>
  <c r="BH894"/>
  <c r="BG894"/>
  <c r="BE894"/>
  <c r="T894"/>
  <c r="R894"/>
  <c r="P894"/>
  <c r="BI892"/>
  <c r="BH892"/>
  <c r="BG892"/>
  <c r="BE892"/>
  <c r="T892"/>
  <c r="R892"/>
  <c r="P892"/>
  <c r="BI891"/>
  <c r="BH891"/>
  <c r="BG891"/>
  <c r="BE891"/>
  <c r="T891"/>
  <c r="R891"/>
  <c r="P891"/>
  <c r="BI890"/>
  <c r="BH890"/>
  <c r="BG890"/>
  <c r="BE890"/>
  <c r="T890"/>
  <c r="R890"/>
  <c r="P890"/>
  <c r="BI889"/>
  <c r="BH889"/>
  <c r="BG889"/>
  <c r="BE889"/>
  <c r="T889"/>
  <c r="R889"/>
  <c r="P889"/>
  <c r="BI886"/>
  <c r="BH886"/>
  <c r="BG886"/>
  <c r="BE886"/>
  <c r="T886"/>
  <c r="R886"/>
  <c r="P886"/>
  <c r="BI885"/>
  <c r="BH885"/>
  <c r="BG885"/>
  <c r="BE885"/>
  <c r="T885"/>
  <c r="R885"/>
  <c r="P885"/>
  <c r="BI884"/>
  <c r="BH884"/>
  <c r="BG884"/>
  <c r="BE884"/>
  <c r="T884"/>
  <c r="R884"/>
  <c r="P884"/>
  <c r="BI883"/>
  <c r="BH883"/>
  <c r="BG883"/>
  <c r="BE883"/>
  <c r="T883"/>
  <c r="R883"/>
  <c r="P883"/>
  <c r="BI882"/>
  <c r="BH882"/>
  <c r="BG882"/>
  <c r="BE882"/>
  <c r="T882"/>
  <c r="R882"/>
  <c r="P882"/>
  <c r="BI881"/>
  <c r="BH881"/>
  <c r="BG881"/>
  <c r="BE881"/>
  <c r="T881"/>
  <c r="R881"/>
  <c r="P881"/>
  <c r="BI880"/>
  <c r="BH880"/>
  <c r="BG880"/>
  <c r="BE880"/>
  <c r="T880"/>
  <c r="R880"/>
  <c r="P880"/>
  <c r="BI879"/>
  <c r="BH879"/>
  <c r="BG879"/>
  <c r="BE879"/>
  <c r="T879"/>
  <c r="R879"/>
  <c r="P879"/>
  <c r="BI877"/>
  <c r="BH877"/>
  <c r="BG877"/>
  <c r="BE877"/>
  <c r="T877"/>
  <c r="R877"/>
  <c r="P877"/>
  <c r="BI875"/>
  <c r="BH875"/>
  <c r="BG875"/>
  <c r="BE875"/>
  <c r="T875"/>
  <c r="R875"/>
  <c r="P875"/>
  <c r="BI873"/>
  <c r="BH873"/>
  <c r="BG873"/>
  <c r="BE873"/>
  <c r="T873"/>
  <c r="R873"/>
  <c r="P873"/>
  <c r="BI872"/>
  <c r="BH872"/>
  <c r="BG872"/>
  <c r="BE872"/>
  <c r="T872"/>
  <c r="R872"/>
  <c r="P872"/>
  <c r="BI871"/>
  <c r="BH871"/>
  <c r="BG871"/>
  <c r="BE871"/>
  <c r="T871"/>
  <c r="R871"/>
  <c r="P871"/>
  <c r="BI870"/>
  <c r="BH870"/>
  <c r="BG870"/>
  <c r="BE870"/>
  <c r="T870"/>
  <c r="R870"/>
  <c r="P870"/>
  <c r="BI869"/>
  <c r="BH869"/>
  <c r="BG869"/>
  <c r="BE869"/>
  <c r="T869"/>
  <c r="R869"/>
  <c r="P869"/>
  <c r="BI868"/>
  <c r="BH868"/>
  <c r="BG868"/>
  <c r="BE868"/>
  <c r="T868"/>
  <c r="R868"/>
  <c r="P868"/>
  <c r="BI866"/>
  <c r="BH866"/>
  <c r="BG866"/>
  <c r="BE866"/>
  <c r="T866"/>
  <c r="R866"/>
  <c r="P866"/>
  <c r="BI865"/>
  <c r="BH865"/>
  <c r="BG865"/>
  <c r="BE865"/>
  <c r="T865"/>
  <c r="R865"/>
  <c r="P865"/>
  <c r="BI863"/>
  <c r="BH863"/>
  <c r="BG863"/>
  <c r="BE863"/>
  <c r="T863"/>
  <c r="R863"/>
  <c r="P863"/>
  <c r="BI860"/>
  <c r="BH860"/>
  <c r="BG860"/>
  <c r="BE860"/>
  <c r="T860"/>
  <c r="R860"/>
  <c r="P860"/>
  <c r="BI859"/>
  <c r="BH859"/>
  <c r="BG859"/>
  <c r="BE859"/>
  <c r="T859"/>
  <c r="R859"/>
  <c r="P859"/>
  <c r="BI857"/>
  <c r="BH857"/>
  <c r="BG857"/>
  <c r="BE857"/>
  <c r="T857"/>
  <c r="R857"/>
  <c r="P857"/>
  <c r="BI854"/>
  <c r="BH854"/>
  <c r="BG854"/>
  <c r="BE854"/>
  <c r="T854"/>
  <c r="R854"/>
  <c r="P854"/>
  <c r="BI852"/>
  <c r="BH852"/>
  <c r="BG852"/>
  <c r="BE852"/>
  <c r="T852"/>
  <c r="R852"/>
  <c r="P852"/>
  <c r="BI849"/>
  <c r="BH849"/>
  <c r="BG849"/>
  <c r="BE849"/>
  <c r="T849"/>
  <c r="R849"/>
  <c r="P849"/>
  <c r="BI847"/>
  <c r="BH847"/>
  <c r="BG847"/>
  <c r="BE847"/>
  <c r="T847"/>
  <c r="R847"/>
  <c r="P847"/>
  <c r="BI844"/>
  <c r="BH844"/>
  <c r="BG844"/>
  <c r="BE844"/>
  <c r="T844"/>
  <c r="R844"/>
  <c r="P844"/>
  <c r="BI842"/>
  <c r="BH842"/>
  <c r="BG842"/>
  <c r="BE842"/>
  <c r="T842"/>
  <c r="R842"/>
  <c r="P842"/>
  <c r="BI841"/>
  <c r="BH841"/>
  <c r="BG841"/>
  <c r="BE841"/>
  <c r="T841"/>
  <c r="R841"/>
  <c r="P841"/>
  <c r="BI833"/>
  <c r="BH833"/>
  <c r="BG833"/>
  <c r="BE833"/>
  <c r="T833"/>
  <c r="R833"/>
  <c r="P833"/>
  <c r="BI830"/>
  <c r="BH830"/>
  <c r="BG830"/>
  <c r="BE830"/>
  <c r="T830"/>
  <c r="R830"/>
  <c r="P830"/>
  <c r="BI827"/>
  <c r="BH827"/>
  <c r="BG827"/>
  <c r="BE827"/>
  <c r="T827"/>
  <c r="R827"/>
  <c r="P827"/>
  <c r="BI824"/>
  <c r="BH824"/>
  <c r="BG824"/>
  <c r="BE824"/>
  <c r="T824"/>
  <c r="R824"/>
  <c r="P824"/>
  <c r="BI821"/>
  <c r="BH821"/>
  <c r="BG821"/>
  <c r="BE821"/>
  <c r="T821"/>
  <c r="R821"/>
  <c r="P821"/>
  <c r="BI818"/>
  <c r="BH818"/>
  <c r="BG818"/>
  <c r="BE818"/>
  <c r="T818"/>
  <c r="R818"/>
  <c r="P818"/>
  <c r="BI816"/>
  <c r="BH816"/>
  <c r="BG816"/>
  <c r="BE816"/>
  <c r="T816"/>
  <c r="R816"/>
  <c r="P816"/>
  <c r="BI813"/>
  <c r="BH813"/>
  <c r="BG813"/>
  <c r="BE813"/>
  <c r="T813"/>
  <c r="R813"/>
  <c r="P813"/>
  <c r="BI811"/>
  <c r="BH811"/>
  <c r="BG811"/>
  <c r="BE811"/>
  <c r="T811"/>
  <c r="R811"/>
  <c r="P811"/>
  <c r="BI808"/>
  <c r="BH808"/>
  <c r="BG808"/>
  <c r="BE808"/>
  <c r="T808"/>
  <c r="R808"/>
  <c r="P808"/>
  <c r="BI806"/>
  <c r="BH806"/>
  <c r="BG806"/>
  <c r="BE806"/>
  <c r="T806"/>
  <c r="R806"/>
  <c r="P806"/>
  <c r="BI803"/>
  <c r="BH803"/>
  <c r="BG803"/>
  <c r="BE803"/>
  <c r="T803"/>
  <c r="R803"/>
  <c r="P803"/>
  <c r="BI800"/>
  <c r="BH800"/>
  <c r="BG800"/>
  <c r="BE800"/>
  <c r="T800"/>
  <c r="R800"/>
  <c r="P800"/>
  <c r="BI798"/>
  <c r="BH798"/>
  <c r="BG798"/>
  <c r="BE798"/>
  <c r="T798"/>
  <c r="R798"/>
  <c r="P798"/>
  <c r="BI797"/>
  <c r="BH797"/>
  <c r="BG797"/>
  <c r="BE797"/>
  <c r="T797"/>
  <c r="R797"/>
  <c r="P797"/>
  <c r="BI795"/>
  <c r="BH795"/>
  <c r="BG795"/>
  <c r="BE795"/>
  <c r="T795"/>
  <c r="R795"/>
  <c r="P795"/>
  <c r="BI794"/>
  <c r="BH794"/>
  <c r="BG794"/>
  <c r="BE794"/>
  <c r="T794"/>
  <c r="R794"/>
  <c r="P794"/>
  <c r="BI791"/>
  <c r="BH791"/>
  <c r="BG791"/>
  <c r="BE791"/>
  <c r="T791"/>
  <c r="R791"/>
  <c r="P791"/>
  <c r="BI788"/>
  <c r="BH788"/>
  <c r="BG788"/>
  <c r="BE788"/>
  <c r="T788"/>
  <c r="R788"/>
  <c r="P788"/>
  <c r="BI786"/>
  <c r="BH786"/>
  <c r="BG786"/>
  <c r="BE786"/>
  <c r="T786"/>
  <c r="R786"/>
  <c r="P786"/>
  <c r="BI783"/>
  <c r="BH783"/>
  <c r="BG783"/>
  <c r="BE783"/>
  <c r="T783"/>
  <c r="R783"/>
  <c r="P783"/>
  <c r="BI781"/>
  <c r="BH781"/>
  <c r="BG781"/>
  <c r="BE781"/>
  <c r="T781"/>
  <c r="R781"/>
  <c r="P781"/>
  <c r="BI778"/>
  <c r="BH778"/>
  <c r="BG778"/>
  <c r="BE778"/>
  <c r="T778"/>
  <c r="R778"/>
  <c r="P778"/>
  <c r="BI776"/>
  <c r="BH776"/>
  <c r="BG776"/>
  <c r="BE776"/>
  <c r="T776"/>
  <c r="R776"/>
  <c r="P776"/>
  <c r="BI771"/>
  <c r="BH771"/>
  <c r="BG771"/>
  <c r="BE771"/>
  <c r="T771"/>
  <c r="R771"/>
  <c r="P771"/>
  <c r="BI768"/>
  <c r="BH768"/>
  <c r="BG768"/>
  <c r="BE768"/>
  <c r="T768"/>
  <c r="T767"/>
  <c r="R768"/>
  <c r="R767"/>
  <c r="P768"/>
  <c r="P767"/>
  <c r="BI765"/>
  <c r="BH765"/>
  <c r="BG765"/>
  <c r="BE765"/>
  <c r="T765"/>
  <c r="R765"/>
  <c r="P765"/>
  <c r="BI763"/>
  <c r="BH763"/>
  <c r="BG763"/>
  <c r="BE763"/>
  <c r="T763"/>
  <c r="R763"/>
  <c r="P763"/>
  <c r="BI761"/>
  <c r="BH761"/>
  <c r="BG761"/>
  <c r="BE761"/>
  <c r="T761"/>
  <c r="R761"/>
  <c r="P761"/>
  <c r="BI759"/>
  <c r="BH759"/>
  <c r="BG759"/>
  <c r="BE759"/>
  <c r="T759"/>
  <c r="R759"/>
  <c r="P759"/>
  <c r="BI757"/>
  <c r="BH757"/>
  <c r="BG757"/>
  <c r="BE757"/>
  <c r="T757"/>
  <c r="R757"/>
  <c r="P757"/>
  <c r="BI755"/>
  <c r="BH755"/>
  <c r="BG755"/>
  <c r="BE755"/>
  <c r="T755"/>
  <c r="R755"/>
  <c r="P755"/>
  <c r="BI754"/>
  <c r="BH754"/>
  <c r="BG754"/>
  <c r="BE754"/>
  <c r="T754"/>
  <c r="R754"/>
  <c r="P754"/>
  <c r="BI753"/>
  <c r="BH753"/>
  <c r="BG753"/>
  <c r="BE753"/>
  <c r="T753"/>
  <c r="R753"/>
  <c r="P753"/>
  <c r="BI746"/>
  <c r="BH746"/>
  <c r="BG746"/>
  <c r="BE746"/>
  <c r="T746"/>
  <c r="R746"/>
  <c r="P746"/>
  <c r="BI744"/>
  <c r="BH744"/>
  <c r="BG744"/>
  <c r="BE744"/>
  <c r="T744"/>
  <c r="R744"/>
  <c r="P744"/>
  <c r="BI741"/>
  <c r="BH741"/>
  <c r="BG741"/>
  <c r="BE741"/>
  <c r="T741"/>
  <c r="R741"/>
  <c r="P741"/>
  <c r="BI740"/>
  <c r="BH740"/>
  <c r="BG740"/>
  <c r="BE740"/>
  <c r="T740"/>
  <c r="R740"/>
  <c r="P740"/>
  <c r="BI738"/>
  <c r="BH738"/>
  <c r="BG738"/>
  <c r="BE738"/>
  <c r="T738"/>
  <c r="R738"/>
  <c r="P738"/>
  <c r="BI737"/>
  <c r="BH737"/>
  <c r="BG737"/>
  <c r="BE737"/>
  <c r="T737"/>
  <c r="R737"/>
  <c r="P737"/>
  <c r="BI734"/>
  <c r="BH734"/>
  <c r="BG734"/>
  <c r="BE734"/>
  <c r="T734"/>
  <c r="R734"/>
  <c r="P734"/>
  <c r="BI709"/>
  <c r="BH709"/>
  <c r="BG709"/>
  <c r="BE709"/>
  <c r="T709"/>
  <c r="R709"/>
  <c r="P709"/>
  <c r="BI684"/>
  <c r="BH684"/>
  <c r="BG684"/>
  <c r="BE684"/>
  <c r="T684"/>
  <c r="R684"/>
  <c r="P684"/>
  <c r="BI681"/>
  <c r="BH681"/>
  <c r="BG681"/>
  <c r="BE681"/>
  <c r="T681"/>
  <c r="R681"/>
  <c r="P681"/>
  <c r="BI678"/>
  <c r="BH678"/>
  <c r="BG678"/>
  <c r="BE678"/>
  <c r="T678"/>
  <c r="R678"/>
  <c r="P678"/>
  <c r="BI675"/>
  <c r="BH675"/>
  <c r="BG675"/>
  <c r="BE675"/>
  <c r="T675"/>
  <c r="R675"/>
  <c r="P675"/>
  <c r="BI669"/>
  <c r="BH669"/>
  <c r="BG669"/>
  <c r="BE669"/>
  <c r="T669"/>
  <c r="R669"/>
  <c r="P669"/>
  <c r="BI665"/>
  <c r="BH665"/>
  <c r="BG665"/>
  <c r="BE665"/>
  <c r="T665"/>
  <c r="R665"/>
  <c r="P665"/>
  <c r="BI658"/>
  <c r="BH658"/>
  <c r="BG658"/>
  <c r="BE658"/>
  <c r="T658"/>
  <c r="R658"/>
  <c r="P658"/>
  <c r="BI655"/>
  <c r="BH655"/>
  <c r="BG655"/>
  <c r="BE655"/>
  <c r="T655"/>
  <c r="R655"/>
  <c r="P655"/>
  <c r="BI651"/>
  <c r="BH651"/>
  <c r="BG651"/>
  <c r="BE651"/>
  <c r="T651"/>
  <c r="R651"/>
  <c r="P651"/>
  <c r="BI648"/>
  <c r="BH648"/>
  <c r="BG648"/>
  <c r="BE648"/>
  <c r="T648"/>
  <c r="R648"/>
  <c r="P648"/>
  <c r="BI644"/>
  <c r="BH644"/>
  <c r="BG644"/>
  <c r="BE644"/>
  <c r="T644"/>
  <c r="R644"/>
  <c r="P644"/>
  <c r="BI642"/>
  <c r="BH642"/>
  <c r="BG642"/>
  <c r="BE642"/>
  <c r="T642"/>
  <c r="R642"/>
  <c r="P642"/>
  <c r="BI641"/>
  <c r="BH641"/>
  <c r="BG641"/>
  <c r="BE641"/>
  <c r="T641"/>
  <c r="R641"/>
  <c r="P641"/>
  <c r="BI639"/>
  <c r="BH639"/>
  <c r="BG639"/>
  <c r="BE639"/>
  <c r="T639"/>
  <c r="R639"/>
  <c r="P639"/>
  <c r="BI638"/>
  <c r="BH638"/>
  <c r="BG638"/>
  <c r="BE638"/>
  <c r="T638"/>
  <c r="R638"/>
  <c r="P638"/>
  <c r="BI636"/>
  <c r="BH636"/>
  <c r="BG636"/>
  <c r="BE636"/>
  <c r="T636"/>
  <c r="R636"/>
  <c r="P636"/>
  <c r="BI634"/>
  <c r="BH634"/>
  <c r="BG634"/>
  <c r="BE634"/>
  <c r="T634"/>
  <c r="R634"/>
  <c r="P634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3"/>
  <c r="BH623"/>
  <c r="BG623"/>
  <c r="BE623"/>
  <c r="T623"/>
  <c r="R623"/>
  <c r="P623"/>
  <c r="BI613"/>
  <c r="BH613"/>
  <c r="BG613"/>
  <c r="BE613"/>
  <c r="T613"/>
  <c r="R613"/>
  <c r="P613"/>
  <c r="BI611"/>
  <c r="BH611"/>
  <c r="BG611"/>
  <c r="BE611"/>
  <c r="T611"/>
  <c r="R611"/>
  <c r="P611"/>
  <c r="BI610"/>
  <c r="BH610"/>
  <c r="BG610"/>
  <c r="BE610"/>
  <c r="T610"/>
  <c r="R610"/>
  <c r="P610"/>
  <c r="BI607"/>
  <c r="BH607"/>
  <c r="BG607"/>
  <c r="BE607"/>
  <c r="T607"/>
  <c r="R607"/>
  <c r="P607"/>
  <c r="BI601"/>
  <c r="BH601"/>
  <c r="BG601"/>
  <c r="BE601"/>
  <c r="T601"/>
  <c r="R601"/>
  <c r="P601"/>
  <c r="BI599"/>
  <c r="BH599"/>
  <c r="BG599"/>
  <c r="BE599"/>
  <c r="T599"/>
  <c r="R599"/>
  <c r="P599"/>
  <c r="BI597"/>
  <c r="BH597"/>
  <c r="BG597"/>
  <c r="BE597"/>
  <c r="T597"/>
  <c r="R597"/>
  <c r="P597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7"/>
  <c r="BH577"/>
  <c r="BG577"/>
  <c r="BE577"/>
  <c r="T577"/>
  <c r="R577"/>
  <c r="P577"/>
  <c r="BI571"/>
  <c r="BH571"/>
  <c r="BG571"/>
  <c r="BE571"/>
  <c r="T571"/>
  <c r="R571"/>
  <c r="P571"/>
  <c r="BI566"/>
  <c r="BH566"/>
  <c r="BG566"/>
  <c r="BE566"/>
  <c r="T566"/>
  <c r="R566"/>
  <c r="P566"/>
  <c r="BI565"/>
  <c r="BH565"/>
  <c r="BG565"/>
  <c r="BE565"/>
  <c r="T565"/>
  <c r="R565"/>
  <c r="P565"/>
  <c r="BI562"/>
  <c r="BH562"/>
  <c r="BG562"/>
  <c r="BE562"/>
  <c r="T562"/>
  <c r="R562"/>
  <c r="P562"/>
  <c r="BI560"/>
  <c r="BH560"/>
  <c r="BG560"/>
  <c r="BE560"/>
  <c r="T560"/>
  <c r="R560"/>
  <c r="P560"/>
  <c r="BI544"/>
  <c r="BH544"/>
  <c r="BG544"/>
  <c r="BE544"/>
  <c r="T544"/>
  <c r="R544"/>
  <c r="P544"/>
  <c r="BI541"/>
  <c r="BH541"/>
  <c r="BG541"/>
  <c r="BE541"/>
  <c r="T541"/>
  <c r="R541"/>
  <c r="P541"/>
  <c r="BI537"/>
  <c r="BH537"/>
  <c r="BG537"/>
  <c r="BE537"/>
  <c r="T537"/>
  <c r="R537"/>
  <c r="P537"/>
  <c r="BI518"/>
  <c r="BH518"/>
  <c r="BG518"/>
  <c r="BE518"/>
  <c r="T518"/>
  <c r="R518"/>
  <c r="P518"/>
  <c r="BI498"/>
  <c r="BH498"/>
  <c r="BG498"/>
  <c r="BE498"/>
  <c r="T498"/>
  <c r="R498"/>
  <c r="P498"/>
  <c r="BI494"/>
  <c r="BH494"/>
  <c r="BG494"/>
  <c r="BE494"/>
  <c r="T494"/>
  <c r="R494"/>
  <c r="P494"/>
  <c r="BI490"/>
  <c r="BH490"/>
  <c r="BG490"/>
  <c r="BE490"/>
  <c r="T490"/>
  <c r="R490"/>
  <c r="P490"/>
  <c r="BI486"/>
  <c r="BH486"/>
  <c r="BG486"/>
  <c r="BE486"/>
  <c r="T486"/>
  <c r="R486"/>
  <c r="P486"/>
  <c r="BI482"/>
  <c r="BH482"/>
  <c r="BG482"/>
  <c r="BE482"/>
  <c r="T482"/>
  <c r="R482"/>
  <c r="P482"/>
  <c r="BI470"/>
  <c r="BH470"/>
  <c r="BG470"/>
  <c r="BE470"/>
  <c r="T470"/>
  <c r="R470"/>
  <c r="P470"/>
  <c r="BI446"/>
  <c r="BH446"/>
  <c r="BG446"/>
  <c r="BE446"/>
  <c r="T446"/>
  <c r="R446"/>
  <c r="P446"/>
  <c r="BI443"/>
  <c r="BH443"/>
  <c r="BG443"/>
  <c r="BE443"/>
  <c r="T443"/>
  <c r="R443"/>
  <c r="P443"/>
  <c r="BI440"/>
  <c r="BH440"/>
  <c r="BG440"/>
  <c r="BE440"/>
  <c r="T440"/>
  <c r="R440"/>
  <c r="P440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02"/>
  <c r="BH402"/>
  <c r="BG402"/>
  <c r="BE402"/>
  <c r="T402"/>
  <c r="R402"/>
  <c r="P402"/>
  <c r="BI399"/>
  <c r="BH399"/>
  <c r="BG399"/>
  <c r="BE399"/>
  <c r="T399"/>
  <c r="R399"/>
  <c r="P399"/>
  <c r="BI383"/>
  <c r="BH383"/>
  <c r="BG383"/>
  <c r="BE383"/>
  <c r="T383"/>
  <c r="R383"/>
  <c r="P383"/>
  <c r="BI376"/>
  <c r="BH376"/>
  <c r="BG376"/>
  <c r="BE376"/>
  <c r="T376"/>
  <c r="R376"/>
  <c r="P376"/>
  <c r="BI371"/>
  <c r="BH371"/>
  <c r="BG371"/>
  <c r="BE371"/>
  <c r="T371"/>
  <c r="R371"/>
  <c r="P371"/>
  <c r="BI349"/>
  <c r="BH349"/>
  <c r="BG349"/>
  <c r="BE349"/>
  <c r="T349"/>
  <c r="R349"/>
  <c r="P349"/>
  <c r="BI347"/>
  <c r="BH347"/>
  <c r="BG347"/>
  <c r="BE347"/>
  <c r="T347"/>
  <c r="R347"/>
  <c r="P347"/>
  <c r="BI336"/>
  <c r="BH336"/>
  <c r="BG336"/>
  <c r="BE336"/>
  <c r="T336"/>
  <c r="R336"/>
  <c r="P336"/>
  <c r="BI319"/>
  <c r="BH319"/>
  <c r="BG319"/>
  <c r="BE319"/>
  <c r="T319"/>
  <c r="R319"/>
  <c r="P319"/>
  <c r="BI316"/>
  <c r="BH316"/>
  <c r="BG316"/>
  <c r="BE316"/>
  <c r="T316"/>
  <c r="R316"/>
  <c r="P316"/>
  <c r="BI287"/>
  <c r="BH287"/>
  <c r="BG287"/>
  <c r="BE287"/>
  <c r="T287"/>
  <c r="R287"/>
  <c r="P287"/>
  <c r="BI259"/>
  <c r="BH259"/>
  <c r="BG259"/>
  <c r="BE259"/>
  <c r="T259"/>
  <c r="R259"/>
  <c r="P259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1"/>
  <c r="BH241"/>
  <c r="BG241"/>
  <c r="BE241"/>
  <c r="T241"/>
  <c r="R241"/>
  <c r="P241"/>
  <c r="BI238"/>
  <c r="BH238"/>
  <c r="BG238"/>
  <c r="BE238"/>
  <c r="T238"/>
  <c r="R238"/>
  <c r="P238"/>
  <c r="BI237"/>
  <c r="BH237"/>
  <c r="BG237"/>
  <c r="BE237"/>
  <c r="T237"/>
  <c r="R237"/>
  <c r="P237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R212"/>
  <c r="P212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J144"/>
  <c r="F144"/>
  <c r="F142"/>
  <c r="E140"/>
  <c r="J91"/>
  <c r="F91"/>
  <c r="F89"/>
  <c r="E87"/>
  <c r="J24"/>
  <c r="E24"/>
  <c r="J145"/>
  <c r="J23"/>
  <c r="J18"/>
  <c r="E18"/>
  <c r="F145"/>
  <c r="J17"/>
  <c r="J12"/>
  <c r="J89"/>
  <c r="E7"/>
  <c r="E138"/>
  <c i="1" r="L90"/>
  <c r="AM90"/>
  <c r="AM89"/>
  <c r="L89"/>
  <c r="AM87"/>
  <c r="L87"/>
  <c r="L85"/>
  <c r="L84"/>
  <c i="2" r="BK1126"/>
  <c r="J1114"/>
  <c r="J1106"/>
  <c r="BK1100"/>
  <c r="BK1094"/>
  <c r="J1084"/>
  <c r="BK1078"/>
  <c r="J1075"/>
  <c r="J1067"/>
  <c r="BK1059"/>
  <c r="BK1058"/>
  <c r="J1034"/>
  <c r="J1031"/>
  <c r="J1026"/>
  <c r="J1016"/>
  <c r="BK1013"/>
  <c r="J1005"/>
  <c r="J1001"/>
  <c r="J995"/>
  <c r="J985"/>
  <c r="J982"/>
  <c r="BK979"/>
  <c r="BK977"/>
  <c r="BK974"/>
  <c r="J968"/>
  <c r="BK965"/>
  <c r="J963"/>
  <c r="BK962"/>
  <c r="BK961"/>
  <c r="BK960"/>
  <c r="J958"/>
  <c r="J955"/>
  <c r="BK952"/>
  <c r="BK949"/>
  <c r="J946"/>
  <c r="BK940"/>
  <c r="BK937"/>
  <c r="BK934"/>
  <c r="J933"/>
  <c r="BK930"/>
  <c r="J925"/>
  <c r="BK924"/>
  <c r="J921"/>
  <c r="J918"/>
  <c r="BK915"/>
  <c r="J914"/>
  <c r="J912"/>
  <c r="J911"/>
  <c r="J905"/>
  <c r="BK903"/>
  <c r="J902"/>
  <c r="BK899"/>
  <c r="BK898"/>
  <c r="BK897"/>
  <c r="BK895"/>
  <c r="J894"/>
  <c r="BK891"/>
  <c r="J890"/>
  <c r="J885"/>
  <c r="BK884"/>
  <c r="BK883"/>
  <c r="BK882"/>
  <c r="J880"/>
  <c r="BK875"/>
  <c r="BK873"/>
  <c r="BK872"/>
  <c r="J871"/>
  <c r="J869"/>
  <c r="J868"/>
  <c r="J866"/>
  <c r="BK865"/>
  <c r="J863"/>
  <c r="J860"/>
  <c r="BK859"/>
  <c r="BK857"/>
  <c r="J854"/>
  <c r="J852"/>
  <c r="BK849"/>
  <c r="J847"/>
  <c r="J844"/>
  <c r="BK842"/>
  <c r="BK841"/>
  <c r="J833"/>
  <c r="BK830"/>
  <c r="BK827"/>
  <c r="BK824"/>
  <c r="BK821"/>
  <c r="BK818"/>
  <c r="BK816"/>
  <c r="J813"/>
  <c r="J811"/>
  <c r="BK808"/>
  <c r="J806"/>
  <c r="J803"/>
  <c r="J800"/>
  <c r="BK798"/>
  <c r="BK797"/>
  <c r="BK795"/>
  <c r="BK794"/>
  <c r="BK791"/>
  <c r="BK788"/>
  <c r="BK786"/>
  <c r="J783"/>
  <c r="BK781"/>
  <c r="BK778"/>
  <c r="BK776"/>
  <c r="J771"/>
  <c r="BK768"/>
  <c r="J768"/>
  <c r="BK765"/>
  <c r="J763"/>
  <c r="BK761"/>
  <c r="BK759"/>
  <c r="J757"/>
  <c r="BK755"/>
  <c r="BK754"/>
  <c r="J754"/>
  <c r="J753"/>
  <c r="BK746"/>
  <c r="BK744"/>
  <c r="J741"/>
  <c r="J740"/>
  <c r="BK738"/>
  <c r="J737"/>
  <c r="J734"/>
  <c r="J709"/>
  <c r="J678"/>
  <c r="J675"/>
  <c r="J669"/>
  <c r="BK665"/>
  <c r="J658"/>
  <c r="J655"/>
  <c r="BK651"/>
  <c r="J642"/>
  <c r="BK639"/>
  <c r="BK638"/>
  <c r="BK636"/>
  <c r="BK628"/>
  <c r="J627"/>
  <c r="BK626"/>
  <c r="BK625"/>
  <c r="BK613"/>
  <c r="J611"/>
  <c r="J610"/>
  <c r="BK607"/>
  <c r="J601"/>
  <c r="BK599"/>
  <c r="BK597"/>
  <c r="BK596"/>
  <c r="BK590"/>
  <c r="BK584"/>
  <c r="BK581"/>
  <c r="J577"/>
  <c r="J571"/>
  <c r="J565"/>
  <c r="BK562"/>
  <c r="BK544"/>
  <c r="J541"/>
  <c r="BK537"/>
  <c r="J518"/>
  <c r="J494"/>
  <c r="BK490"/>
  <c r="BK486"/>
  <c r="BK470"/>
  <c r="J446"/>
  <c r="J443"/>
  <c r="J440"/>
  <c r="J435"/>
  <c r="J434"/>
  <c r="BK432"/>
  <c r="J429"/>
  <c r="BK423"/>
  <c r="BK421"/>
  <c r="J418"/>
  <c r="BK402"/>
  <c r="J399"/>
  <c r="J376"/>
  <c r="J371"/>
  <c r="J349"/>
  <c r="J347"/>
  <c r="BK336"/>
  <c r="BK316"/>
  <c r="BK287"/>
  <c r="J259"/>
  <c r="BK252"/>
  <c r="J250"/>
  <c r="J238"/>
  <c r="J237"/>
  <c r="J231"/>
  <c r="J230"/>
  <c r="J228"/>
  <c r="J225"/>
  <c r="BK222"/>
  <c r="BK219"/>
  <c r="J208"/>
  <c r="BK201"/>
  <c r="J198"/>
  <c r="BK191"/>
  <c r="J186"/>
  <c r="J184"/>
  <c r="BK178"/>
  <c r="J176"/>
  <c r="J173"/>
  <c r="J170"/>
  <c r="BK164"/>
  <c r="J158"/>
  <c r="J154"/>
  <c r="J151"/>
  <c i="1" r="AS94"/>
  <c i="2" r="BK1162"/>
  <c r="J1162"/>
  <c r="BK1159"/>
  <c r="J1159"/>
  <c r="BK1157"/>
  <c r="J1157"/>
  <c r="BK1156"/>
  <c r="J1156"/>
  <c r="J1152"/>
  <c r="BK1150"/>
  <c r="BK1149"/>
  <c r="BK1146"/>
  <c r="BK1142"/>
  <c r="J1140"/>
  <c r="BK1129"/>
  <c r="J1129"/>
  <c r="J1127"/>
  <c r="J1126"/>
  <c r="BK1120"/>
  <c r="BK1114"/>
  <c r="J1113"/>
  <c r="BK1107"/>
  <c r="BK1106"/>
  <c r="J1100"/>
  <c r="J1094"/>
  <c r="J1086"/>
  <c r="BK1084"/>
  <c r="J1078"/>
  <c r="J1061"/>
  <c r="J1059"/>
  <c r="J1051"/>
  <c r="BK1044"/>
  <c r="BK1037"/>
  <c r="J1036"/>
  <c r="BK1035"/>
  <c r="J1035"/>
  <c r="BK1034"/>
  <c r="BK1031"/>
  <c r="J1029"/>
  <c r="BK1026"/>
  <c r="BK1019"/>
  <c r="J1014"/>
  <c r="J1013"/>
  <c r="J1011"/>
  <c r="BK1009"/>
  <c r="J1007"/>
  <c r="J997"/>
  <c r="BK995"/>
  <c r="BK992"/>
  <c r="J990"/>
  <c r="J988"/>
  <c r="J979"/>
  <c r="J974"/>
  <c r="BK971"/>
  <c r="BK968"/>
  <c r="J965"/>
  <c r="BK958"/>
  <c r="J957"/>
  <c r="J956"/>
  <c r="BK955"/>
  <c r="J952"/>
  <c r="BK946"/>
  <c r="J940"/>
  <c r="BK933"/>
  <c r="J930"/>
  <c r="J927"/>
  <c r="BK925"/>
  <c r="J924"/>
  <c r="BK921"/>
  <c r="BK912"/>
  <c r="BK911"/>
  <c r="BK902"/>
  <c r="J897"/>
  <c r="J895"/>
  <c r="BK894"/>
  <c r="J892"/>
  <c r="J891"/>
  <c r="BK890"/>
  <c r="J889"/>
  <c r="BK886"/>
  <c r="BK885"/>
  <c r="J884"/>
  <c r="J883"/>
  <c r="J882"/>
  <c r="J881"/>
  <c r="BK880"/>
  <c r="BK879"/>
  <c r="BK877"/>
  <c r="J875"/>
  <c r="J873"/>
  <c r="J872"/>
  <c r="BK871"/>
  <c r="BK870"/>
  <c r="BK869"/>
  <c r="J865"/>
  <c r="BK863"/>
  <c r="BK860"/>
  <c r="J859"/>
  <c r="J857"/>
  <c r="BK854"/>
  <c r="BK852"/>
  <c r="J849"/>
  <c r="BK847"/>
  <c r="BK844"/>
  <c r="J842"/>
  <c r="J841"/>
  <c r="BK833"/>
  <c r="J830"/>
  <c r="J827"/>
  <c r="J824"/>
  <c r="J821"/>
  <c r="J818"/>
  <c r="J816"/>
  <c r="BK813"/>
  <c r="BK811"/>
  <c r="J808"/>
  <c r="BK806"/>
  <c r="BK803"/>
  <c r="BK800"/>
  <c r="J798"/>
  <c r="J797"/>
  <c r="J795"/>
  <c r="J794"/>
  <c r="J791"/>
  <c r="J788"/>
  <c r="J786"/>
  <c r="BK783"/>
  <c r="J781"/>
  <c r="J778"/>
  <c r="J776"/>
  <c r="BK771"/>
  <c r="J765"/>
  <c r="BK763"/>
  <c r="J761"/>
  <c r="J759"/>
  <c r="BK757"/>
  <c r="J755"/>
  <c r="BK753"/>
  <c r="J746"/>
  <c r="J744"/>
  <c r="BK741"/>
  <c r="J738"/>
  <c r="BK737"/>
  <c r="BK684"/>
  <c r="BK681"/>
  <c r="BK678"/>
  <c r="BK675"/>
  <c r="BK669"/>
  <c r="BK658"/>
  <c r="BK655"/>
  <c r="BK648"/>
  <c r="J644"/>
  <c r="J641"/>
  <c r="J636"/>
  <c r="BK634"/>
  <c r="J626"/>
  <c r="J625"/>
  <c r="J623"/>
  <c r="BK610"/>
  <c r="BK601"/>
  <c r="J599"/>
  <c r="J597"/>
  <c r="J593"/>
  <c r="BK587"/>
  <c r="J581"/>
  <c r="J566"/>
  <c r="BK565"/>
  <c r="BK560"/>
  <c r="J537"/>
  <c r="J498"/>
  <c r="J482"/>
  <c r="J470"/>
  <c r="BK440"/>
  <c r="J423"/>
  <c r="J421"/>
  <c r="J402"/>
  <c r="J383"/>
  <c r="BK371"/>
  <c r="BK349"/>
  <c r="BK347"/>
  <c r="BK319"/>
  <c r="BK250"/>
  <c r="BK247"/>
  <c r="J241"/>
  <c r="BK238"/>
  <c r="BK237"/>
  <c r="BK230"/>
  <c r="BK225"/>
  <c r="BK216"/>
  <c r="J215"/>
  <c r="J212"/>
  <c r="BK208"/>
  <c r="J206"/>
  <c r="J204"/>
  <c r="J201"/>
  <c r="BK195"/>
  <c r="BK193"/>
  <c r="J188"/>
  <c r="BK184"/>
  <c r="BK181"/>
  <c r="J178"/>
  <c r="J167"/>
  <c r="J161"/>
  <c r="BK158"/>
  <c r="BK1152"/>
  <c r="J1150"/>
  <c r="J1149"/>
  <c r="J1146"/>
  <c r="J1142"/>
  <c r="BK1140"/>
  <c r="BK1127"/>
  <c r="J1120"/>
  <c r="BK1113"/>
  <c r="J1107"/>
  <c r="BK1086"/>
  <c r="BK1075"/>
  <c r="BK1067"/>
  <c r="BK1061"/>
  <c r="J1058"/>
  <c r="BK1051"/>
  <c r="J1044"/>
  <c r="J1037"/>
  <c r="BK1036"/>
  <c r="BK1029"/>
  <c r="J1019"/>
  <c r="BK1016"/>
  <c r="BK1014"/>
  <c r="BK1011"/>
  <c r="J1009"/>
  <c r="BK1007"/>
  <c r="BK1005"/>
  <c r="BK1001"/>
  <c r="BK997"/>
  <c r="J992"/>
  <c r="BK990"/>
  <c r="BK988"/>
  <c r="BK985"/>
  <c r="BK982"/>
  <c r="J977"/>
  <c r="J971"/>
  <c r="BK963"/>
  <c r="J962"/>
  <c r="J961"/>
  <c r="J960"/>
  <c r="BK957"/>
  <c r="BK956"/>
  <c r="J949"/>
  <c r="J937"/>
  <c r="J934"/>
  <c r="BK927"/>
  <c r="BK918"/>
  <c r="J915"/>
  <c r="BK914"/>
  <c r="BK905"/>
  <c r="J903"/>
  <c r="J899"/>
  <c r="J898"/>
  <c r="BK892"/>
  <c r="BK889"/>
  <c r="J886"/>
  <c r="BK881"/>
  <c r="J879"/>
  <c r="J877"/>
  <c r="J870"/>
  <c r="BK868"/>
  <c r="BK866"/>
  <c r="BK740"/>
  <c r="BK734"/>
  <c r="BK709"/>
  <c r="J684"/>
  <c r="J681"/>
  <c r="J665"/>
  <c r="J651"/>
  <c r="J648"/>
  <c r="BK644"/>
  <c r="BK642"/>
  <c r="BK641"/>
  <c r="J639"/>
  <c r="J638"/>
  <c r="J634"/>
  <c r="J628"/>
  <c r="BK627"/>
  <c r="BK623"/>
  <c r="J613"/>
  <c r="BK611"/>
  <c r="J607"/>
  <c r="J596"/>
  <c r="BK593"/>
  <c r="J590"/>
  <c r="J587"/>
  <c r="J584"/>
  <c r="BK577"/>
  <c r="BK571"/>
  <c r="BK566"/>
  <c r="J562"/>
  <c r="J560"/>
  <c r="J544"/>
  <c r="BK541"/>
  <c r="BK518"/>
  <c r="BK498"/>
  <c r="BK494"/>
  <c r="J490"/>
  <c r="J486"/>
  <c r="BK482"/>
  <c r="BK446"/>
  <c r="BK443"/>
  <c r="BK435"/>
  <c r="BK434"/>
  <c r="J432"/>
  <c r="BK429"/>
  <c r="BK418"/>
  <c r="BK399"/>
  <c r="BK383"/>
  <c r="BK376"/>
  <c r="J336"/>
  <c r="J319"/>
  <c r="J316"/>
  <c r="J287"/>
  <c r="BK259"/>
  <c r="J252"/>
  <c r="J247"/>
  <c r="BK241"/>
  <c r="BK231"/>
  <c r="BK228"/>
  <c r="J222"/>
  <c r="J219"/>
  <c r="J216"/>
  <c r="BK215"/>
  <c r="BK212"/>
  <c r="BK206"/>
  <c r="BK204"/>
  <c r="BK198"/>
  <c r="J195"/>
  <c r="J193"/>
  <c r="J191"/>
  <c r="BK188"/>
  <c r="BK186"/>
  <c r="J181"/>
  <c r="BK176"/>
  <c r="BK173"/>
  <c r="BK170"/>
  <c r="BK167"/>
  <c r="J164"/>
  <c r="BK161"/>
  <c r="BK154"/>
  <c r="BK151"/>
  <c l="1" r="P229"/>
  <c r="T770"/>
  <c r="R150"/>
  <c r="BK229"/>
  <c r="J229"/>
  <c r="J102"/>
  <c r="R229"/>
  <c r="BK589"/>
  <c r="J589"/>
  <c r="J103"/>
  <c r="P589"/>
  <c r="R589"/>
  <c r="T589"/>
  <c r="P595"/>
  <c r="R595"/>
  <c r="BK752"/>
  <c r="J752"/>
  <c r="J105"/>
  <c r="R752"/>
  <c r="BK770"/>
  <c r="R770"/>
  <c r="P799"/>
  <c r="R799"/>
  <c r="BK843"/>
  <c r="J843"/>
  <c r="J110"/>
  <c r="R843"/>
  <c r="BK867"/>
  <c r="J867"/>
  <c r="J111"/>
  <c r="R867"/>
  <c r="BK874"/>
  <c r="J874"/>
  <c r="J112"/>
  <c r="R874"/>
  <c r="BK893"/>
  <c r="J893"/>
  <c r="J113"/>
  <c r="P893"/>
  <c r="BK896"/>
  <c r="J896"/>
  <c r="J114"/>
  <c r="R896"/>
  <c r="BK904"/>
  <c r="J904"/>
  <c r="J115"/>
  <c r="R904"/>
  <c r="T904"/>
  <c r="P913"/>
  <c r="T1015"/>
  <c r="BK150"/>
  <c r="J150"/>
  <c r="J98"/>
  <c r="P150"/>
  <c r="T150"/>
  <c r="BK183"/>
  <c r="J183"/>
  <c r="J99"/>
  <c r="P183"/>
  <c r="R183"/>
  <c r="T183"/>
  <c r="BK192"/>
  <c r="J192"/>
  <c r="J100"/>
  <c r="P192"/>
  <c r="R192"/>
  <c r="T192"/>
  <c r="BK211"/>
  <c r="J211"/>
  <c r="J101"/>
  <c r="P211"/>
  <c r="R211"/>
  <c r="T211"/>
  <c r="T229"/>
  <c r="BK595"/>
  <c r="J595"/>
  <c r="J104"/>
  <c r="T595"/>
  <c r="P752"/>
  <c r="T752"/>
  <c r="P770"/>
  <c r="BK799"/>
  <c r="J799"/>
  <c r="J109"/>
  <c r="T799"/>
  <c r="P843"/>
  <c r="T843"/>
  <c r="P867"/>
  <c r="T867"/>
  <c r="P874"/>
  <c r="T874"/>
  <c r="R893"/>
  <c r="T893"/>
  <c r="P896"/>
  <c r="T896"/>
  <c r="P904"/>
  <c r="BK913"/>
  <c r="J913"/>
  <c r="J116"/>
  <c r="R913"/>
  <c r="T913"/>
  <c r="BK959"/>
  <c r="J959"/>
  <c r="J117"/>
  <c r="P959"/>
  <c r="R959"/>
  <c r="T959"/>
  <c r="BK964"/>
  <c r="J964"/>
  <c r="J118"/>
  <c r="P964"/>
  <c r="R964"/>
  <c r="T964"/>
  <c r="BK1015"/>
  <c r="J1015"/>
  <c r="J119"/>
  <c r="P1015"/>
  <c r="R1015"/>
  <c r="BK1060"/>
  <c r="J1060"/>
  <c r="J120"/>
  <c r="P1060"/>
  <c r="R1060"/>
  <c r="T1060"/>
  <c r="J1128"/>
  <c r="J121"/>
  <c r="BK1148"/>
  <c r="J1148"/>
  <c r="J126"/>
  <c r="P1148"/>
  <c r="R1148"/>
  <c r="T1148"/>
  <c r="BK1151"/>
  <c r="J1151"/>
  <c r="J127"/>
  <c r="P1151"/>
  <c r="R1151"/>
  <c r="T1151"/>
  <c r="BK1158"/>
  <c r="J1158"/>
  <c r="J128"/>
  <c r="P1158"/>
  <c r="R1158"/>
  <c r="T1158"/>
  <c r="E85"/>
  <c r="F92"/>
  <c r="J142"/>
  <c r="BF151"/>
  <c r="BF170"/>
  <c r="BF176"/>
  <c r="BF181"/>
  <c r="BF184"/>
  <c r="BF186"/>
  <c r="BF204"/>
  <c r="BF206"/>
  <c r="BF208"/>
  <c r="BF222"/>
  <c r="BF237"/>
  <c r="BF238"/>
  <c r="BF259"/>
  <c r="BF287"/>
  <c r="BF347"/>
  <c r="BF371"/>
  <c r="BF383"/>
  <c r="BF423"/>
  <c r="BF435"/>
  <c r="BF440"/>
  <c r="BF443"/>
  <c r="BF498"/>
  <c r="BF518"/>
  <c r="BF581"/>
  <c r="BF593"/>
  <c r="BF596"/>
  <c r="BF597"/>
  <c r="BF599"/>
  <c r="BF610"/>
  <c r="BF625"/>
  <c r="BF627"/>
  <c r="BF636"/>
  <c r="BF639"/>
  <c r="BF655"/>
  <c r="BF669"/>
  <c r="BF675"/>
  <c r="BF865"/>
  <c r="BF871"/>
  <c r="BF877"/>
  <c r="BF880"/>
  <c r="BF885"/>
  <c r="BF891"/>
  <c r="BF894"/>
  <c r="BF897"/>
  <c r="BF902"/>
  <c r="BF911"/>
  <c r="BF924"/>
  <c r="BF927"/>
  <c r="BF930"/>
  <c r="BF933"/>
  <c r="BF934"/>
  <c r="BF946"/>
  <c r="BF949"/>
  <c r="BF955"/>
  <c r="BF957"/>
  <c r="BF960"/>
  <c r="BF961"/>
  <c r="BF965"/>
  <c r="BF977"/>
  <c r="BF997"/>
  <c r="BF1019"/>
  <c r="BF1029"/>
  <c r="BF1031"/>
  <c r="BF1061"/>
  <c r="BF1075"/>
  <c r="BF1078"/>
  <c r="BF1084"/>
  <c r="BF1086"/>
  <c r="BF1106"/>
  <c r="BF1113"/>
  <c r="BF1114"/>
  <c r="BF1120"/>
  <c r="BF1129"/>
  <c r="BF1140"/>
  <c r="BF1146"/>
  <c r="BF1152"/>
  <c r="BF154"/>
  <c r="BF158"/>
  <c r="BF164"/>
  <c r="BF167"/>
  <c r="BF173"/>
  <c r="BF191"/>
  <c r="BF195"/>
  <c r="BF216"/>
  <c r="BF219"/>
  <c r="BF225"/>
  <c r="BF230"/>
  <c r="BF231"/>
  <c r="BF247"/>
  <c r="BF250"/>
  <c r="BF252"/>
  <c r="BF316"/>
  <c r="BF319"/>
  <c r="BF336"/>
  <c r="BF349"/>
  <c r="BF376"/>
  <c r="BF399"/>
  <c r="BF418"/>
  <c r="BF429"/>
  <c r="BF432"/>
  <c r="BF434"/>
  <c r="BF446"/>
  <c r="BF470"/>
  <c r="BF482"/>
  <c r="BF490"/>
  <c r="BF537"/>
  <c r="BF541"/>
  <c r="BF562"/>
  <c r="BF565"/>
  <c r="BF566"/>
  <c r="BF577"/>
  <c r="BF607"/>
  <c r="BF611"/>
  <c r="BF613"/>
  <c r="BF628"/>
  <c r="BF634"/>
  <c r="BF638"/>
  <c r="BF644"/>
  <c r="BF651"/>
  <c r="BF658"/>
  <c r="BF678"/>
  <c r="BF684"/>
  <c r="BF709"/>
  <c r="BF734"/>
  <c r="BF738"/>
  <c r="BF741"/>
  <c r="BF757"/>
  <c r="BF763"/>
  <c r="BF771"/>
  <c r="BF778"/>
  <c r="BF783"/>
  <c r="BF786"/>
  <c r="BF788"/>
  <c r="BF791"/>
  <c r="BF794"/>
  <c r="BF795"/>
  <c r="BF797"/>
  <c r="BF798"/>
  <c r="BF800"/>
  <c r="BF806"/>
  <c r="BF808"/>
  <c r="BF816"/>
  <c r="BF818"/>
  <c r="BF821"/>
  <c r="BF824"/>
  <c r="BF827"/>
  <c r="BF841"/>
  <c r="BF842"/>
  <c r="BF849"/>
  <c r="BF857"/>
  <c r="BF859"/>
  <c r="BF863"/>
  <c r="BF868"/>
  <c r="BF869"/>
  <c r="BF870"/>
  <c r="BF872"/>
  <c r="BF873"/>
  <c r="BF875"/>
  <c r="BF879"/>
  <c r="BF881"/>
  <c r="BF884"/>
  <c r="BF889"/>
  <c r="BF890"/>
  <c r="BF898"/>
  <c r="BF903"/>
  <c r="BF905"/>
  <c r="BF914"/>
  <c r="BF915"/>
  <c r="BF918"/>
  <c r="BF940"/>
  <c r="BF952"/>
  <c r="BF958"/>
  <c r="BF962"/>
  <c r="BF968"/>
  <c r="BF971"/>
  <c r="BF979"/>
  <c r="BF982"/>
  <c r="BF985"/>
  <c r="BF990"/>
  <c r="BF1001"/>
  <c r="BF1005"/>
  <c r="BF1035"/>
  <c r="BF1036"/>
  <c r="BF1037"/>
  <c r="BF1051"/>
  <c r="BF1059"/>
  <c r="BF1107"/>
  <c r="BF1127"/>
  <c r="BF1142"/>
  <c r="BF1149"/>
  <c r="BF1150"/>
  <c r="BF1156"/>
  <c r="BF1157"/>
  <c r="BF1159"/>
  <c r="BF1162"/>
  <c r="BK767"/>
  <c r="J767"/>
  <c r="J106"/>
  <c r="J92"/>
  <c r="BF161"/>
  <c r="BF178"/>
  <c r="BF188"/>
  <c r="BF193"/>
  <c r="BF198"/>
  <c r="BF201"/>
  <c r="BF212"/>
  <c r="BF215"/>
  <c r="BF228"/>
  <c r="BF241"/>
  <c r="BF402"/>
  <c r="BF421"/>
  <c r="BF486"/>
  <c r="BF494"/>
  <c r="BF544"/>
  <c r="BF560"/>
  <c r="BF571"/>
  <c r="BF584"/>
  <c r="BF587"/>
  <c r="BF590"/>
  <c r="BF601"/>
  <c r="BF623"/>
  <c r="BF626"/>
  <c r="BF641"/>
  <c r="BF642"/>
  <c r="BF648"/>
  <c r="BF665"/>
  <c r="BF681"/>
  <c r="BF737"/>
  <c r="BF740"/>
  <c r="BF744"/>
  <c r="BF746"/>
  <c r="BF753"/>
  <c r="BF754"/>
  <c r="BF755"/>
  <c r="BF759"/>
  <c r="BF761"/>
  <c r="BF765"/>
  <c r="BF768"/>
  <c r="BF776"/>
  <c r="BF781"/>
  <c r="BF803"/>
  <c r="BF811"/>
  <c r="BF813"/>
  <c r="BF830"/>
  <c r="BF833"/>
  <c r="BF844"/>
  <c r="BF847"/>
  <c r="BF852"/>
  <c r="BF854"/>
  <c r="BF860"/>
  <c r="BF866"/>
  <c r="BF882"/>
  <c r="BF883"/>
  <c r="BF886"/>
  <c r="BF892"/>
  <c r="BF895"/>
  <c r="BF899"/>
  <c r="BF912"/>
  <c r="BF921"/>
  <c r="BF925"/>
  <c r="BF937"/>
  <c r="BF956"/>
  <c r="BF963"/>
  <c r="BF974"/>
  <c r="BF988"/>
  <c r="BF992"/>
  <c r="BF995"/>
  <c r="BF1007"/>
  <c r="BF1009"/>
  <c r="BF1011"/>
  <c r="BF1013"/>
  <c r="BF1014"/>
  <c r="BF1016"/>
  <c r="BF1026"/>
  <c r="BF1034"/>
  <c r="BF1044"/>
  <c r="BF1058"/>
  <c r="BF1067"/>
  <c r="BF1094"/>
  <c r="BF1100"/>
  <c r="BF1126"/>
  <c r="BK1139"/>
  <c r="J1139"/>
  <c r="J122"/>
  <c r="BK1141"/>
  <c r="J1141"/>
  <c r="J123"/>
  <c r="BK1145"/>
  <c r="J1145"/>
  <c r="J124"/>
  <c r="J33"/>
  <c i="1" r="AV95"/>
  <c i="2" r="F33"/>
  <c i="1" r="AZ95"/>
  <c r="AZ94"/>
  <c r="W29"/>
  <c i="2" r="F35"/>
  <c i="1" r="BB95"/>
  <c r="BB94"/>
  <c r="W31"/>
  <c i="2" r="F36"/>
  <c i="1" r="BC95"/>
  <c r="BC94"/>
  <c r="W32"/>
  <c i="2" r="F37"/>
  <c i="1" r="BD95"/>
  <c r="BD94"/>
  <c r="W33"/>
  <c i="2" l="1" r="T769"/>
  <c r="P149"/>
  <c r="BK769"/>
  <c r="J769"/>
  <c r="J107"/>
  <c r="R149"/>
  <c r="R1147"/>
  <c r="T149"/>
  <c r="T148"/>
  <c r="T1147"/>
  <c r="P1147"/>
  <c r="P769"/>
  <c r="R769"/>
  <c r="BK149"/>
  <c r="J149"/>
  <c r="J97"/>
  <c r="J770"/>
  <c r="J108"/>
  <c r="BK1147"/>
  <c r="J1147"/>
  <c r="J125"/>
  <c i="1" r="AX94"/>
  <c i="2" r="F34"/>
  <c i="1" r="BA95"/>
  <c r="BA94"/>
  <c r="W30"/>
  <c r="AY94"/>
  <c r="AV94"/>
  <c r="AK29"/>
  <c i="2" r="J34"/>
  <c i="1" r="AW95"/>
  <c r="AT95"/>
  <c i="2" l="1" r="R148"/>
  <c r="P148"/>
  <c i="1" r="AU95"/>
  <c i="2" r="BK148"/>
  <c r="J148"/>
  <c r="J96"/>
  <c i="1" r="AU94"/>
  <c r="AW94"/>
  <c r="AK30"/>
  <c l="1" r="AT94"/>
  <c i="2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<sst xmlns="http://schemas.openxmlformats.org/spreadsheetml/2006/main">
  <si>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</si>
  <si>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</si>
  <si>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</si>
  <si>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</si>
  <si>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</si>
  <si>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{df827067-f2db-4822-9e20-a9fdd2073be8}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</si>
  <si>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</si>
  <si>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</si>
  <si>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</si>
  <si>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</si>
  <si>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</si>
  <si>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</si>
  <si>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</si>
  <si>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</si>
  <si>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</si>
  <si>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</si>
  <si>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</si>
  <si>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bytového domu č.p. 76, 77, 78, 79 na st.p.č.280-283, Obec Bečov (blok 7)</t>
  </si>
  <si>
    <t>KSO:</t>
  </si>
  <si>
    <t>CC-CZ:</t>
  </si>
  <si>
    <t>Místo:</t>
  </si>
  <si>
    <t xml:space="preserve"> </t>
  </si>
  <si>
    <t>Datum:</t>
  </si>
  <si>
    <t>30. 7. 2020</t>
  </si>
  <si>
    <t>Zadavatel:</t>
  </si>
  <si>
    <t>IČ:</t>
  </si>
  <si>
    <t>Obec Bečov</t>
  </si>
  <si>
    <t>DIČ:</t>
  </si>
  <si>
    <t>Uchazeč:</t>
  </si>
  <si>
    <t>Vyplň údaj</t>
  </si>
  <si>
    <t>Projektant:</t>
  </si>
  <si>
    <t>48288802</t>
  </si>
  <si>
    <t>REAL-INVESTA spol. s 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</si>
  <si>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</si>
  <si>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</si>
  <si>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</si>
  <si>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</si>
  <si>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</si>
  <si>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</si>
  <si>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</si>
  <si>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</si>
  <si>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</si>
  <si>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</si>
  <si>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</si>
  <si>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</si>
  <si>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</si>
  <si>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</si>
  <si>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</si>
  <si>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</si>
  <si>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</si>
  <si>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</si>
  <si>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</si>
  <si>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</si>
  <si>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</si>
  <si>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</si>
  <si>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</si>
  <si>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</si>
  <si>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</si>
  <si>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</si>
  <si>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</si>
  <si>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</si>
  <si>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</si>
  <si>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</si>
  <si>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</si>
  <si>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</si>
  <si>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</si>
  <si>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</si>
  <si>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</si>
  <si>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</si>
  <si>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</si>
  <si>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</si>
  <si>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</si>
  <si>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</si>
  <si>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</si>
  <si>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</si>
  <si>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</si>
  <si>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</si>
  <si>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</si>
  <si>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</si>
  <si>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</si>
  <si>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</si>
  <si>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</si>
  <si>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</si>
  <si>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</si>
  <si>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</si>
  <si>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{3831e8b5-96f8-4a1e-ae61-a9f25c6d6564}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</si>
  <si>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</si>
  <si>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</si>
  <si>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</si>
  <si>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</si>
  <si>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</si>
  <si>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</si>
  <si>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</si>
  <si>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</si>
  <si>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</si>
  <si>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</si>
  <si>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</si>
  <si>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  Svislé a kompletní konstrukce</t>
  </si>
  <si>
    <t xml:space="preserve">    5 - Komunikace pozemní</t>
  </si>
  <si>
    <t xml:space="preserve">    6 - 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</si>
  <si>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</si>
  <si>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</si>
  <si>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</si>
  <si>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</si>
  <si>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</si>
  <si>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</si>
  <si>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</si>
  <si>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</si>
  <si>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</si>
  <si>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</si>
  <si>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</si>
  <si>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</si>
  <si>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</si>
  <si>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</si>
  <si>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</si>
  <si>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</si>
  <si>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</si>
  <si>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</si>
  <si>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</si>
  <si>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</si>
  <si>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</si>
  <si>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</si>
  <si>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</si>
  <si>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</si>
  <si>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</si>
  <si>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</si>
  <si>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</si>
  <si>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</si>
  <si>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</si>
  <si>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</si>
  <si>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</si>
  <si>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</si>
  <si>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</si>
  <si>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</si>
  <si>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</si>
  <si>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</si>
  <si>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</si>
  <si>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</si>
  <si>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</si>
  <si>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</si>
  <si>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</si>
  <si>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</si>
  <si>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</si>
  <si>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</si>
  <si>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</si>
  <si>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</si>
  <si>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</si>
  <si>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2020 02</t>
  </si>
  <si>
    <t>4</t>
  </si>
  <si>
    <t>2</t>
  </si>
  <si>
    <t>-1255021954</t>
  </si>
  <si>
    <t>VV</t>
  </si>
  <si>
    <t>výkres půdorys 1.PP - Bourání +Demontáže</t>
  </si>
  <si>
    <t>"Dlažba 30x30x3 cm" 21,83*0,6+7,48*0,6+10,78*0,6+14,65*0,6+10,78*0,6+7,48*0,6</t>
  </si>
  <si>
    <t>113107130</t>
  </si>
  <si>
    <t>Odstranění podkladu z betonu prostého tl 100 mm ručně</t>
  </si>
  <si>
    <t>587332226</t>
  </si>
  <si>
    <t>výkres půdorys 1.PP - bourání + demontáže</t>
  </si>
  <si>
    <t>okapový chodník v průčelích domu</t>
  </si>
  <si>
    <t>(13,74*0,6)*2</t>
  </si>
  <si>
    <t>3</t>
  </si>
  <si>
    <t>113107142</t>
  </si>
  <si>
    <t>Odstranění podkladu živičného tl 100 mm ručně</t>
  </si>
  <si>
    <t>-399605901</t>
  </si>
  <si>
    <t>Půdorys 1.PP - bourání + demontáže</t>
  </si>
  <si>
    <t>29,71*1,65</t>
  </si>
  <si>
    <t>131213101</t>
  </si>
  <si>
    <t>Hloubení jam v soudržných horninách třídy těžitelnosti I, skupiny 3 ručně</t>
  </si>
  <si>
    <t>m3</t>
  </si>
  <si>
    <t>-863853293</t>
  </si>
  <si>
    <t>výkop pro vsakování vody u vchodů - pohled západní</t>
  </si>
  <si>
    <t>(0,75*0,75*0,75)*2</t>
  </si>
  <si>
    <t>5</t>
  </si>
  <si>
    <t>132212111</t>
  </si>
  <si>
    <t>Hloubení rýh š do 800 mm v soudržných horninách třídy těžitelnosti I, skupiny 3 ručně</t>
  </si>
  <si>
    <t>1827235750</t>
  </si>
  <si>
    <t>pro vsak z prostoru vchodů - pohled západní</t>
  </si>
  <si>
    <t>(1,4*2)*0,6*0,4</t>
  </si>
  <si>
    <t>6</t>
  </si>
  <si>
    <t>171111103</t>
  </si>
  <si>
    <t>Uložení sypaniny z hornin soudržných do násypů zhutněných ručně</t>
  </si>
  <si>
    <t>804708485</t>
  </si>
  <si>
    <t>zásyp za obrubníky</t>
  </si>
  <si>
    <t>(7,27+13,67+8,75+10,7+15,85+12+7,48+13,74+22,27)*0,3*0,4</t>
  </si>
  <si>
    <t>7</t>
  </si>
  <si>
    <t>174111101</t>
  </si>
  <si>
    <t>Zásyp jam, šachet rýh nebo kolem objektů sypaninou se zhutněním ručně</t>
  </si>
  <si>
    <t>-425129722</t>
  </si>
  <si>
    <t>8</t>
  </si>
  <si>
    <t>175111101</t>
  </si>
  <si>
    <t>Obsypání potrubí ručně sypaninou bez prohození, uloženou do 3 m</t>
  </si>
  <si>
    <t>295757126</t>
  </si>
  <si>
    <t>9</t>
  </si>
  <si>
    <t>M</t>
  </si>
  <si>
    <t>58331200</t>
  </si>
  <si>
    <t>štěrkopísek netříděný zásypový</t>
  </si>
  <si>
    <t>t</t>
  </si>
  <si>
    <t>1200717202</t>
  </si>
  <si>
    <t>0,672*2 'Přepočtené koeficientem množství</t>
  </si>
  <si>
    <t>10</t>
  </si>
  <si>
    <t>181411131</t>
  </si>
  <si>
    <t>Založení parkového trávníku výsevem plochy do 1000 m2 v rovině a ve svahu do 1:5</t>
  </si>
  <si>
    <t>1251688305</t>
  </si>
  <si>
    <t>(7,27+13,67+8,75+10,7+15,85+12+7,48+13,74+22,27)*0,4</t>
  </si>
  <si>
    <t>11</t>
  </si>
  <si>
    <t>00572410</t>
  </si>
  <si>
    <t>osivo směs travní parková</t>
  </si>
  <si>
    <t>kg</t>
  </si>
  <si>
    <t>1869453636</t>
  </si>
  <si>
    <t>44,692*0,015 'Přepočtené koeficientem množství</t>
  </si>
  <si>
    <t>Zakládání</t>
  </si>
  <si>
    <t>12</t>
  </si>
  <si>
    <t>211531111</t>
  </si>
  <si>
    <t>Výplň odvodňovacích žeber nebo trativodů kamenivem hrubým drceným frakce 16 až 63 mm</t>
  </si>
  <si>
    <t>-204103577</t>
  </si>
  <si>
    <t>13</t>
  </si>
  <si>
    <t>211571111</t>
  </si>
  <si>
    <t>Výplň odvodňovacích žeber nebo trativodů štěrkopískem tříděným</t>
  </si>
  <si>
    <t>1939946482</t>
  </si>
  <si>
    <t>14</t>
  </si>
  <si>
    <t>211971121</t>
  </si>
  <si>
    <t>Zřízení opláštění žeber nebo trativodů geotextilií v rýze nebo zářezu sklonu přes 1:2 š do 2,5 m</t>
  </si>
  <si>
    <t>-1018491717</t>
  </si>
  <si>
    <t>retence</t>
  </si>
  <si>
    <t>(0,75*0,75)*4+0,75*0,75*2</t>
  </si>
  <si>
    <t>69311172</t>
  </si>
  <si>
    <t>geotextilie PP s ÚV stabilizací 300g/m2</t>
  </si>
  <si>
    <t>-838234525</t>
  </si>
  <si>
    <t xml:space="preserve">  Svislé a kompletní konstrukce</t>
  </si>
  <si>
    <t>16</t>
  </si>
  <si>
    <t>310279842</t>
  </si>
  <si>
    <t>Zazdívka otvorů pl do 4 m2 ve zdivu nadzákladovém z nepálených tvárnic tl do 300 mm</t>
  </si>
  <si>
    <t>1775478554</t>
  </si>
  <si>
    <t>(4*(2,9*1,2))*0,25</t>
  </si>
  <si>
    <t>17</t>
  </si>
  <si>
    <t>311272031</t>
  </si>
  <si>
    <t>Zdivo z pórobetonových tvárnic hladkých přes P2 do P4 přes 450 do 600 kg/m3 na tenkovrstvou maltu tl 200 mm</t>
  </si>
  <si>
    <t>1058995252</t>
  </si>
  <si>
    <t>nadezdívka atiky</t>
  </si>
  <si>
    <t>(66,11*2+12,6*2)*0,4</t>
  </si>
  <si>
    <t>18</t>
  </si>
  <si>
    <t>311272111</t>
  </si>
  <si>
    <t>Zdivo z pórobetonových tvárnic hladkých do P2 do 450 kg/m3 na tenkovrstvou maltu tl 250 mm</t>
  </si>
  <si>
    <t>923061612</t>
  </si>
  <si>
    <t>Vyzdívka parapetů u vitrín v 1.PP</t>
  </si>
  <si>
    <t>(2,4*0,3)*3+(1,3*0,3)*3</t>
  </si>
  <si>
    <t>19</t>
  </si>
  <si>
    <t>339921132</t>
  </si>
  <si>
    <t>Osazování betonových palisád do betonového základu v řadě výšky prvku přes 0,5 do 1 m</t>
  </si>
  <si>
    <t>m</t>
  </si>
  <si>
    <t>-1254265105</t>
  </si>
  <si>
    <t>U vchodů pohled západní</t>
  </si>
  <si>
    <t>(1,95+3,6)*2</t>
  </si>
  <si>
    <t>20</t>
  </si>
  <si>
    <t>59228408</t>
  </si>
  <si>
    <t>palisáda betonová tyčová hranatá přírodní 110x110x600mm</t>
  </si>
  <si>
    <t>kus</t>
  </si>
  <si>
    <t>2068577446</t>
  </si>
  <si>
    <t>11,1*9,1</t>
  </si>
  <si>
    <t>34100001R</t>
  </si>
  <si>
    <t>Příplatek za řezání porobetonových tvárnic pro dozdění na projektovanou výšku</t>
  </si>
  <si>
    <t>-535284295</t>
  </si>
  <si>
    <t>"nadezdívka atiky u dilatace" (12*2)</t>
  </si>
  <si>
    <t>22</t>
  </si>
  <si>
    <t>342272245</t>
  </si>
  <si>
    <t>Příčka z pórobetonových hladkých tvárnic na tenkovrstvou maltu tl 150 mm</t>
  </si>
  <si>
    <t>-1975966600</t>
  </si>
  <si>
    <t>nadezdění atiky u dilatace</t>
  </si>
  <si>
    <t>(12*2)*0,4</t>
  </si>
  <si>
    <t>Komunikace pozemní</t>
  </si>
  <si>
    <t>23</t>
  </si>
  <si>
    <t>564851111</t>
  </si>
  <si>
    <t>Podklad ze štěrkodrtě ŠD tl 150 mm</t>
  </si>
  <si>
    <t>-248300048</t>
  </si>
  <si>
    <t>štítové strany okapových chodníků</t>
  </si>
  <si>
    <t>(13,64*0,6)*2</t>
  </si>
  <si>
    <t>24</t>
  </si>
  <si>
    <t>577143111</t>
  </si>
  <si>
    <t>Asfaltový beton vrstva obrusná ACO 8 (ABJ) tl 50 mm š do 3 m z nemodifikovaného asfaltu</t>
  </si>
  <si>
    <t>-829308915</t>
  </si>
  <si>
    <t>25</t>
  </si>
  <si>
    <t>577144111</t>
  </si>
  <si>
    <t>Asfaltový beton vrstva obrusná ACO 11 (ABS) tř. I tl 50 mm š do 3 m z nemodifikovaného asfaltu</t>
  </si>
  <si>
    <t>2010551979</t>
  </si>
  <si>
    <t>před obchody dle půdorysu 1.PP</t>
  </si>
  <si>
    <t>29,7*1,5</t>
  </si>
  <si>
    <t>26</t>
  </si>
  <si>
    <t>596411111</t>
  </si>
  <si>
    <t>Kladení dlažby z vegetačních tvárnic komunikací pro pěší tl 80 mm pl do 50 m2</t>
  </si>
  <si>
    <t>2144880116</t>
  </si>
  <si>
    <t>dležba Vegetační u vstupů - pohled západní</t>
  </si>
  <si>
    <t>(5,55*0,48)*2</t>
  </si>
  <si>
    <t>27</t>
  </si>
  <si>
    <t>BET.758R</t>
  </si>
  <si>
    <t>dlažba zatravňovací 80x240x170 mm přírodní</t>
  </si>
  <si>
    <t>-170503544</t>
  </si>
  <si>
    <t>5,328*24,51 "ks/m2"</t>
  </si>
  <si>
    <t>130,589*1,05 'Přepočtené koeficientem množství</t>
  </si>
  <si>
    <t>28</t>
  </si>
  <si>
    <t>596811120</t>
  </si>
  <si>
    <t>Kladení betonové dlažby komunikací pro pěší do lože z kameniva vel do 0,09 m2 plochy do 50 m2</t>
  </si>
  <si>
    <t>590518501</t>
  </si>
  <si>
    <t>vstupy pohled západní 1.PP</t>
  </si>
  <si>
    <t>17,4</t>
  </si>
  <si>
    <t>29</t>
  </si>
  <si>
    <t>59245018</t>
  </si>
  <si>
    <t>dlažba tvar obdélník betonová 200x100x60mm přírodní</t>
  </si>
  <si>
    <t>-2143242522</t>
  </si>
  <si>
    <t xml:space="preserve"> Úpravy povrchů, podlahy a osazování výplní</t>
  </si>
  <si>
    <t>30</t>
  </si>
  <si>
    <t>612131121</t>
  </si>
  <si>
    <t>Penetrační disperzní nátěr vnitřních stěn nanášený ručně</t>
  </si>
  <si>
    <t>1157177350</t>
  </si>
  <si>
    <t>31</t>
  </si>
  <si>
    <t>612142001</t>
  </si>
  <si>
    <t>Potažení vnitřních stěn sklovláknitým pletivem vtlačeným do tenkovrstvé hmoty</t>
  </si>
  <si>
    <t>941939320</t>
  </si>
  <si>
    <t xml:space="preserve">zazdívka v 4.NP </t>
  </si>
  <si>
    <t>(4*(2,9*1,2))</t>
  </si>
  <si>
    <t>Vyzděné parapetní zdi v 1.PP obchody</t>
  </si>
  <si>
    <t>(2,4*0,3+2,4*0,1+0,3*0,1)*3+(1,3*0,3+1,3*0,1+0,3*0,1)*3</t>
  </si>
  <si>
    <t>Součet</t>
  </si>
  <si>
    <t>32</t>
  </si>
  <si>
    <t>612311131</t>
  </si>
  <si>
    <t>Potažení vnitřních stěn vápenným štukem tloušťky do 3 mm</t>
  </si>
  <si>
    <t>-1915892876</t>
  </si>
  <si>
    <t>33</t>
  </si>
  <si>
    <t>619995001</t>
  </si>
  <si>
    <t>Začištění omítek kolem oken, dveří, podlah nebo obkladů</t>
  </si>
  <si>
    <t>-397126671</t>
  </si>
  <si>
    <t>nově vyměnené výplně otvorů</t>
  </si>
  <si>
    <t>263,36</t>
  </si>
  <si>
    <t>34</t>
  </si>
  <si>
    <t>621131121</t>
  </si>
  <si>
    <t>Penetrační disperzní nátěr vnějších podhledů nanášený ručně</t>
  </si>
  <si>
    <t>1409402761</t>
  </si>
  <si>
    <t xml:space="preserve">"podhledy lodžií a nad 4.NP-všechny pohledy" </t>
  </si>
  <si>
    <t>(40*(3*1,23)+40*(3,6*0,3))</t>
  </si>
  <si>
    <t>"podhledy vchodů pohled východní" (4*(2,96*1,23))</t>
  </si>
  <si>
    <t>"podhled vchodů pohled západní" ((2,94*1,52)*2)</t>
  </si>
  <si>
    <t>35</t>
  </si>
  <si>
    <t>62122112R</t>
  </si>
  <si>
    <t>Montáž kontaktního zateplení vnitřních podhledů lepením a mechanickým kotvením desek z minerální vlny s kolmou orientací tl do 120 mm</t>
  </si>
  <si>
    <t>-49774281</t>
  </si>
  <si>
    <t>dle výkresu 1.PP</t>
  </si>
  <si>
    <t>650</t>
  </si>
  <si>
    <t>36</t>
  </si>
  <si>
    <t>63152263</t>
  </si>
  <si>
    <t>deska tepelně izolační minerální kontaktních fasád podélné vlákno λ=0,034 tl 100mm</t>
  </si>
  <si>
    <t>857501795</t>
  </si>
  <si>
    <t>650*1,02 'Přepočtené koeficientem množství</t>
  </si>
  <si>
    <t>37</t>
  </si>
  <si>
    <t>621531021</t>
  </si>
  <si>
    <t>Tenkovrstvá silikonová zrnitá omítka tl. 2,0 mm včetně penetrace vnějších podhledů</t>
  </si>
  <si>
    <t>-121911153</t>
  </si>
  <si>
    <t>"nadpraží" (1,2*8+2,1*104+2,4*8+1,1*8+1*14+2,3*36)*0,25</t>
  </si>
  <si>
    <t>38</t>
  </si>
  <si>
    <t>622131121</t>
  </si>
  <si>
    <t>Penetrační disperzní nátěr vnějších stěn nanášený ručně</t>
  </si>
  <si>
    <t>334732898</t>
  </si>
  <si>
    <t>fasády</t>
  </si>
  <si>
    <t>"pohled jižní" (12,6*11,6-4*(1,2*1,6))+"soklová část" (12,5*1,9)</t>
  </si>
  <si>
    <t>Mezisoučet</t>
  </si>
  <si>
    <t>"pohled severní" (12,6*11,6-4*(1,2*1,6))+"soklová část" (12,5*1,2)</t>
  </si>
  <si>
    <t>pohled západní</t>
  </si>
  <si>
    <t>(65,69*11,6)+"soklová část"(65,61*2,6)-"balkonové sestavy" ((0,8*2,35+1,5*1,6)*24-"okna" (2,1*1,6)*48)</t>
  </si>
  <si>
    <t>"okna v sokl.části" -((1,1*1,4)*8)</t>
  </si>
  <si>
    <t>"vchody" -((2,95*2,35)*2)</t>
  </si>
  <si>
    <t>"vstupy obchody" -(2,4*1,8+(1,3*1,8+1,1*2,1)*2+2,4*1,8+1,3*1,8+1,1*2,1+2,4*1,8+1,41*1,49+0,95*2,1+2,4*1,49)</t>
  </si>
  <si>
    <t>Pohled východní</t>
  </si>
  <si>
    <t>(65,69*11,6)+"soklová část" (65,61*1,34)-"balkonové sestavy"((0,8*2,35+1,5*1,6))*12-"okna"((2,1*1,6)*56)</t>
  </si>
  <si>
    <t>"vchody" -(2*(1,7*2,6))-"okna sokl" ((1*0,6)*14)</t>
  </si>
  <si>
    <t>Perimetr 10 cm pod povrchem</t>
  </si>
  <si>
    <t>"pohled severní"2,5*0,1+3,13*0,1+1,28*0,1</t>
  </si>
  <si>
    <t>"pohled jižní" 5,9*0,1+1,1*0,1</t>
  </si>
  <si>
    <t>"Odpočet minerální vata na západní straně" -28,77</t>
  </si>
  <si>
    <t>"nadezdívka atiky" (65,93*2+12,84*2)*0,4</t>
  </si>
  <si>
    <t>"stěny lodžií" (((1,2*2,6)*2)*24)</t>
  </si>
  <si>
    <t>"stěny vstupy"((1,52*2,44)*4)</t>
  </si>
  <si>
    <t>"stěny lodžií" (((1,2*2,6)*2)*12+((1,4*1,2)*2)*4)</t>
  </si>
  <si>
    <t>"stěny vstupy" ((1,2*2,44)*4+(1,52*2,44)*4)</t>
  </si>
  <si>
    <t>39</t>
  </si>
  <si>
    <t>622135001</t>
  </si>
  <si>
    <t>Vyrovnání podkladu vnějších stěn maltou vápenocementovou tl do 10 mm</t>
  </si>
  <si>
    <t>-1266847799</t>
  </si>
  <si>
    <t>15% z celkové plochy</t>
  </si>
  <si>
    <t>(40*(3*1,23)+40*(3,6*0,3))*0,15</t>
  </si>
  <si>
    <t>"krakorec v+9.75 m" ((3*0,375)*4)*0,15</t>
  </si>
  <si>
    <t>"čela a boční čela lodžiových panelů a nad 4.NP" (46*(0,2*3,6)+46*((0,2*0,3)*2))*0,15</t>
  </si>
  <si>
    <t>"podhledy vchodů pohled východní" (4*(2,96*1,23))*0,15</t>
  </si>
  <si>
    <t>"podhled vchodů pohled západní" ((2,94*1,52)*2)*0,15</t>
  </si>
  <si>
    <t>"pohled jižní" (12,6*11,6-4*(1,2*1,6))*0,15+"soklová část" (12,5*1,9)*0,15</t>
  </si>
  <si>
    <t>"pohled severní" (12,6*11,6-4*(1,2*1,6))*0,15+"soklová část" (12,5*1,2)*0,15</t>
  </si>
  <si>
    <t>(65,69*11,6)*0,15+"soklová část"(65,61*2,6)*0,15-"balkonové sestavy" ((0,8*2,35+1,5*1,6)*24)*0,15-"okna" ((2,1*1,6)*48)*0,15</t>
  </si>
  <si>
    <t>"okna v sokl.části" ((1,1*1,4)*8)*0,15</t>
  </si>
  <si>
    <t>"vchody" -((2,95*2,35)*2)*0,15-"okno"(2,36*1,49)*0,15-"vitríny" ((2,4*1,8)*3+(1,3*1,8*3)+(1,41*1,49+0,95*2,1))*0,15</t>
  </si>
  <si>
    <t>"vstupy obchody" -(0,95*2,1-1,41*1,5+(2,4*2,1)*2)*0,15</t>
  </si>
  <si>
    <t>"stěny lodžií" (((1,2*2,6)*2)*24)*0,15</t>
  </si>
  <si>
    <t>"stěny vstupy"((1,52*2,44)*4)*0,15</t>
  </si>
  <si>
    <t>(65,69*11,6)*0,15+"soklová část" (65,61*1,34)*0,15-"balkonové sestavy"((0,8*2,35+1,5*1,6))*12*0,15-"okna"((2,1*1,6)*56)*0,15</t>
  </si>
  <si>
    <t>"vchody" -(2*(1,7*2,6))*0,15-"okna sokl" ((1*0,6)*14)*0,15</t>
  </si>
  <si>
    <t>"stěny lodžií" (((1,2*2,6)*2)*12+((1,4*1,2)*2)*4)*0,15</t>
  </si>
  <si>
    <t>"stěny vstupy" ((1,2*2,44)*4+(1,52*2,44)*4)*0,15</t>
  </si>
  <si>
    <t>40</t>
  </si>
  <si>
    <t>622135091</t>
  </si>
  <si>
    <t>Příplatek k vyrovnání vnějších stěn maltou vápenocementovou za každých dalších 5 mm tl</t>
  </si>
  <si>
    <t>352561851</t>
  </si>
  <si>
    <t>5% z plochy 311,29 vrstva do 2,5 cm tj. 3x</t>
  </si>
  <si>
    <t>311,29*0,05*3</t>
  </si>
  <si>
    <t>41</t>
  </si>
  <si>
    <t>622142001</t>
  </si>
  <si>
    <t>Potažení vnějších stěn sklovláknitým pletivem vtlačeným do tenkovrstvé hmoty</t>
  </si>
  <si>
    <t>542127668</t>
  </si>
  <si>
    <t xml:space="preserve">Druhá vrstva přes různé tepelné izolace </t>
  </si>
  <si>
    <t>pohled západní - plocha soklu po odečtu otvorů</t>
  </si>
  <si>
    <t>(65,85*2,6)</t>
  </si>
  <si>
    <t>Pohled východní po odečtu otvorů</t>
  </si>
  <si>
    <t>65,85*1,34</t>
  </si>
  <si>
    <t>"vchody" -(4*(1,7*2,6))-"okna sokl" ((1*0,6)*14)</t>
  </si>
  <si>
    <t>Pohled jižní - soklová část</t>
  </si>
  <si>
    <t>12,74*1,9</t>
  </si>
  <si>
    <t>Pohled severní - soklová část</t>
  </si>
  <si>
    <t>12,74*1,2</t>
  </si>
  <si>
    <t>42</t>
  </si>
  <si>
    <t>622211001</t>
  </si>
  <si>
    <t>Montáž kontaktního zateplení vnějších stěn lepením a mechanickým kotvením polystyrénových desek tl do 40 mm</t>
  </si>
  <si>
    <t>-782399120</t>
  </si>
  <si>
    <t>"krakorec v+9.75 m" ((3*0,375)*4)</t>
  </si>
  <si>
    <t>"čela a boční čela lodžiových panelů a nad 4.NP" (46*(0,2*3,6)+46*((0,2*0,3)*2))</t>
  </si>
  <si>
    <t>43</t>
  </si>
  <si>
    <t>28375932</t>
  </si>
  <si>
    <t>deska EPS 70 fasádní λ=0,039 tl 40mm</t>
  </si>
  <si>
    <t>-1387163477</t>
  </si>
  <si>
    <t>486,583*1,02 'Přepočtené koeficientem množství</t>
  </si>
  <si>
    <t>44</t>
  </si>
  <si>
    <t>622211021</t>
  </si>
  <si>
    <t>Montáž kontaktního zateplení vnějších stěn lepením a mechanickým kotvením polystyrénových desek tl do 120 mm</t>
  </si>
  <si>
    <t>-1081299574</t>
  </si>
  <si>
    <t>45</t>
  </si>
  <si>
    <t>28375939</t>
  </si>
  <si>
    <t>deska EPS 70 fasádní λ=0,039 tl 120mm</t>
  </si>
  <si>
    <t>654864452</t>
  </si>
  <si>
    <t>"celková plocha" 1874,891</t>
  </si>
  <si>
    <t>"odpočet perimetr" -38,179</t>
  </si>
  <si>
    <t>1836,712*1,02 'Přepočtené koeficientem množství</t>
  </si>
  <si>
    <t>46</t>
  </si>
  <si>
    <t>28376018</t>
  </si>
  <si>
    <t>deska perimetrická fasádní soklová 150kPa λ=0,035 tl 120mm</t>
  </si>
  <si>
    <t>-978202855</t>
  </si>
  <si>
    <t>"pohled severní"2,5*0,5+3,13*0,5+1,28*0,5</t>
  </si>
  <si>
    <t>"pohled jižní" 5,9*0,5+1,1*0,5</t>
  </si>
  <si>
    <t>"pohled východní" 5,4*0,6+8,6*0,6+11,14*0,6+8,6*0,6+6,3*0,6</t>
  </si>
  <si>
    <t>"půdorys 1.PP" (1,5*0,6)*8</t>
  </si>
  <si>
    <t>38,179*1,02 'Přepočtené koeficientem množství</t>
  </si>
  <si>
    <t>47</t>
  </si>
  <si>
    <t>622212051</t>
  </si>
  <si>
    <t>Montáž kontaktního zateplení vnějšího ostění, nadpraží nebo parapetu hl. špalety do 400 mm lepením desek z polystyrenu tl do 40 mm</t>
  </si>
  <si>
    <t>1355862772</t>
  </si>
  <si>
    <t>Pohled západní</t>
  </si>
  <si>
    <t>"okna" (2,1*2+1,6*2)*48</t>
  </si>
  <si>
    <t>"balkonové sestavy" (0,8+1,5*2+2,35*2)*24</t>
  </si>
  <si>
    <t>"okna v 1.PP pouze nadpraží a parapet, ostění z MV" (1,1*2)*8</t>
  </si>
  <si>
    <t>"sestavy v 1.PP pouze nadpraží a parapet, ostění bude z MV" 2,4*2+2,4+1,4+2,4+1,4+2,4*2+2,4+1,4+2,4*2+2,36+1,41+2,36*2</t>
  </si>
  <si>
    <t>Pohled jižní</t>
  </si>
  <si>
    <t>"okna" (1,2*2+1,6*2)*4</t>
  </si>
  <si>
    <t>pohled severní</t>
  </si>
  <si>
    <t>pohled východní</t>
  </si>
  <si>
    <t>"okna" (2,1*2+1,6*2)*56</t>
  </si>
  <si>
    <t>"balkonové sestavy" (0,8+1,5*2+2,35*2)*12</t>
  </si>
  <si>
    <t>"vstupy" (1,6+2,6*2)*4</t>
  </si>
  <si>
    <t xml:space="preserve"> "sklepní okna"(1*2+0,6*2)*14</t>
  </si>
  <si>
    <t>48</t>
  </si>
  <si>
    <t>834614099</t>
  </si>
  <si>
    <t>1238,67*0,25</t>
  </si>
  <si>
    <t>309,668*1,1 'Přepočtené koeficientem množství</t>
  </si>
  <si>
    <t>49</t>
  </si>
  <si>
    <t>28376439</t>
  </si>
  <si>
    <t>deska z polystyrénu XPS, hrana rovná a strukturovaný povrch 250kPa tl 40mm</t>
  </si>
  <si>
    <t>2107949755</t>
  </si>
  <si>
    <t>"okna" (2,1*48)*0,27</t>
  </si>
  <si>
    <t>"balkonové sestavy" (1,5*24)*0,27</t>
  </si>
  <si>
    <t>"okna v 1.PP pouze nadpraží a parapet, ostění z MV" (1,1*8)*0,27</t>
  </si>
  <si>
    <t>"sestavy v 1.PP pouze nadpraží, ostění bude z MV" (2,4*4+1,4*4+2,36)*0,27</t>
  </si>
  <si>
    <t>"okna" (1,2*4)*0,27</t>
  </si>
  <si>
    <t>"okna" (2,1*56)*0,27</t>
  </si>
  <si>
    <t>"balkonové sestavy" (1,5*12)*0,27</t>
  </si>
  <si>
    <t xml:space="preserve"> "sklepní okna"(1*14)*0,27</t>
  </si>
  <si>
    <t>87,037*1,05 'Přepočtené koeficientem množství</t>
  </si>
  <si>
    <t>50</t>
  </si>
  <si>
    <t>622221021</t>
  </si>
  <si>
    <t>Montáž kontaktního zateplení vnějších stěn lepením a mechanickým kotvením desek z minerální vlny s podélnou orientací vláken tl do 120 mm</t>
  </si>
  <si>
    <t>86870705</t>
  </si>
  <si>
    <t>Požární pás na západní straně</t>
  </si>
  <si>
    <t>1,6*0,6+2,6*0,9+1,6*0,9+0,95*0,9+1,25*0,9+0,4*0,9+1,2*0,9+1,2*0,9+1,2*0,9+1,2*0,9+1,5*0,9+1,2*0,9+0,9*0,9+1,6*0,9+(2,5*0,9)*5+1,6*0,9</t>
  </si>
  <si>
    <t>51</t>
  </si>
  <si>
    <t>63151529</t>
  </si>
  <si>
    <t>deska tepelně izolační minerální kontaktních fasád podélné vlákno λ=0,036 tl 120mm</t>
  </si>
  <si>
    <t>203875085</t>
  </si>
  <si>
    <t>28,77*1,02 'Přepočtené koeficientem množství</t>
  </si>
  <si>
    <t>52</t>
  </si>
  <si>
    <t>622222051</t>
  </si>
  <si>
    <t>Montáž kontaktního zateplení vnějšího ostění, nadpraží nebo parapetu hl. špalety do 400 mm lepením desek z minerální vlny tl do 40 mm</t>
  </si>
  <si>
    <t>-48335183</t>
  </si>
  <si>
    <t xml:space="preserve">Pohled západní </t>
  </si>
  <si>
    <t xml:space="preserve">"ostění výplní otvorů v 1.PP, doplnění k PP pásu z MV" </t>
  </si>
  <si>
    <t>"Okna" (1,4*2)*8+(1,49*2)</t>
  </si>
  <si>
    <t>"sestvy a vitríny" 2,1+1,49+2,1*12</t>
  </si>
  <si>
    <t>53</t>
  </si>
  <si>
    <t>63151518</t>
  </si>
  <si>
    <t>deska tepelně izolační minerální kontaktních fasád podélné vlákno λ=0,036 tl 40mm</t>
  </si>
  <si>
    <t>-1297318907</t>
  </si>
  <si>
    <t>54,17*0,25</t>
  </si>
  <si>
    <t>13,543*1,1 'Přepočtené koeficientem množství</t>
  </si>
  <si>
    <t>54</t>
  </si>
  <si>
    <t>622251101</t>
  </si>
  <si>
    <t>Příplatek k cenám kontaktního zateplení stěn za použití tepelněizolačních zátek z polystyrenu</t>
  </si>
  <si>
    <t>-1241686864</t>
  </si>
  <si>
    <t>1874,891</t>
  </si>
  <si>
    <t>55</t>
  </si>
  <si>
    <t>622251105</t>
  </si>
  <si>
    <t>Příplatek k cenám kontaktního zateplení stěn za použití tepelněizolačních zátek z minerální vlny</t>
  </si>
  <si>
    <t>-254792387</t>
  </si>
  <si>
    <t>56</t>
  </si>
  <si>
    <t>622252001</t>
  </si>
  <si>
    <t>Montáž profilů kontaktního zateplení připevněných mechanicky</t>
  </si>
  <si>
    <t>1878708468</t>
  </si>
  <si>
    <t xml:space="preserve">západní pohled </t>
  </si>
  <si>
    <t>"zakládací lišta pro TI 120 mm" 5,3+4+1,8+4,2+4,4+3,1+15</t>
  </si>
  <si>
    <t>"zakládací lišta pro TI 40mm" 1,52*4</t>
  </si>
  <si>
    <t>57</t>
  </si>
  <si>
    <t>59051648</t>
  </si>
  <si>
    <t>profil zakládací Al tl 0,7mm pro ETICS pro izolant tl 40mm</t>
  </si>
  <si>
    <t>1435452188</t>
  </si>
  <si>
    <t>6,08*1,05 'Přepočtené koeficientem množství</t>
  </si>
  <si>
    <t>58</t>
  </si>
  <si>
    <t>59051649</t>
  </si>
  <si>
    <t>profil zakládací Al tl 0,7mm pro ETICS pro izolant tl 120mm</t>
  </si>
  <si>
    <t>-847524669</t>
  </si>
  <si>
    <t>37,8*1,05 'Přepočtené koeficientem množství</t>
  </si>
  <si>
    <t>59</t>
  </si>
  <si>
    <t>622252002</t>
  </si>
  <si>
    <t>Montáž profilů kontaktního zateplení lepených</t>
  </si>
  <si>
    <t>-783295524</t>
  </si>
  <si>
    <t>rohové PVC s perlinkou</t>
  </si>
  <si>
    <t>pohled jižní</t>
  </si>
  <si>
    <t>13,27+14,55+1,6*8+12,84</t>
  </si>
  <si>
    <t>14+13,27+1,6*8+12,84</t>
  </si>
  <si>
    <t>14,55*8+2,6*48+(2,35+1,6+0,75)*24+1,6*48+1,4*16+2,44*8+0,2*2+1,49*2+2,1*4+1,49+1,8*9</t>
  </si>
  <si>
    <t>13,27*8+1,6*112+(2,35+1,6+0,75)*12+2,6*32+0,6*14+2,6*4+2,3*4</t>
  </si>
  <si>
    <t>parapetní</t>
  </si>
  <si>
    <t>1,2*8+2,1*104+1,5*36+1,1*8+1*14+2,36*4+1,3*3+1,41</t>
  </si>
  <si>
    <t>okenní s překapničkou</t>
  </si>
  <si>
    <t>1,2*8+2,1*104+2,4*8+1,1*8+1*14+2,7*36+3,6*46+3*4+36,3</t>
  </si>
  <si>
    <t xml:space="preserve">APu lišta </t>
  </si>
  <si>
    <t>(1,6*2+2,1)*104+(2,35+2,3+1,5)*36+(1,4*2+1,1)*8+(1,6*2+1,2)*8+(0,6*2+1)*14+(1,8*2+2,4)*3+(1,8*2,4*2,1)*3+(1,49+2,36+2,1)+(1,49*2+2,4)</t>
  </si>
  <si>
    <t>dilatační rovná</t>
  </si>
  <si>
    <t>14,55+13,27</t>
  </si>
  <si>
    <t>60</t>
  </si>
  <si>
    <t>59051486</t>
  </si>
  <si>
    <t>profil rohový PVC 15x15mm s výztužnou tkaninou š 100mm pro ETICS</t>
  </si>
  <si>
    <t>954034101</t>
  </si>
  <si>
    <t>1061,52*1,05 'Přepočtené koeficientem množství</t>
  </si>
  <si>
    <t>61</t>
  </si>
  <si>
    <t>59051500</t>
  </si>
  <si>
    <t>profil dilatační stěnový PVC s výztužnou tkaninou pro ETICS</t>
  </si>
  <si>
    <t>473570625</t>
  </si>
  <si>
    <t>27,82*1,05 'Přepočtené koeficientem množství</t>
  </si>
  <si>
    <t>62</t>
  </si>
  <si>
    <t>28342205</t>
  </si>
  <si>
    <t>profil začišťovací PVC 6mm s výztužnou tkaninou pro ostění ETICS</t>
  </si>
  <si>
    <t>-1989810595</t>
  </si>
  <si>
    <t>926,346*1,05 'Přepočtené koeficientem množství</t>
  </si>
  <si>
    <t>63</t>
  </si>
  <si>
    <t>59051510</t>
  </si>
  <si>
    <t>profil začišťovací s okapnicí PVC s výztužnou tkaninou pro nadpraží ETICS</t>
  </si>
  <si>
    <t>-1905541996</t>
  </si>
  <si>
    <t>581,1*1,05 'Přepočtené koeficientem množství</t>
  </si>
  <si>
    <t>64</t>
  </si>
  <si>
    <t>59051512</t>
  </si>
  <si>
    <t>profil začišťovací s okapnicí PVC s výztužnou tkaninou pro parapet ETICS</t>
  </si>
  <si>
    <t>-466539726</t>
  </si>
  <si>
    <t>319,55*1,05 'Přepočtené koeficientem množství</t>
  </si>
  <si>
    <t>65</t>
  </si>
  <si>
    <t>622511111</t>
  </si>
  <si>
    <t>Tenkovrstvá akrylátová mozaiková střednězrnná omítka včetně penetrace vnějších stěn</t>
  </si>
  <si>
    <t>-54659264</t>
  </si>
  <si>
    <t xml:space="preserve">"stěny vchody tl.40" </t>
  </si>
  <si>
    <t>"stěny vstupy západní pohled"((1,52*2,44)*4)</t>
  </si>
  <si>
    <t>"stěny vstupy východní pohled" ((1,2*2,44)*4+(1,52*2,44)*4)</t>
  </si>
  <si>
    <t>"ostění</t>
  </si>
  <si>
    <t>"okna v sokl.části-západní pohled" (1,4*8)*0,25+(1,49*2)*0,25+(1,49*1,41)*0,25+(0,95*2,1)*0,25+(1,8*0,25)*9+(2,1*0,25)*3+(0,3*0,25)*3</t>
  </si>
  <si>
    <t>"okna v sokl.části-východní pohled" (0,6*0,25)*28</t>
  </si>
  <si>
    <t>66</t>
  </si>
  <si>
    <t>622531021</t>
  </si>
  <si>
    <t>Tenkovrstvá silikonová zrnitá omítka tl. 2,0 mm včetně penetrace vnějších stěn</t>
  </si>
  <si>
    <t>439236848</t>
  </si>
  <si>
    <t>"pohled jižní" (12,6*11,6-4*(1,2*1,6))</t>
  </si>
  <si>
    <t>"pohled severní" (12,6*11,6-4*(1,2*1,6))</t>
  </si>
  <si>
    <t>(65,69*11,6)-"balkonové sestavy" ((0,8*2,35+1,5*1,6)*24-"okna" (2,1*1,6)*48)</t>
  </si>
  <si>
    <t>(65,69*11,6)-"balkonové sestavy"((0,8*2,35+1,5*1,6))*12-"okna"((2,1*1,6)*56)</t>
  </si>
  <si>
    <t>"ostění" ((1,6*2)*104+(2,35+1,5)*36)*0,25</t>
  </si>
  <si>
    <t>67</t>
  </si>
  <si>
    <t>62463100R</t>
  </si>
  <si>
    <t>Tmelení Trvale pružným tmelem styku ETICS a HI</t>
  </si>
  <si>
    <t>487804470</t>
  </si>
  <si>
    <t>"stříšky nad 1.PP- římsa nad vstupy" (32,895*2)</t>
  </si>
  <si>
    <t>"plocha nad lodžiemi 4 NP" 3,66*10</t>
  </si>
  <si>
    <t>68</t>
  </si>
  <si>
    <t>625681012</t>
  </si>
  <si>
    <t>Ochrana proti holubům hrotovým systémem dvouřadým s účinnou šířkou 15 cm</t>
  </si>
  <si>
    <t>800619724</t>
  </si>
  <si>
    <t>parapety chodbových oken</t>
  </si>
  <si>
    <t>12*1,5</t>
  </si>
  <si>
    <t>69</t>
  </si>
  <si>
    <t>629991012</t>
  </si>
  <si>
    <t>Zakrytí výplní otvorů fólií přilepenou na začišťovací lišty</t>
  </si>
  <si>
    <t>-1534151847</t>
  </si>
  <si>
    <t>"pohled jižní" 4*(1,2*1,6)</t>
  </si>
  <si>
    <t>"pohled severní" 4*(1,2*1,6)</t>
  </si>
  <si>
    <t>"balkonové sestavy" ((0,8*2,35+1,5*1,6)*24+"okna" (2,1*1,6)*48)</t>
  </si>
  <si>
    <t>"okna v sokl.části" ((1,1*1,4)*8)</t>
  </si>
  <si>
    <t>"vchody" ((2,95*2,35)*2)</t>
  </si>
  <si>
    <t>"vstupy obchody" (2,4*1,8+(1,3*1,8+1,1*2,1)*2+2,4*1,8+1,3*1,8+1,1*2,1+2,4*1,8+1,41*1,49+0,95*2,1+2,4*1,49)</t>
  </si>
  <si>
    <t>"balkonové sestavy"((0,8*2,35+1,5*1,6))*12+"okna"((2,1*1,6)*56)</t>
  </si>
  <si>
    <t>"vchody" (2*(1,7*2,6))+"okna sokl" ((1*0,6)*14)</t>
  </si>
  <si>
    <t>70</t>
  </si>
  <si>
    <t>62999900R</t>
  </si>
  <si>
    <t>Příplatek za pracnost styku barevné omítky</t>
  </si>
  <si>
    <t>379438571</t>
  </si>
  <si>
    <t>2154,353*0,5 'Přepočtené koeficientem množství</t>
  </si>
  <si>
    <t>71</t>
  </si>
  <si>
    <t>631311114</t>
  </si>
  <si>
    <t>Mazanina tl do 80 mm z betonu prostého bez zvýšených nároků na prostředí tř. C 16/20</t>
  </si>
  <si>
    <t>-787479818</t>
  </si>
  <si>
    <t>Okapové chodníky tl.70 mm</t>
  </si>
  <si>
    <t>(7,27+13,67+8,2+9,5+14,65+10,8+6,88+13,74+21,67)*0,5*0,07</t>
  </si>
  <si>
    <t>72</t>
  </si>
  <si>
    <t>631319171</t>
  </si>
  <si>
    <t>Příplatek k mazanině tl do 80 mm za stržení povrchu spodní vrstvy před vložením výztuže</t>
  </si>
  <si>
    <t>1269331626</t>
  </si>
  <si>
    <t>73</t>
  </si>
  <si>
    <t>631362021</t>
  </si>
  <si>
    <t>Výztuž mazanin svařovanými sítěmi Kari</t>
  </si>
  <si>
    <t>-1453687651</t>
  </si>
  <si>
    <t xml:space="preserve">Síť KARI 6/15/2x3m (KH 20) </t>
  </si>
  <si>
    <t xml:space="preserve">Okapové chodníky </t>
  </si>
  <si>
    <t>(7,27+13,67+8,2+9,5+14,65+10,8+6,88+13,74+21,67)*0,5/6 = 8,865</t>
  </si>
  <si>
    <t>9*18,2/1000</t>
  </si>
  <si>
    <t>74</t>
  </si>
  <si>
    <t>63245013R</t>
  </si>
  <si>
    <t>Vyrovnávací cementový potěr tl do 60 mm ze suchých směsí provedený v ploše- montáž</t>
  </si>
  <si>
    <t>-14385904</t>
  </si>
  <si>
    <t>lodžie tl. 20-40 mm spádový</t>
  </si>
  <si>
    <t xml:space="preserve">"po vybourání podkladní vrstvy lodžií " </t>
  </si>
  <si>
    <t>(2,97*1,1+0,15*0,8+3,66*0,39)*36</t>
  </si>
  <si>
    <t>"u nadezdívky atik" (32,895*4)*0,3+(12,6*2)*0,3+(12*2)*0,2</t>
  </si>
  <si>
    <t>75</t>
  </si>
  <si>
    <t>632 SPCM 01</t>
  </si>
  <si>
    <t>rychletuhnoucí potěr s řízeným smršťováním dle EN 13813 CT30 - F6A1</t>
  </si>
  <si>
    <t>1002271282</t>
  </si>
  <si>
    <t>spotřeba 19,5 kg/m2 pro tl. 10 mm - průměrná tl. počítána (40 mm+ 80 mm)/2 = 60 mm</t>
  </si>
  <si>
    <t>225,152*(19,50*6)</t>
  </si>
  <si>
    <t>76</t>
  </si>
  <si>
    <t>632459125</t>
  </si>
  <si>
    <t>Příplatek k potěrům tl do 50 mm za sklon přes 15 do 30°</t>
  </si>
  <si>
    <t>571767297</t>
  </si>
  <si>
    <t>225,152</t>
  </si>
  <si>
    <t>77</t>
  </si>
  <si>
    <t>634112113</t>
  </si>
  <si>
    <t>Obvodová dilatace podlahovým páskem z pěnového PE mezi stěnou a mazaninou nebo potěrem v 80 mm</t>
  </si>
  <si>
    <t>1901880611</t>
  </si>
  <si>
    <t>(7,27+13,67+8,2+9,5+14,65+10,8+6,88+13,74+21,67)</t>
  </si>
  <si>
    <t>78</t>
  </si>
  <si>
    <t>634611111</t>
  </si>
  <si>
    <t>Výplň dilatačních spár š do 10 mm v mazaninách tl do 100 mm pískem a asfaltem</t>
  </si>
  <si>
    <t>-1979334450</t>
  </si>
  <si>
    <t>51*0,5</t>
  </si>
  <si>
    <t>Trubní vedení</t>
  </si>
  <si>
    <t>79</t>
  </si>
  <si>
    <t>871260310</t>
  </si>
  <si>
    <t>Montáž kanalizačního potrubí hladkého plnostěnného SN 10 z polypropylenu DN 100</t>
  </si>
  <si>
    <t>-1655058019</t>
  </si>
  <si>
    <t>vsak u vchodů</t>
  </si>
  <si>
    <t>1,3*2</t>
  </si>
  <si>
    <t>80</t>
  </si>
  <si>
    <t>28617001</t>
  </si>
  <si>
    <t>trubka kanalizační PP plnostěnná třívrstvá DN 100x1000mm SN10</t>
  </si>
  <si>
    <t>-555685705</t>
  </si>
  <si>
    <t>4*1,015 'Přepočtené koeficientem množství</t>
  </si>
  <si>
    <t>Ostatní konstrukce a práce, bourání</t>
  </si>
  <si>
    <t>81</t>
  </si>
  <si>
    <t>91000000R</t>
  </si>
  <si>
    <t>Dodávka a osazení netopýřích budek průlezných z XPS</t>
  </si>
  <si>
    <t>ks</t>
  </si>
  <si>
    <t>-1964949241</t>
  </si>
  <si>
    <t>82</t>
  </si>
  <si>
    <t>916231213</t>
  </si>
  <si>
    <t>Osazení chodníkového obrubníku betonového stojatého s boční opěrou do lože z betonu prostého</t>
  </si>
  <si>
    <t>1981872498</t>
  </si>
  <si>
    <t>7,27+13,67+8,75+10,7+15,85+12+7,48+13,74+22,27</t>
  </si>
  <si>
    <t>83</t>
  </si>
  <si>
    <t>59217001</t>
  </si>
  <si>
    <t>obrubník betonový zahradní 1000x50x250mm</t>
  </si>
  <si>
    <t>200201655</t>
  </si>
  <si>
    <t>111,73*1,05 'Přepočtené koeficientem množství</t>
  </si>
  <si>
    <t>84</t>
  </si>
  <si>
    <t>919726122</t>
  </si>
  <si>
    <t>Geotextilie pro ochranu, separaci a filtraci netkaná měrná hmotnost do 300 g/m2</t>
  </si>
  <si>
    <t>1637043860</t>
  </si>
  <si>
    <t>separační vrstva střešní skladby</t>
  </si>
  <si>
    <t>66,11*12,6</t>
  </si>
  <si>
    <t>svislá část u atiky</t>
  </si>
  <si>
    <t>(32,58*0,1)*4+(12*0,1)*4</t>
  </si>
  <si>
    <t>85</t>
  </si>
  <si>
    <t>919735112</t>
  </si>
  <si>
    <t>Řezání stávajícího živičného krytu hl do 100 mm</t>
  </si>
  <si>
    <t>-743113544</t>
  </si>
  <si>
    <t>29,71</t>
  </si>
  <si>
    <t>86</t>
  </si>
  <si>
    <t>93500100R</t>
  </si>
  <si>
    <t>Napojení štěrbinových žlabů na stávající dešťovou kanalizaci ( výkop, tvarovky, potrubí, obsypy, záhozy, napojení na stávající kanalizaci) Montáž + dodávka</t>
  </si>
  <si>
    <t>1989787681</t>
  </si>
  <si>
    <t>87</t>
  </si>
  <si>
    <t>935114111</t>
  </si>
  <si>
    <t>Mikroštěrbinový odvodňovací betonový žlab 220x260 mm bez vnitřního spádu se základem</t>
  </si>
  <si>
    <t>287540808</t>
  </si>
  <si>
    <t>3*1</t>
  </si>
  <si>
    <t>88</t>
  </si>
  <si>
    <t>941311112</t>
  </si>
  <si>
    <t>Montáž lešení řadového modulového lehkého zatížení do 200 kg/m2 š do 0,9 m v do 25 m</t>
  </si>
  <si>
    <t>-701601065</t>
  </si>
  <si>
    <t>12,5*13,5</t>
  </si>
  <si>
    <t>12,5*13,24</t>
  </si>
  <si>
    <t>67,61*14,26</t>
  </si>
  <si>
    <t>67,61*13</t>
  </si>
  <si>
    <t>89</t>
  </si>
  <si>
    <t>941311211</t>
  </si>
  <si>
    <t>Příplatek k lešení řadovému modulovému lehkému š 0,9 m v do 25 m za první a ZKD den použití</t>
  </si>
  <si>
    <t>-2038712853</t>
  </si>
  <si>
    <t>2177,299*120</t>
  </si>
  <si>
    <t>90</t>
  </si>
  <si>
    <t>941311812</t>
  </si>
  <si>
    <t>Demontáž lešení řadového modulového lehkého zatížení do 200 kg/m2 š do 0,9 m v do 25 m</t>
  </si>
  <si>
    <t>800439367</t>
  </si>
  <si>
    <t>91</t>
  </si>
  <si>
    <t>944511111</t>
  </si>
  <si>
    <t>Montáž ochranné sítě z textilie z umělých vláken</t>
  </si>
  <si>
    <t>-452310117</t>
  </si>
  <si>
    <t>92</t>
  </si>
  <si>
    <t>944511211</t>
  </si>
  <si>
    <t>Příplatek k ochranné síti za první a ZKD den použití</t>
  </si>
  <si>
    <t>212531446</t>
  </si>
  <si>
    <t>93</t>
  </si>
  <si>
    <t>944511811</t>
  </si>
  <si>
    <t>Demontáž ochranné sítě z textilie z umělých vláken</t>
  </si>
  <si>
    <t>-787406730</t>
  </si>
  <si>
    <t>ochranné sítě na lodžiích</t>
  </si>
  <si>
    <t>5*(3,3*1,7)</t>
  </si>
  <si>
    <t>Lešení</t>
  </si>
  <si>
    <t>2177,299</t>
  </si>
  <si>
    <t>94</t>
  </si>
  <si>
    <t>944711114</t>
  </si>
  <si>
    <t>Montáž záchytné stříšky š přes 2,5 m</t>
  </si>
  <si>
    <t>-394577982</t>
  </si>
  <si>
    <t>10*3</t>
  </si>
  <si>
    <t>95</t>
  </si>
  <si>
    <t>944711214</t>
  </si>
  <si>
    <t>Příplatek k záchytné stříšce š přes 2,5 m za první a ZKD den použití</t>
  </si>
  <si>
    <t>-351301188</t>
  </si>
  <si>
    <t>30*120</t>
  </si>
  <si>
    <t>96</t>
  </si>
  <si>
    <t>944711814</t>
  </si>
  <si>
    <t>Demontáž záchytné stříšky š přes 2,5 m</t>
  </si>
  <si>
    <t>-296031907</t>
  </si>
  <si>
    <t>97</t>
  </si>
  <si>
    <t>95394170R</t>
  </si>
  <si>
    <t>Osazování a dodávka držáků prádelních šnůr 6 háčků, kotveno přes dřev.hranolek na ocelové kotvy do panelu</t>
  </si>
  <si>
    <t>-437182655</t>
  </si>
  <si>
    <t>36*2</t>
  </si>
  <si>
    <t>98</t>
  </si>
  <si>
    <t>95394523R</t>
  </si>
  <si>
    <t>Montáž kotvy mechanické M 12 pro těžká kotvení do betonu, ŽB nebo kamene s vyvrtáním otvoru vč. dodání chemického lepidla</t>
  </si>
  <si>
    <t>-1721898683</t>
  </si>
  <si>
    <t>99</t>
  </si>
  <si>
    <t>31197004</t>
  </si>
  <si>
    <t>tyč závitová Pz 4,6 M12</t>
  </si>
  <si>
    <t>756284928</t>
  </si>
  <si>
    <t>600*0,3*1,1</t>
  </si>
  <si>
    <t>100</t>
  </si>
  <si>
    <t>962032230</t>
  </si>
  <si>
    <t>Bourání zdiva z cihel pálených nebo vápenopískových na MV nebo MVC do 1 m3</t>
  </si>
  <si>
    <t>677487018</t>
  </si>
  <si>
    <t>vstupy do budovy (pohled západní)</t>
  </si>
  <si>
    <t>((3,2+1,65)*0,25*0,25)*2</t>
  </si>
  <si>
    <t>101</t>
  </si>
  <si>
    <t>962032314</t>
  </si>
  <si>
    <t>Bourání pilířů cihelných z dutých nebo plných cihel pálených i nepálených na jakoukoli maltu</t>
  </si>
  <si>
    <t>617683829</t>
  </si>
  <si>
    <t>0,32*0,3*2,1</t>
  </si>
  <si>
    <t>102</t>
  </si>
  <si>
    <t>965042131</t>
  </si>
  <si>
    <t>Bourání podkladů pod dlažby nebo mazanin betonových nebo z litého asfaltu tl do 100 mm pl do 4 m2</t>
  </si>
  <si>
    <t>-1979311994</t>
  </si>
  <si>
    <t>vstupy do budovy</t>
  </si>
  <si>
    <t>(3,01*2,93*0,1+0,1*1,65*0,1)*2</t>
  </si>
  <si>
    <t>103</t>
  </si>
  <si>
    <t>965045113</t>
  </si>
  <si>
    <t>Bourání potěrů cementových nebo pískocementových tl do 50 mm pl přes 4 m2</t>
  </si>
  <si>
    <t>-375484717</t>
  </si>
  <si>
    <t>bourání podkladu lodžií</t>
  </si>
  <si>
    <t>36*4,77</t>
  </si>
  <si>
    <t>104</t>
  </si>
  <si>
    <t>966080111</t>
  </si>
  <si>
    <t>Bourání kontaktního zateplení z desek z minerální vlny tloušťky do 60 mm</t>
  </si>
  <si>
    <t>-1413481564</t>
  </si>
  <si>
    <t>pohled severní feal zateplení</t>
  </si>
  <si>
    <t>12,6*11,6-"okna" 4*(1,2*1,5)</t>
  </si>
  <si>
    <t>105</t>
  </si>
  <si>
    <t>968062375</t>
  </si>
  <si>
    <t>Vybourání dřevěných rámů oken zdvojených včetně křídel pl do 2 m2</t>
  </si>
  <si>
    <t>-674109973</t>
  </si>
  <si>
    <t>(1,1*1,4)*8</t>
  </si>
  <si>
    <t>106</t>
  </si>
  <si>
    <t>968062376</t>
  </si>
  <si>
    <t>Vybourání dřevěných rámů oken zdvojených včetně křídel pl do 4 m2</t>
  </si>
  <si>
    <t>-1246372978</t>
  </si>
  <si>
    <t>pohled východní - balkonová sestava okno</t>
  </si>
  <si>
    <t>(1,5*1,6)*12</t>
  </si>
  <si>
    <t xml:space="preserve">okna v 4.NP </t>
  </si>
  <si>
    <t>(3*1,25)*4</t>
  </si>
  <si>
    <t>107</t>
  </si>
  <si>
    <t>968062455</t>
  </si>
  <si>
    <t>Vybourání dřevěných dveřních zárubní pl do 2 m2</t>
  </si>
  <si>
    <t>414248991</t>
  </si>
  <si>
    <t>pohled východní - balkonová sestava dveře</t>
  </si>
  <si>
    <t>(0,75*2,4)*12</t>
  </si>
  <si>
    <t>108</t>
  </si>
  <si>
    <t>971033541</t>
  </si>
  <si>
    <t>Vybourání otvorů ve zdivu cihelném pl do 1 m2 na MVC nebo MV tl do 300 mm</t>
  </si>
  <si>
    <t>-739524826</t>
  </si>
  <si>
    <t>1.PP</t>
  </si>
  <si>
    <t>(1*0,6)*3*0,3</t>
  </si>
  <si>
    <t>109</t>
  </si>
  <si>
    <t>976082141</t>
  </si>
  <si>
    <t>Vybourání objímek, držáků nebo věšáků ze zdiva betonového</t>
  </si>
  <si>
    <t>1653269337</t>
  </si>
  <si>
    <t>ocelové háky - západní pohled</t>
  </si>
  <si>
    <t>110</t>
  </si>
  <si>
    <t>985112111</t>
  </si>
  <si>
    <t>Odsekání degradovaného betonu stěn tl do 10 mm</t>
  </si>
  <si>
    <t>-528951172</t>
  </si>
  <si>
    <t>(40*(3*1,23)+40*(3,6*0,3))*0,05</t>
  </si>
  <si>
    <t>"krakorec v+9.75 m" ((3*0,375)*4)*0,05</t>
  </si>
  <si>
    <t>"čela a boční čela lodžiových panelů a nad 4.NP" (46*(0,2*3,6)+46*((0,2*0,3)*2))*0,05</t>
  </si>
  <si>
    <t>"podhledy vchodů pohled východní" (4*(2,96*1,23))*0,05</t>
  </si>
  <si>
    <t>"pohled jižní" (12,6*11,6-4*(1,2*1,6))*0,05+"soklová část" (12,5*1,9)*0,05</t>
  </si>
  <si>
    <t>"pohled severní" (12,6*11,6-4*(1,2*1,6))*0,05+"soklová část" (12,5*1,2)*0,05</t>
  </si>
  <si>
    <t>(65,69*11,6)*0,05+"soklová část"(65,61*2,6)*0,05-"balkonové sestavy" ((0,8*2,35+1,5*1,6)*24)*0,05-"okna" ((2,1*1,6)*48)*0,05</t>
  </si>
  <si>
    <t>"okna v sokl.části" ((1,1*1,4)*8)*0,05</t>
  </si>
  <si>
    <t>"vchody" -((2,95*2,35)*2)*0,05-"okno" (2,36*1,49)*0,05-"dveře"(0,8*2,1)*0,05-"vitríny" ((2,36*2,1)*3-(1,205*2,1))*0,05</t>
  </si>
  <si>
    <t>-"vstupy obchody" (0,95*2,1-1,41*1,5-(2,4*2,1)*2)*0,05</t>
  </si>
  <si>
    <t>"stěny lodžií" (((1,2*2,6)*2)*24)*0,05</t>
  </si>
  <si>
    <t>(65,69*11,6)*0,05+"soklová část" (65,61*1,34)*0,05-"balkonové sestavy"((0,8*2,35+1,5*1,6))*12*0,05-"okna"((2,1*1,6)*56)*0,05</t>
  </si>
  <si>
    <t>"vchody" (2*(1,7*2,6))*0,05-"okna sokl" ((1*0,6)*14)*0,05</t>
  </si>
  <si>
    <t>"stěny lodžií" (((1,2*2,6)*2)*12+((1,4*1,2)*2)*4)*0,05</t>
  </si>
  <si>
    <t>111</t>
  </si>
  <si>
    <t>985131111</t>
  </si>
  <si>
    <t>Očištění ploch stěn, rubu kleneb a podlah tlakovou vodou</t>
  </si>
  <si>
    <t>-1426812769</t>
  </si>
  <si>
    <t>"vchody" -((2,95*2,35)*2)-"okno" (2,36*1,49)*0,05-"dveře"(0,8*2,1)-"vitríny" ((2,36*2,1)*3-(1,205*2,1))</t>
  </si>
  <si>
    <t>-"vstupy obchody" (0,95*2,1-1,41*1,5-(2,4*2,1)*2)</t>
  </si>
  <si>
    <t>"vchody" (2*(1,7*2,6))-"okna sokl" ((1*0,6)*14)</t>
  </si>
  <si>
    <t>112</t>
  </si>
  <si>
    <t>985131311</t>
  </si>
  <si>
    <t>Ruční dočištění ploch stěn, rubu kleneb a podlah ocelových kartáči</t>
  </si>
  <si>
    <t>-677592819</t>
  </si>
  <si>
    <t>podlahy lodžií</t>
  </si>
  <si>
    <t>113</t>
  </si>
  <si>
    <t>985311111</t>
  </si>
  <si>
    <t>Reprofilace stěn cementovými sanačními maltami tl 10 mm</t>
  </si>
  <si>
    <t>817675155</t>
  </si>
  <si>
    <t>114</t>
  </si>
  <si>
    <t>985311311</t>
  </si>
  <si>
    <t>Reprofilace rubu kleneb a podlah cementovými sanačními maltami tl 10 mm</t>
  </si>
  <si>
    <t>-77494952</t>
  </si>
  <si>
    <t>173,318*0,15</t>
  </si>
  <si>
    <t>115</t>
  </si>
  <si>
    <t>985311912</t>
  </si>
  <si>
    <t>Příplatek při reprofilaci sanačními maltami za plochu do 10 m2 jednotlivě</t>
  </si>
  <si>
    <t>1572985602</t>
  </si>
  <si>
    <t>116</t>
  </si>
  <si>
    <t>985321111</t>
  </si>
  <si>
    <t>Ochranný nátěr výztuže na cementové bázi stěn, líce kleneb a podhledů 1 vrstva tl 1 mm</t>
  </si>
  <si>
    <t>-1792273298</t>
  </si>
  <si>
    <t>10% plochy z plochy odsekaného dagradovaného povrchu stěn</t>
  </si>
  <si>
    <t>103,643*0,1</t>
  </si>
  <si>
    <t>117</t>
  </si>
  <si>
    <t>985321112</t>
  </si>
  <si>
    <t>Ochranný nátěr výztuže na cementové bázi rubu kleneb a podlah 1 vrstva tl 1 mm</t>
  </si>
  <si>
    <t>-154917824</t>
  </si>
  <si>
    <t>173,318*0,05</t>
  </si>
  <si>
    <t>118</t>
  </si>
  <si>
    <t>985323111</t>
  </si>
  <si>
    <t>Spojovací můstek reprofilovaného betonu na cementové bázi tl 1 mm</t>
  </si>
  <si>
    <t>979270514</t>
  </si>
  <si>
    <t>plocha odsekaného dagradovaného povrchu stěn</t>
  </si>
  <si>
    <t>103,643</t>
  </si>
  <si>
    <t>997</t>
  </si>
  <si>
    <t>Přesun sutě</t>
  </si>
  <si>
    <t>119</t>
  </si>
  <si>
    <t>997013501</t>
  </si>
  <si>
    <t>Odvoz suti a vybouraných hmot na skládku nebo meziskládku do 1 km se složením</t>
  </si>
  <si>
    <t>568269569</t>
  </si>
  <si>
    <t>120</t>
  </si>
  <si>
    <t>997013509</t>
  </si>
  <si>
    <t>Příplatek k odvozu suti a vybouraných hmot na skládku ZKD 1 km přes 1 km</t>
  </si>
  <si>
    <t>1658949346</t>
  </si>
  <si>
    <t>121</t>
  </si>
  <si>
    <t>997013601</t>
  </si>
  <si>
    <t>Poplatek za uložení na skládce (skládkovné) stavebního odpadu betonového kód odpadu 17 01 01</t>
  </si>
  <si>
    <t>1360552437</t>
  </si>
  <si>
    <t>11,169+3,957+3,953+15,455+2,28</t>
  </si>
  <si>
    <t>122</t>
  </si>
  <si>
    <t>997013603</t>
  </si>
  <si>
    <t>Poplatek za uložení na skládce (skládkovné) stavebního odpadu cihelného kód odpadu 17 01 02</t>
  </si>
  <si>
    <t>1900760143</t>
  </si>
  <si>
    <t>1,091+0,364+0,972</t>
  </si>
  <si>
    <t>123</t>
  </si>
  <si>
    <t>997013631</t>
  </si>
  <si>
    <t>Poplatek za uložení na skládce (skládkovné) stavebního odpadu směsného kód odpadu 17 09 04</t>
  </si>
  <si>
    <t>506257545</t>
  </si>
  <si>
    <t>0,004+0,092+0,288+0,008+0,003+1,404+4,708+8,363+14,294</t>
  </si>
  <si>
    <t>124</t>
  </si>
  <si>
    <t>997013645</t>
  </si>
  <si>
    <t>Poplatek za uložení na skládce (skládkovné) odpadu asfaltového bez dehtu kód odpadu 17 03 02</t>
  </si>
  <si>
    <t>1936955364</t>
  </si>
  <si>
    <t>10,785</t>
  </si>
  <si>
    <t>125</t>
  </si>
  <si>
    <t>997013811</t>
  </si>
  <si>
    <t>Poplatek za uložení na skládce (skládkovné) stavebního odpadu dřevěného kód odpadu 17 02 01</t>
  </si>
  <si>
    <t>1878799267</t>
  </si>
  <si>
    <t>0,468+1,489+1,901+0,09</t>
  </si>
  <si>
    <t>126</t>
  </si>
  <si>
    <t>997013814</t>
  </si>
  <si>
    <t>Poplatek za uložení na skládce (skládkovné) stavebního odpadu izolací kód odpadu 17 06 04</t>
  </si>
  <si>
    <t>-944432547</t>
  </si>
  <si>
    <t>5,836+1,659+0,448</t>
  </si>
  <si>
    <t>998</t>
  </si>
  <si>
    <t>Přesun hmot</t>
  </si>
  <si>
    <t>127</t>
  </si>
  <si>
    <t>998011003</t>
  </si>
  <si>
    <t>Přesun hmot pro budovy zděné v do 24 m</t>
  </si>
  <si>
    <t>-953486387</t>
  </si>
  <si>
    <t>PSV</t>
  </si>
  <si>
    <t>Práce a dodávky PSV</t>
  </si>
  <si>
    <t>711</t>
  </si>
  <si>
    <t>Izolace proti vodě, vlhkosti a plynům</t>
  </si>
  <si>
    <t>128</t>
  </si>
  <si>
    <t>711111001</t>
  </si>
  <si>
    <t>Provedení izolace proti zemní vlhkosti vodorovné za studena nátěrem penetračním</t>
  </si>
  <si>
    <t>-1952758942</t>
  </si>
  <si>
    <t>pod novými vyzdívky v 1.PP</t>
  </si>
  <si>
    <t>(2,3*0,6)*3</t>
  </si>
  <si>
    <t>(1,4*0,6)*3</t>
  </si>
  <si>
    <t>129</t>
  </si>
  <si>
    <t>11163150</t>
  </si>
  <si>
    <t>lak penetrační asfaltový</t>
  </si>
  <si>
    <t>196810223</t>
  </si>
  <si>
    <t>6,66*0,0003 'Přepočtené koeficientem množství</t>
  </si>
  <si>
    <t>130</t>
  </si>
  <si>
    <t>711111012</t>
  </si>
  <si>
    <t>Provedení izolace proti zemní vlhkosti vodorovné za studena nátěrem tekutou lepenkou</t>
  </si>
  <si>
    <t>-321319966</t>
  </si>
  <si>
    <t xml:space="preserve">podlahová plocha lodžie </t>
  </si>
  <si>
    <t>131</t>
  </si>
  <si>
    <t>24551274</t>
  </si>
  <si>
    <t>stěrka hydroizolační cementová jednosložková</t>
  </si>
  <si>
    <t>1494390979</t>
  </si>
  <si>
    <t>173,318*1,5 'Přepočtené koeficientem množství</t>
  </si>
  <si>
    <t>132</t>
  </si>
  <si>
    <t>711112012</t>
  </si>
  <si>
    <t>Provedení izolace proti zemní vlhkosti svislé za studena nátěrem tekutou lepenkou</t>
  </si>
  <si>
    <t>813131497</t>
  </si>
  <si>
    <t>vytažení na svislé zdivo 15 cm</t>
  </si>
  <si>
    <t>((2*0,03+0,32*2+1,2*2+1,8+0,11*2+0,28)*0,15)*36</t>
  </si>
  <si>
    <t>133</t>
  </si>
  <si>
    <t>-1600443733</t>
  </si>
  <si>
    <t>29,16*1,65 'Přepočtené koeficientem množství</t>
  </si>
  <si>
    <t>134</t>
  </si>
  <si>
    <t>711131811</t>
  </si>
  <si>
    <t>Odstranění izolace proti zemní vlhkosti vodorovné</t>
  </si>
  <si>
    <t>1472191053</t>
  </si>
  <si>
    <t>plocha lodžií po vybourání vrstvy potěru</t>
  </si>
  <si>
    <t>135</t>
  </si>
  <si>
    <t>711131821</t>
  </si>
  <si>
    <t>Odstranění izolace proti zemní vlhkosti svislé</t>
  </si>
  <si>
    <t>2048017648</t>
  </si>
  <si>
    <t>půdorysy 1.NP až 4.NP - po vybourání soklů lodžií</t>
  </si>
  <si>
    <t>36*(3,6+1,2+1,2)</t>
  </si>
  <si>
    <t>136</t>
  </si>
  <si>
    <t>711141559</t>
  </si>
  <si>
    <t>Provedení izolace proti zemní vlhkosti pásy přitavením vodorovné NAIP</t>
  </si>
  <si>
    <t>858210886</t>
  </si>
  <si>
    <t>137</t>
  </si>
  <si>
    <t>62832134</t>
  </si>
  <si>
    <t>pás asfaltový natavitelný oxidovaný tl 4,0mm typu V60 S40 s vložkou ze skleněné rohože, s jemnozrnným minerálním posypem</t>
  </si>
  <si>
    <t>-1216409270</t>
  </si>
  <si>
    <t>6,66*1,15 'Přepočtené koeficientem množství</t>
  </si>
  <si>
    <t>138</t>
  </si>
  <si>
    <t>998711102</t>
  </si>
  <si>
    <t>Přesun hmot tonážní pro izolace proti vodě, vlhkosti a plynům v objektech výšky do 12 m</t>
  </si>
  <si>
    <t>1894219834</t>
  </si>
  <si>
    <t>139</t>
  </si>
  <si>
    <t>998711181</t>
  </si>
  <si>
    <t>Příplatek k přesunu hmot tonážní 711 prováděný bez použití mechanizace</t>
  </si>
  <si>
    <t>-1145917452</t>
  </si>
  <si>
    <t>712</t>
  </si>
  <si>
    <t>Povlakové krytiny</t>
  </si>
  <si>
    <t>140</t>
  </si>
  <si>
    <t>712300832</t>
  </si>
  <si>
    <t>Odstranění povlakové krytiny střech do 10° dvouvrstvé</t>
  </si>
  <si>
    <t>-1208345463</t>
  </si>
  <si>
    <t xml:space="preserve">odříznutí izolace střechy v části pod novou vyzdívkou atiky </t>
  </si>
  <si>
    <t>(12,6*0,4)*2+(26*0,3)*2+(25,6*0,3)*2+(12,6*0,15)*2</t>
  </si>
  <si>
    <t>141</t>
  </si>
  <si>
    <t>712311101</t>
  </si>
  <si>
    <t>Provedení povlakové krytiny střech do 10° za studena lakem penetračním nebo asfaltovým</t>
  </si>
  <si>
    <t>5271405</t>
  </si>
  <si>
    <t>natření nadezdění atiky z vnitřní strany</t>
  </si>
  <si>
    <t>142</t>
  </si>
  <si>
    <t>1412185481</t>
  </si>
  <si>
    <t>62,968*0,0003 'Přepočtené koeficientem množství</t>
  </si>
  <si>
    <t>143</t>
  </si>
  <si>
    <t>712341559</t>
  </si>
  <si>
    <t>Provedení povlakové krytiny střech do 10° pásy NAIP přitavením v plné ploše</t>
  </si>
  <si>
    <t>1338072832</t>
  </si>
  <si>
    <t>přizdívka atiky</t>
  </si>
  <si>
    <t>(66,11*2+12,6*2)*0,6</t>
  </si>
  <si>
    <t>144</t>
  </si>
  <si>
    <t>62832001</t>
  </si>
  <si>
    <t>pás asfaltový natavitelný oxidovaný tl 3,5mm typu V60 S35 s vložkou ze skleněné rohože, s jemnozrnným minerálním posypem</t>
  </si>
  <si>
    <t>-1135172529</t>
  </si>
  <si>
    <t>94,452*1,15 'Přepočtené koeficientem množství</t>
  </si>
  <si>
    <t>145</t>
  </si>
  <si>
    <t>-1251209960</t>
  </si>
  <si>
    <t>oprava přelepením HI 30% plochy</t>
  </si>
  <si>
    <t>((35,58*12)*2)*0,3</t>
  </si>
  <si>
    <t>146</t>
  </si>
  <si>
    <t>-1186106438</t>
  </si>
  <si>
    <t>256,176*1,15 'Přepočtené koeficientem množství</t>
  </si>
  <si>
    <t>147</t>
  </si>
  <si>
    <t>712363352</t>
  </si>
  <si>
    <t>Povlakové krytiny střech do 10° z tvarovaných poplastovaných lišt délky 2 m koutová lišta vnitřní rš 100 mm</t>
  </si>
  <si>
    <t>1260799247</t>
  </si>
  <si>
    <t>dle výpisu prvků</t>
  </si>
  <si>
    <t>"K8 rohová lišta" 165</t>
  </si>
  <si>
    <t>148</t>
  </si>
  <si>
    <t>712363353</t>
  </si>
  <si>
    <t>Povlakové krytiny střech do 10° z tvarovaných poplastovaných lišt délky 2 m koutová lišta vnější rš 100 mm</t>
  </si>
  <si>
    <t>-1268309703</t>
  </si>
  <si>
    <t>"K8 koutová lišta" 165</t>
  </si>
  <si>
    <t>149</t>
  </si>
  <si>
    <t>712363604</t>
  </si>
  <si>
    <t>Provedení povlak krytiny mechanicky kotvenou do betonu TI tl přes 240 mm vnitřní pole, budova v do 18 m</t>
  </si>
  <si>
    <t>1374988191</t>
  </si>
  <si>
    <t>dle kotevního plánu</t>
  </si>
  <si>
    <t>"H" 278,9</t>
  </si>
  <si>
    <t>150</t>
  </si>
  <si>
    <t>712363605</t>
  </si>
  <si>
    <t>Provedení povlak krytiny mechanicky kotvenou do betonu TI tl přes 240 mm krajní pole, budova v do 18 m</t>
  </si>
  <si>
    <t>998266107</t>
  </si>
  <si>
    <t>"G" 402,2</t>
  </si>
  <si>
    <t>151</t>
  </si>
  <si>
    <t>712363606</t>
  </si>
  <si>
    <t>Provedení povlak krytiny mechanicky kotvenou do betonu TI tl přes 240 mm rohové pole, budova v do 18 m</t>
  </si>
  <si>
    <t>221296835</t>
  </si>
  <si>
    <t>"F"83,1</t>
  </si>
  <si>
    <t>152</t>
  </si>
  <si>
    <t>28322012</t>
  </si>
  <si>
    <t>fólie hydroizolační střešní mPVC mechanicky kotvená tl 1,5mm šedá</t>
  </si>
  <si>
    <t>104591480</t>
  </si>
  <si>
    <t>svislé část atiky</t>
  </si>
  <si>
    <t>betonové základy</t>
  </si>
  <si>
    <t>((1,1*2+0,85*2)*0,2)*10+((0,9*2+0,6*2)*0,2)*4</t>
  </si>
  <si>
    <t>861,018*1,15 'Přepočtené koeficientem množství</t>
  </si>
  <si>
    <t>153</t>
  </si>
  <si>
    <t>998712103</t>
  </si>
  <si>
    <t>Přesun hmot tonážní tonážní pro krytiny povlakové v objektech v do 24 m</t>
  </si>
  <si>
    <t>-706867783</t>
  </si>
  <si>
    <t>154</t>
  </si>
  <si>
    <t>998712181</t>
  </si>
  <si>
    <t>Příplatek k přesunu hmot tonážní 712 prováděný bez použití mechanizace</t>
  </si>
  <si>
    <t>1136211881</t>
  </si>
  <si>
    <t>713</t>
  </si>
  <si>
    <t>Izolace tepelné</t>
  </si>
  <si>
    <t>155</t>
  </si>
  <si>
    <t>713131141</t>
  </si>
  <si>
    <t>Montáž izolace tepelné stěn a základů lepením celoplošně rohoží, pásů, dílců, desek</t>
  </si>
  <si>
    <t>-49801338</t>
  </si>
  <si>
    <t>přizdívka atiky 40cm z vnější strany+10 cm z vnitřní strany</t>
  </si>
  <si>
    <t>(66,11*2+12,6*2)*0,5</t>
  </si>
  <si>
    <t>156</t>
  </si>
  <si>
    <t>28375933</t>
  </si>
  <si>
    <t>deska EPS 70 fasádní λ=0,039 tl 50mm</t>
  </si>
  <si>
    <t>1180170476</t>
  </si>
  <si>
    <t>78,71*1,05 'Přepočtené koeficientem množství</t>
  </si>
  <si>
    <t>157</t>
  </si>
  <si>
    <t>713141131</t>
  </si>
  <si>
    <t>Montáž izolace tepelné střech plochých lepené za studena plně 1 vrstva rohoží, pásů, dílců, desek</t>
  </si>
  <si>
    <t>-281281196</t>
  </si>
  <si>
    <t>spádová vrstva 20-180 mm</t>
  </si>
  <si>
    <t>780</t>
  </si>
  <si>
    <t>158</t>
  </si>
  <si>
    <t>28376141</t>
  </si>
  <si>
    <t>klín izolační z pěnového polystyrenu EPS 100 spádový</t>
  </si>
  <si>
    <t>1422005833</t>
  </si>
  <si>
    <t>78*1,02 'Přepočtené koeficientem množství</t>
  </si>
  <si>
    <t>159</t>
  </si>
  <si>
    <t>713141136</t>
  </si>
  <si>
    <t>Montáž izolace tepelné střech plochých lepené za studena nízkoexpanzní (PUR) pěnou 1 vrstva desek</t>
  </si>
  <si>
    <t>350997391</t>
  </si>
  <si>
    <t>stříšky nad lodžiemi 4.NP</t>
  </si>
  <si>
    <t>10*(3,66*0,4)</t>
  </si>
  <si>
    <t>160</t>
  </si>
  <si>
    <t>639852249</t>
  </si>
  <si>
    <t>14,64*1,02 'Přepočtené koeficientem množství</t>
  </si>
  <si>
    <t>161</t>
  </si>
  <si>
    <t>713141151</t>
  </si>
  <si>
    <t>Montáž izolace tepelné střech plochých kladené volně 1 vrstva rohoží, pásů, dílců, desek</t>
  </si>
  <si>
    <t>-2094680182</t>
  </si>
  <si>
    <t>162</t>
  </si>
  <si>
    <t>28372319</t>
  </si>
  <si>
    <t>deska EPS 100 do plochých střech a podlah λ=0,037 tl 160mm</t>
  </si>
  <si>
    <t>-395259458</t>
  </si>
  <si>
    <t>780*1,02 'Přepočtené koeficientem množství</t>
  </si>
  <si>
    <t>163</t>
  </si>
  <si>
    <t>713141243</t>
  </si>
  <si>
    <t>Přikotvení tepelné izolace šrouby do betonu pro izolaci tl přes 140 do 200 mm</t>
  </si>
  <si>
    <t>1937685819</t>
  </si>
  <si>
    <t>"rovné desky tl. 160 mm" (32,5*12)*2</t>
  </si>
  <si>
    <t>164</t>
  </si>
  <si>
    <t>998713103</t>
  </si>
  <si>
    <t>Přesun hmot tonážní pro izolace tepelné v objektech v do 24 m</t>
  </si>
  <si>
    <t>453248374</t>
  </si>
  <si>
    <t>165</t>
  </si>
  <si>
    <t>998713181</t>
  </si>
  <si>
    <t>Příplatek k přesunu hmot tonážní 713 prováděný bez použití mechanizace</t>
  </si>
  <si>
    <t>1523489775</t>
  </si>
  <si>
    <t>721</t>
  </si>
  <si>
    <t>Zdravotechnika - vnitřní kanalizace</t>
  </si>
  <si>
    <t>166</t>
  </si>
  <si>
    <t>721210824</t>
  </si>
  <si>
    <t>Demontáž vpustí střešních DN 150</t>
  </si>
  <si>
    <t>790324523</t>
  </si>
  <si>
    <t>167</t>
  </si>
  <si>
    <t>721211611</t>
  </si>
  <si>
    <t>Vtok dvorní se svislým odtokem a zápachovou klapkou DN 110/160 mříž litina 226x226</t>
  </si>
  <si>
    <t>-118536039</t>
  </si>
  <si>
    <t>168</t>
  </si>
  <si>
    <t>721239114</t>
  </si>
  <si>
    <t>Montáž střešního vtoku svislý odtok do DN 160 ostatní typ</t>
  </si>
  <si>
    <t>98791748</t>
  </si>
  <si>
    <t>169</t>
  </si>
  <si>
    <t>56231108</t>
  </si>
  <si>
    <t>vtok střešní svislý s manžetou pro PVC-P hydroizolaci plochých střech DN 160</t>
  </si>
  <si>
    <t>-1699996655</t>
  </si>
  <si>
    <t>170</t>
  </si>
  <si>
    <t>998721103</t>
  </si>
  <si>
    <t>Přesun hmot tonážní pro vnitřní kanalizace v objektech v do 24 m</t>
  </si>
  <si>
    <t>-228019901</t>
  </si>
  <si>
    <t>171</t>
  </si>
  <si>
    <t>998721181</t>
  </si>
  <si>
    <t>Příplatek k přesunu hmot tonážní 721 prováděný bez použití mechanizace</t>
  </si>
  <si>
    <t>47901808</t>
  </si>
  <si>
    <t>741</t>
  </si>
  <si>
    <t>Elektroinstalace - silnoproud</t>
  </si>
  <si>
    <t>172</t>
  </si>
  <si>
    <t>741420001</t>
  </si>
  <si>
    <t>Montáž drát nebo lano hromosvodné svodové D do 10 mm s podpěrou</t>
  </si>
  <si>
    <t>189291481</t>
  </si>
  <si>
    <t>248+68</t>
  </si>
  <si>
    <t>173</t>
  </si>
  <si>
    <t>35441072</t>
  </si>
  <si>
    <t>drát D 8mm FeZn pro hromosvod</t>
  </si>
  <si>
    <t>1267074936</t>
  </si>
  <si>
    <t>316*1,21</t>
  </si>
  <si>
    <t>174</t>
  </si>
  <si>
    <t>35441836</t>
  </si>
  <si>
    <t>držák ochranného úhelníku do zdiva, FeZn</t>
  </si>
  <si>
    <t>1846339838</t>
  </si>
  <si>
    <t>175</t>
  </si>
  <si>
    <t>35441700</t>
  </si>
  <si>
    <t>podpěry vedení hromosvodu do zdiva na hmoždinku - 6/50mm, nerez</t>
  </si>
  <si>
    <t>-1210665892</t>
  </si>
  <si>
    <t>176</t>
  </si>
  <si>
    <t>35441831</t>
  </si>
  <si>
    <t>úhelník ochranný na ochranu svodu - 2000mm, FeZn</t>
  </si>
  <si>
    <t>-96680361</t>
  </si>
  <si>
    <t>177</t>
  </si>
  <si>
    <t>35441895</t>
  </si>
  <si>
    <t>svorka připojovací k připojení kovových částí</t>
  </si>
  <si>
    <t>711937617</t>
  </si>
  <si>
    <t>178</t>
  </si>
  <si>
    <t>35441996</t>
  </si>
  <si>
    <t>svorka odbočovací a spojovací pro spojování kruhových a páskových vodičů, FeZn</t>
  </si>
  <si>
    <t>1851886594</t>
  </si>
  <si>
    <t>179</t>
  </si>
  <si>
    <t>35441550</t>
  </si>
  <si>
    <t>podpěra vedení FeZn na lepenkovou krytinu a eternit 100mm</t>
  </si>
  <si>
    <t>-1838854832</t>
  </si>
  <si>
    <t>180</t>
  </si>
  <si>
    <t>741421813</t>
  </si>
  <si>
    <t>Demontáž drátu nebo lana svodového vedení D přes 8 mm kolmý svod</t>
  </si>
  <si>
    <t>1555304814</t>
  </si>
  <si>
    <t>181</t>
  </si>
  <si>
    <t>741421823</t>
  </si>
  <si>
    <t>Demontáž drátu nebo lana svodového vedení D přes 8 mm rovná střecha</t>
  </si>
  <si>
    <t>-889691238</t>
  </si>
  <si>
    <t>výkres D1.1.6</t>
  </si>
  <si>
    <t>248</t>
  </si>
  <si>
    <t>182</t>
  </si>
  <si>
    <t>741421843</t>
  </si>
  <si>
    <t>Demontáž svorky šroubové hromosvodné se 2 šrouby</t>
  </si>
  <si>
    <t>-820155091</t>
  </si>
  <si>
    <t>183</t>
  </si>
  <si>
    <t>741421845</t>
  </si>
  <si>
    <t>Demontáž svorky šroubové hromosvodné se 3 šrouby a více šrouby</t>
  </si>
  <si>
    <t>1364113108</t>
  </si>
  <si>
    <t>184</t>
  </si>
  <si>
    <t>741421855</t>
  </si>
  <si>
    <t>Demontáž vedení hromosvodné-podpěra střešní pro plochou střechu</t>
  </si>
  <si>
    <t>1088292341</t>
  </si>
  <si>
    <t>185</t>
  </si>
  <si>
    <t>741421873</t>
  </si>
  <si>
    <t>Demontáž vedení hromosvodné-ochranného úhelníku délky přes 1,4 m</t>
  </si>
  <si>
    <t>111831507</t>
  </si>
  <si>
    <t>742</t>
  </si>
  <si>
    <t>Elektroinstalace - slaboproud</t>
  </si>
  <si>
    <t>186</t>
  </si>
  <si>
    <t>74234080R</t>
  </si>
  <si>
    <t>Demontáž zvonkového tabla</t>
  </si>
  <si>
    <t>511837232</t>
  </si>
  <si>
    <t>187</t>
  </si>
  <si>
    <t>74234084R</t>
  </si>
  <si>
    <t>Montáž a dodávka zvonkového tabla</t>
  </si>
  <si>
    <t>-2116246086</t>
  </si>
  <si>
    <t>751</t>
  </si>
  <si>
    <t>Vzduchotechnika</t>
  </si>
  <si>
    <t>188</t>
  </si>
  <si>
    <t>751398021</t>
  </si>
  <si>
    <t>Mtž větrací mřížky stěnové do 0,040 m2</t>
  </si>
  <si>
    <t>521282092</t>
  </si>
  <si>
    <t>189</t>
  </si>
  <si>
    <t>55341420</t>
  </si>
  <si>
    <t>průvětrník bez klapek se sítí 150x150mm</t>
  </si>
  <si>
    <t>1169467874</t>
  </si>
  <si>
    <t>190</t>
  </si>
  <si>
    <t>751398821</t>
  </si>
  <si>
    <t>Demontáž větrací mřížky stěnové do průřezu 0,040 m2</t>
  </si>
  <si>
    <t>2134261603</t>
  </si>
  <si>
    <t xml:space="preserve">výkres D1.1.7 </t>
  </si>
  <si>
    <t>191</t>
  </si>
  <si>
    <t>998751102</t>
  </si>
  <si>
    <t>Přesun hmot tonážní pro vzduchotechniku v objektech v do 24 m</t>
  </si>
  <si>
    <t>1118987595</t>
  </si>
  <si>
    <t>192</t>
  </si>
  <si>
    <t>998751181</t>
  </si>
  <si>
    <t>Příplatek k přesunu hmot tonážní 751 prováděný bez použití mechanizace</t>
  </si>
  <si>
    <t>1437119465</t>
  </si>
  <si>
    <t>762</t>
  </si>
  <si>
    <t>Konstrukce tesařské</t>
  </si>
  <si>
    <t>193</t>
  </si>
  <si>
    <t>762341016</t>
  </si>
  <si>
    <t>Bednění střech rovných z desek OSB tl 22 mm na sraz šroubovaných na krokve</t>
  </si>
  <si>
    <t>1365431953</t>
  </si>
  <si>
    <t>na nadezdívce atiky</t>
  </si>
  <si>
    <t>(66,11*2+12,6*2)*0,66</t>
  </si>
  <si>
    <t>Stříšky lodžií nad 4:NP</t>
  </si>
  <si>
    <t>194</t>
  </si>
  <si>
    <t>998762103</t>
  </si>
  <si>
    <t>Přesun hmot tonážní pro kce tesařské v objektech v do 24 m</t>
  </si>
  <si>
    <t>-479887860</t>
  </si>
  <si>
    <t>195</t>
  </si>
  <si>
    <t>998762181</t>
  </si>
  <si>
    <t>Příplatek k přesunu hmot tonážní 762 prováděný bez použití mechanizace</t>
  </si>
  <si>
    <t>1276181279</t>
  </si>
  <si>
    <t>764</t>
  </si>
  <si>
    <t>Konstrukce klempířské</t>
  </si>
  <si>
    <t>196</t>
  </si>
  <si>
    <t>764001811</t>
  </si>
  <si>
    <t>Demontáž dilatační lišty do suti</t>
  </si>
  <si>
    <t>718133243</t>
  </si>
  <si>
    <t>197</t>
  </si>
  <si>
    <t>764001821</t>
  </si>
  <si>
    <t>Demontáž krytiny ze svitků nebo tabulí do suti</t>
  </si>
  <si>
    <t>-592992218</t>
  </si>
  <si>
    <t>oplechování lodžií - stříšky</t>
  </si>
  <si>
    <t>(3,6*0,4)*10</t>
  </si>
  <si>
    <t>198</t>
  </si>
  <si>
    <t>764002801</t>
  </si>
  <si>
    <t>Demontáž závětrné lišty do suti</t>
  </si>
  <si>
    <t>-1834167276</t>
  </si>
  <si>
    <t>obvod střechy</t>
  </si>
  <si>
    <t>66,11*2+12,6*2</t>
  </si>
  <si>
    <t>199</t>
  </si>
  <si>
    <t>764002811</t>
  </si>
  <si>
    <t>Demontáž okapového plechu do suti v krytině povlakové</t>
  </si>
  <si>
    <t>-1251235097</t>
  </si>
  <si>
    <t>dle výkresu D1.1.7</t>
  </si>
  <si>
    <t>129,6</t>
  </si>
  <si>
    <t>200</t>
  </si>
  <si>
    <t>764002821</t>
  </si>
  <si>
    <t>Demontáž střešního výlezu do suti</t>
  </si>
  <si>
    <t>1092796105</t>
  </si>
  <si>
    <t>201</t>
  </si>
  <si>
    <t>764002841</t>
  </si>
  <si>
    <t>Demontáž oplechování horních ploch zdí a nadezdívek do suti</t>
  </si>
  <si>
    <t>1817047224</t>
  </si>
  <si>
    <t>12,6*4+2*66,11</t>
  </si>
  <si>
    <t>202</t>
  </si>
  <si>
    <t>764002851</t>
  </si>
  <si>
    <t>Demontáž oplechování parapetů do suti</t>
  </si>
  <si>
    <t>1716948373</t>
  </si>
  <si>
    <t>272,4</t>
  </si>
  <si>
    <t>203</t>
  </si>
  <si>
    <t>764141331</t>
  </si>
  <si>
    <t>Krytina střechy rovné drážkováním z tabulí z TiZn lesklého plechu sklonu do 30°</t>
  </si>
  <si>
    <t>25768506</t>
  </si>
  <si>
    <t>dle výpisu prvků ozn. K10</t>
  </si>
  <si>
    <t>36*1,3</t>
  </si>
  <si>
    <t>204</t>
  </si>
  <si>
    <t>764141391</t>
  </si>
  <si>
    <t>Příplatek k cenám krytiny z TiZn lesklého plechu za těsnění drážek sklonu do 10°</t>
  </si>
  <si>
    <t>45301214</t>
  </si>
  <si>
    <t>205</t>
  </si>
  <si>
    <t>764222404</t>
  </si>
  <si>
    <t>Oplechování štítu závětrnou lištou z Al plechu rš 330 mm</t>
  </si>
  <si>
    <t>1442118758</t>
  </si>
  <si>
    <t>Dle výpisu prvků</t>
  </si>
  <si>
    <t>" Ozn.K8" 167,4</t>
  </si>
  <si>
    <t>206</t>
  </si>
  <si>
    <t>76422640R</t>
  </si>
  <si>
    <t>Oplechování parapetů rovných celoplošně lepené z Al plechu atyp rozměr ozn. K7</t>
  </si>
  <si>
    <t>-745707029</t>
  </si>
  <si>
    <t>dle výpisu prvků K7 rš 499 mm</t>
  </si>
  <si>
    <t>2,72*4</t>
  </si>
  <si>
    <t>207</t>
  </si>
  <si>
    <t>76422644R</t>
  </si>
  <si>
    <t>Oplechování parapetů rovných celoplošně lepené z Al plechu rš 300 mm</t>
  </si>
  <si>
    <t>-1422227545</t>
  </si>
  <si>
    <t>"K1 dl.2,02 m" 104*2,02</t>
  </si>
  <si>
    <t>"K2 dl.1,07 m" 16*1,07</t>
  </si>
  <si>
    <t>"K4 dl. 0,92 m" 14*0,92</t>
  </si>
  <si>
    <t>208</t>
  </si>
  <si>
    <t>76422645R</t>
  </si>
  <si>
    <t>Oplechování parapetů rovných celoplošně lepené z Al plechu rš 320 mm</t>
  </si>
  <si>
    <t>1285724830</t>
  </si>
  <si>
    <t>"K3 dl.1,5 m" 1,5*36</t>
  </si>
  <si>
    <t>209</t>
  </si>
  <si>
    <t>764242333</t>
  </si>
  <si>
    <t>Oplechování rovné okapové hrany z TiZn lesklého plechu rš 250 mm</t>
  </si>
  <si>
    <t>-1715267694</t>
  </si>
  <si>
    <t>stříšky nad 4.NP</t>
  </si>
  <si>
    <t>3,66*10</t>
  </si>
  <si>
    <t>210</t>
  </si>
  <si>
    <t>76424800R</t>
  </si>
  <si>
    <t>Oplechování římsy rovné mechanicky kotvené z TiZn lesklého plechu rš 250 mm</t>
  </si>
  <si>
    <t>-2070494784</t>
  </si>
  <si>
    <t>211</t>
  </si>
  <si>
    <t>998764103</t>
  </si>
  <si>
    <t>Přesun hmot tonážní pro konstrukce klempířské v objektech v do 24 m</t>
  </si>
  <si>
    <t>968506319</t>
  </si>
  <si>
    <t>212</t>
  </si>
  <si>
    <t>998764181</t>
  </si>
  <si>
    <t>Příplatek k přesunu hmot tonážní 764 prováděný bez použití mechanizace</t>
  </si>
  <si>
    <t>1961874028</t>
  </si>
  <si>
    <t>213</t>
  </si>
  <si>
    <t>76513500R</t>
  </si>
  <si>
    <t xml:space="preserve">Montáž střešních výlezů  plochy do 1,0 m2</t>
  </si>
  <si>
    <t>-1626376503</t>
  </si>
  <si>
    <t>214</t>
  </si>
  <si>
    <t>5916115R</t>
  </si>
  <si>
    <t>výlez na střechu 900x600mm plech Pz, zateplený</t>
  </si>
  <si>
    <t>-1268625738</t>
  </si>
  <si>
    <t>765</t>
  </si>
  <si>
    <t>Krytina skládaná</t>
  </si>
  <si>
    <t>215</t>
  </si>
  <si>
    <t>765115253</t>
  </si>
  <si>
    <t>Montáž držáku satelitní antény pro keramickou krytinu</t>
  </si>
  <si>
    <t>449610138</t>
  </si>
  <si>
    <t>216</t>
  </si>
  <si>
    <t>5966020R</t>
  </si>
  <si>
    <t xml:space="preserve">držák satelitní antény D 48mm </t>
  </si>
  <si>
    <t>-2125384688</t>
  </si>
  <si>
    <t>217</t>
  </si>
  <si>
    <t>998765103</t>
  </si>
  <si>
    <t>Přesun hmot tonážní pro krytiny skládané v objektech v do 24 m</t>
  </si>
  <si>
    <t>-1573006159</t>
  </si>
  <si>
    <t>218</t>
  </si>
  <si>
    <t>998765181</t>
  </si>
  <si>
    <t>Příplatek k přesunu hmot tonážní 765 prováděný bez použití mechanizace</t>
  </si>
  <si>
    <t>-1025383307</t>
  </si>
  <si>
    <t>766</t>
  </si>
  <si>
    <t>Konstrukce truhlářské</t>
  </si>
  <si>
    <t>219</t>
  </si>
  <si>
    <t>766441821</t>
  </si>
  <si>
    <t>Demontáž parapetních desek dřevěných nebo plastových šířky do 30 cm délky přes 1,0 m</t>
  </si>
  <si>
    <t>-894509104</t>
  </si>
  <si>
    <t>vnitřní parapety u vybouraných lodžiových sestav</t>
  </si>
  <si>
    <t>1,5*12</t>
  </si>
  <si>
    <t>220</t>
  </si>
  <si>
    <t>766660681</t>
  </si>
  <si>
    <t>Montáž vchodových dveří dvoukřídlových s díly a nadsvětlíkem do betonové kce</t>
  </si>
  <si>
    <t>1192627964</t>
  </si>
  <si>
    <t>vchodová sestava ozn 1P</t>
  </si>
  <si>
    <t>221</t>
  </si>
  <si>
    <t>6114416R</t>
  </si>
  <si>
    <t>dveře PVC vchodové dvoukřídlé otvíravé s nadsvětlíkem a fixním bočním světlíkem, spodní výplň dveří PUR panel, sklo Connex / ozn 1P</t>
  </si>
  <si>
    <t>2049939943</t>
  </si>
  <si>
    <t>(2,95*(2+0,44))*2</t>
  </si>
  <si>
    <t>222</t>
  </si>
  <si>
    <t>76662210R</t>
  </si>
  <si>
    <t>Montáž plastových lodžiových sestav s rámem do celostěnových panelů / ozn. 3P</t>
  </si>
  <si>
    <t>-1095119632</t>
  </si>
  <si>
    <t>lodžiové sestavy</t>
  </si>
  <si>
    <t>(1,5*1,6)*12+(0,8*2,35)*12</t>
  </si>
  <si>
    <t>223</t>
  </si>
  <si>
    <t>6114005R</t>
  </si>
  <si>
    <t>Lodžiová sestava výroba a dodávka / ozn. 3P</t>
  </si>
  <si>
    <t>1658351533</t>
  </si>
  <si>
    <t>12*(0,8*2,35)+12*(1,5*1,6)</t>
  </si>
  <si>
    <t>224</t>
  </si>
  <si>
    <t>766622217</t>
  </si>
  <si>
    <t>Montáž plastových oken plochy do 1 m2 otevíravých s rámem do celostěnových panelů / ozn 4P</t>
  </si>
  <si>
    <t>1514662580</t>
  </si>
  <si>
    <t>sklepní okénka ozn. 4P</t>
  </si>
  <si>
    <t>225</t>
  </si>
  <si>
    <t>61140049</t>
  </si>
  <si>
    <t>okno plastové otevíravé/sklopné dvojsklo do plochy 1m2 / ozn. 4P</t>
  </si>
  <si>
    <t>1287733214</t>
  </si>
  <si>
    <t>sklepní okna ozn. 4P</t>
  </si>
  <si>
    <t>14*(1*0,6)</t>
  </si>
  <si>
    <t>226</t>
  </si>
  <si>
    <t>766622136</t>
  </si>
  <si>
    <t>Montáž plastových oken plochy přes 1 m2 otevíravých výšky do 2,5 m s rámem do celostěnových panelů</t>
  </si>
  <si>
    <t>132140637</t>
  </si>
  <si>
    <t>"čtyřdílná sestava vitrína ozn. 5P" (2,4*1,8)*3</t>
  </si>
  <si>
    <t>"okno jednodílné ozn. 8P" (1,1*1,4)*8</t>
  </si>
  <si>
    <t>227</t>
  </si>
  <si>
    <t>6114000R</t>
  </si>
  <si>
    <t>čtyřdílná setava (vitrína) horní část sklopná, spodní pevná výroba a dodávka / ozn. 5P</t>
  </si>
  <si>
    <t>-360432655</t>
  </si>
  <si>
    <t>(2,4*1,8)*3</t>
  </si>
  <si>
    <t>228</t>
  </si>
  <si>
    <t>6114001R</t>
  </si>
  <si>
    <t>okno plastové jednodílné, otevíravé, sklopné, výroba a dodávka / ozn. 8P</t>
  </si>
  <si>
    <t>298207534</t>
  </si>
  <si>
    <t>229</t>
  </si>
  <si>
    <t>76662211R</t>
  </si>
  <si>
    <t>Montáž plastových sestav okna a vchodových dveří do celostěnových panelů / ozn. 6P</t>
  </si>
  <si>
    <t>1133321657</t>
  </si>
  <si>
    <t>sestava okno (vitrína) a vchodové dveře ú ozn 6P</t>
  </si>
  <si>
    <t>(1*2,1)*3+(1,4*1,8)*3</t>
  </si>
  <si>
    <t>230</t>
  </si>
  <si>
    <t>6114004R</t>
  </si>
  <si>
    <t>Sestava okna a vchodových dveří výroba a dodávka / ozn. 6P</t>
  </si>
  <si>
    <t>-1202262144</t>
  </si>
  <si>
    <t>3*(1*2,1)+3*(1,4*1,8)</t>
  </si>
  <si>
    <t>231</t>
  </si>
  <si>
    <t>766694112</t>
  </si>
  <si>
    <t>Montáž parapetních desek dřevěných nebo plastových šířky do 30 cm délky do 1,6 m</t>
  </si>
  <si>
    <t>-759031928</t>
  </si>
  <si>
    <t>"ozn. T1 140x1500mm" 12</t>
  </si>
  <si>
    <t>"ozn. T3 140x1400mm" 9</t>
  </si>
  <si>
    <t>232</t>
  </si>
  <si>
    <t>61144400</t>
  </si>
  <si>
    <t>parapet plastový vnitřní komůrkový 180x20x1000mm</t>
  </si>
  <si>
    <t>-531699478</t>
  </si>
  <si>
    <t>"ozn. T1 140x1500mm" 12*1,5</t>
  </si>
  <si>
    <t>"ozn. T3 140x1400mm" 9*1,4</t>
  </si>
  <si>
    <t>233</t>
  </si>
  <si>
    <t>766694113</t>
  </si>
  <si>
    <t>Montáž parapetních desek dřevěných nebo plastových šířky do 30 cm délky do 2,6 m</t>
  </si>
  <si>
    <t>1592083281</t>
  </si>
  <si>
    <t>"T2 130x2400 mm" 11</t>
  </si>
  <si>
    <t>234</t>
  </si>
  <si>
    <t>6114400R</t>
  </si>
  <si>
    <t>parapet plastový vnitřní komůrkový 130x20 mm</t>
  </si>
  <si>
    <t>-1781804872</t>
  </si>
  <si>
    <t>"T2 130x2400 mm" 11*2,4</t>
  </si>
  <si>
    <t>235</t>
  </si>
  <si>
    <t>766694114</t>
  </si>
  <si>
    <t>Montáž parapetních desek dřevěných nebo plastových šířky do 30 cm délky přes 2,6 m</t>
  </si>
  <si>
    <t>263979176</t>
  </si>
  <si>
    <t>"ozn. T4 240x2960 mm" 4</t>
  </si>
  <si>
    <t>236</t>
  </si>
  <si>
    <t>6114440R</t>
  </si>
  <si>
    <t>parapet plastový vnitřní komůrkový 240x20</t>
  </si>
  <si>
    <t>1706275669</t>
  </si>
  <si>
    <t>"ozn. T4 240x2960 mm" 4*2,96</t>
  </si>
  <si>
    <t>237</t>
  </si>
  <si>
    <t>998766103</t>
  </si>
  <si>
    <t>Přesun hmot tonážní pro konstrukce truhlářské v objektech v do 24 m</t>
  </si>
  <si>
    <t>-1059721149</t>
  </si>
  <si>
    <t>238</t>
  </si>
  <si>
    <t>998766181</t>
  </si>
  <si>
    <t>Příplatek k přesunu hmot tonážní 766 prováděný bez použití mechanizace</t>
  </si>
  <si>
    <t>961486982</t>
  </si>
  <si>
    <t>767</t>
  </si>
  <si>
    <t>Konstrukce zámečnické</t>
  </si>
  <si>
    <t>239</t>
  </si>
  <si>
    <t>76511520R</t>
  </si>
  <si>
    <t>Demontáž držáku satelitní antény z fasády</t>
  </si>
  <si>
    <t>-1936000395</t>
  </si>
  <si>
    <t>výkres D1.1.7</t>
  </si>
  <si>
    <t>240</t>
  </si>
  <si>
    <t>767134831</t>
  </si>
  <si>
    <t>Demontáž obložení stěn lamelami</t>
  </si>
  <si>
    <t>927195435</t>
  </si>
  <si>
    <t>241</t>
  </si>
  <si>
    <t>767141800</t>
  </si>
  <si>
    <t>Demontáž konstrukcí pro beztmelé zasklení se zasklením</t>
  </si>
  <si>
    <t>1154621812</t>
  </si>
  <si>
    <t>zasklení lodžií</t>
  </si>
  <si>
    <t>3,2*1,6</t>
  </si>
  <si>
    <t>242</t>
  </si>
  <si>
    <t>767161813</t>
  </si>
  <si>
    <t>Demontáž zábradlí rovného nerozebíratelného hmotnosti 1 m zábradlí do 20 kg do suti</t>
  </si>
  <si>
    <t>-1145649608</t>
  </si>
  <si>
    <t>36*3,2</t>
  </si>
  <si>
    <t>243</t>
  </si>
  <si>
    <t>767163121</t>
  </si>
  <si>
    <t>Montáž přímého kovového zábradlí z dílců do betonu v rovině</t>
  </si>
  <si>
    <t>627518649</t>
  </si>
  <si>
    <t>lodžie-dle výpisu prvků</t>
  </si>
  <si>
    <t>30*3,25</t>
  </si>
  <si>
    <t>244</t>
  </si>
  <si>
    <t>5534220R</t>
  </si>
  <si>
    <t>zábradlí s bezpečnostním drátosklem, s bočním kotvením, sloupky z jeklů viz.výkres D1.1.16.15 (popis v TZ)</t>
  </si>
  <si>
    <t>645854974</t>
  </si>
  <si>
    <t>245</t>
  </si>
  <si>
    <t>767492802</t>
  </si>
  <si>
    <t>Demontáž fasádního jednosměrného svislého roštu</t>
  </si>
  <si>
    <t>-1465998293</t>
  </si>
  <si>
    <t>246</t>
  </si>
  <si>
    <t>76753110R</t>
  </si>
  <si>
    <t>Montáž a dodávka vstupních kovových čistících škrabáků-žárově zinkováno, 1000x500 mm, oka 30x10 mm, zapuštěné s rámem 33/30/3 mm</t>
  </si>
  <si>
    <t>-504598935</t>
  </si>
  <si>
    <t>247</t>
  </si>
  <si>
    <t>76753111R</t>
  </si>
  <si>
    <t>Demontáž vstupních kovových nebo plastových rohoží čistících zón</t>
  </si>
  <si>
    <t>812218665</t>
  </si>
  <si>
    <t>(0,6*0,4)*4</t>
  </si>
  <si>
    <t>krytí dešťové kanalizace</t>
  </si>
  <si>
    <t>(0,6*0,3)*3</t>
  </si>
  <si>
    <t>767661811</t>
  </si>
  <si>
    <t>Demontáž mříží pevných nebo otevíravých</t>
  </si>
  <si>
    <t>-1815138521</t>
  </si>
  <si>
    <t>2,36*2,1+1,205*2,1+0,855*2,1+1,1*1,4+1,1*1,4</t>
  </si>
  <si>
    <t>(1*0,6)*4</t>
  </si>
  <si>
    <t>249</t>
  </si>
  <si>
    <t>767712812</t>
  </si>
  <si>
    <t>Demontáž výkladců zapuštěných svařovaných</t>
  </si>
  <si>
    <t>1422117384</t>
  </si>
  <si>
    <t>(2,93*2,1)*2</t>
  </si>
  <si>
    <t>výkladce</t>
  </si>
  <si>
    <t>2,36*2,1+1,205*2,1+2,4*2,1+2,36*2,1+2,4*2,1+2,36*2,1</t>
  </si>
  <si>
    <t>250</t>
  </si>
  <si>
    <t>998767103</t>
  </si>
  <si>
    <t>Přesun hmot tonážní pro zámečnické konstrukce v objektech v do 24 m</t>
  </si>
  <si>
    <t>-779388815</t>
  </si>
  <si>
    <t>251</t>
  </si>
  <si>
    <t>998767181</t>
  </si>
  <si>
    <t>Příplatek k přesunu hmot tonážní 767 prováděný bez použití mechanizace</t>
  </si>
  <si>
    <t>-1290202405</t>
  </si>
  <si>
    <t>771</t>
  </si>
  <si>
    <t>Podlahy z dlaždic</t>
  </si>
  <si>
    <t>252</t>
  </si>
  <si>
    <t>771121011</t>
  </si>
  <si>
    <t>Nátěr penetrační na podlahu</t>
  </si>
  <si>
    <t>-1574692581</t>
  </si>
  <si>
    <t xml:space="preserve">lodžie </t>
  </si>
  <si>
    <t>(3,66*0,29+2,73*1,2+0,9*0,15)*36</t>
  </si>
  <si>
    <t>vstupy výkres půdorys 1.PP D1.1.1.8</t>
  </si>
  <si>
    <t>(3,6*0,25+2,965*1,2+1,42*0,28)*4</t>
  </si>
  <si>
    <t>253</t>
  </si>
  <si>
    <t>771473810</t>
  </si>
  <si>
    <t>Demontáž soklíků z dlaždic keramických lepených rovných</t>
  </si>
  <si>
    <t>-1343405656</t>
  </si>
  <si>
    <t>Půdorys 1.PP - Bourání + demontáže</t>
  </si>
  <si>
    <t>sokly u vchodů</t>
  </si>
  <si>
    <t>(1,1+0,315+1,35+1,45+0,315)*4</t>
  </si>
  <si>
    <t>(1,62+0,2+1,62)*2</t>
  </si>
  <si>
    <t>půdorysy 1.NP až 4.NP - sokly lodžií</t>
  </si>
  <si>
    <t>254</t>
  </si>
  <si>
    <t>771474111</t>
  </si>
  <si>
    <t>Montáž soklů z dlaždic keramických rovných flexibilní lepidlo v do 65 mm</t>
  </si>
  <si>
    <t>681987290</t>
  </si>
  <si>
    <t xml:space="preserve">u lodžiových "schůdcích" </t>
  </si>
  <si>
    <t>0,8*36</t>
  </si>
  <si>
    <t>255</t>
  </si>
  <si>
    <t>771474112</t>
  </si>
  <si>
    <t>Montáž soklů z dlaždic keramických rovných flexibilní lepidlo v do 90 mm</t>
  </si>
  <si>
    <t>1334540768</t>
  </si>
  <si>
    <t>(0,46*2+2*1,2+1,71+2+0,25*2+0,24)*36</t>
  </si>
  <si>
    <t>vstupy 1.PP výkres D1.1.1.8</t>
  </si>
  <si>
    <t>(0,4*2+1,2+1,34+0,37+1,53)*4</t>
  </si>
  <si>
    <t>256</t>
  </si>
  <si>
    <t>59761275</t>
  </si>
  <si>
    <t>sokl-dlažba keramická slinutá hladká do interiéru i exteriéru 330x80mm</t>
  </si>
  <si>
    <t>-1421132825</t>
  </si>
  <si>
    <t>300,68*3,33*1,1+0,609</t>
  </si>
  <si>
    <t>257</t>
  </si>
  <si>
    <t>771573810</t>
  </si>
  <si>
    <t>Demontáž podlah z dlaždic keramických lepených</t>
  </si>
  <si>
    <t>153898840</t>
  </si>
  <si>
    <t>(2,965*1,45+0,4*1,565+2*(0,315*0,4))*4</t>
  </si>
  <si>
    <t>(3,01*2,93+0,1*1,65)*2</t>
  </si>
  <si>
    <t>lodžie 1.NP až 4NP</t>
  </si>
  <si>
    <t>36*(1,63*3)</t>
  </si>
  <si>
    <t>258</t>
  </si>
  <si>
    <t>771574112</t>
  </si>
  <si>
    <t>Montáž podlah keramických hladkých lepených flexibilním lepidlem do 12 ks/ m2</t>
  </si>
  <si>
    <t>1475917011</t>
  </si>
  <si>
    <t>259</t>
  </si>
  <si>
    <t>59761409</t>
  </si>
  <si>
    <t>dlažba keramická slinutá protiskluzná do interiéru i exteriéru pro vysoké mechanické namáhání přes 9 do 12ks/m2</t>
  </si>
  <si>
    <t>59026557</t>
  </si>
  <si>
    <t>180,428</t>
  </si>
  <si>
    <t>(0,8*0,05)*36</t>
  </si>
  <si>
    <t>181,868*1,1 'Přepočtené koeficientem množství</t>
  </si>
  <si>
    <t>260</t>
  </si>
  <si>
    <t>771577111</t>
  </si>
  <si>
    <t>Příplatek k montáži podlah keramických lepených flexibilním lepidlem za plochu do 5 m2</t>
  </si>
  <si>
    <t>1093071126</t>
  </si>
  <si>
    <t>261</t>
  </si>
  <si>
    <t>77159100R</t>
  </si>
  <si>
    <t>Montáž koncové krytky parapetu do š.300 mm</t>
  </si>
  <si>
    <t>-1134721575</t>
  </si>
  <si>
    <t>262</t>
  </si>
  <si>
    <t>61144019</t>
  </si>
  <si>
    <t>koncovka k parapetu plastovému vnitřnímu 1 pár</t>
  </si>
  <si>
    <t>sada</t>
  </si>
  <si>
    <t>-864977865</t>
  </si>
  <si>
    <t>263</t>
  </si>
  <si>
    <t>771591121</t>
  </si>
  <si>
    <t>Podlahy separační provazec do pružných spar průměru 4 mm</t>
  </si>
  <si>
    <t>1703201996</t>
  </si>
  <si>
    <t>264</t>
  </si>
  <si>
    <t>771591264</t>
  </si>
  <si>
    <t>Izolace těsnícími pásy mezi podlahou a stěnou</t>
  </si>
  <si>
    <t>-574908380</t>
  </si>
  <si>
    <t>přelepení kraje systémové okapnice</t>
  </si>
  <si>
    <t>(2*0,27+3,6)*36</t>
  </si>
  <si>
    <t xml:space="preserve">vytažení na svislé zdivo </t>
  </si>
  <si>
    <t>(2*0,03+0,32*2+1,2*2+1,8+0,11*2+0,28)*36</t>
  </si>
  <si>
    <t>265</t>
  </si>
  <si>
    <t>998771102</t>
  </si>
  <si>
    <t>Přesun hmot tonážní pro podlahy z dlaždic v objektech v do 12 m</t>
  </si>
  <si>
    <t>418443125</t>
  </si>
  <si>
    <t>266</t>
  </si>
  <si>
    <t>998771181</t>
  </si>
  <si>
    <t>Příplatek k přesunu hmot tonážní 771 prováděný bez použití mechanizace</t>
  </si>
  <si>
    <t>1622328830</t>
  </si>
  <si>
    <t>781</t>
  </si>
  <si>
    <t>Dokončovací práce - obklady</t>
  </si>
  <si>
    <t>267</t>
  </si>
  <si>
    <t>781731810</t>
  </si>
  <si>
    <t>Demontáž obkladů z obkladaček cihelných kladených do malty</t>
  </si>
  <si>
    <t>-1717732630</t>
  </si>
  <si>
    <t>pohled východní bourání</t>
  </si>
  <si>
    <t>(7,5*1,4-(1,1*0,6)*2)+(10,8*1,4-(1,1*0,6)*3)+(7,2*1,4-(1,1*0,6)*2)*2+(10,8*1,4-(1,1*0,6)*3)+(7,5*1,4-(1,1*0,6)*2)</t>
  </si>
  <si>
    <t>pohled západní bourání</t>
  </si>
  <si>
    <t>(7,4*1,66-(1,1*1,4)*2)+(21,8*2,66-(1,1*1,4)*6)</t>
  </si>
  <si>
    <t>12,5*1,91</t>
  </si>
  <si>
    <t>Pohled severní</t>
  </si>
  <si>
    <t>12,5*1,64</t>
  </si>
  <si>
    <t>783</t>
  </si>
  <si>
    <t>Dokončovací práce - nátěry</t>
  </si>
  <si>
    <t>268</t>
  </si>
  <si>
    <t>78341700R</t>
  </si>
  <si>
    <t>Krycí jednonásobný syntetický nátěr klempířských konstrukcí - odvětrání na střeše</t>
  </si>
  <si>
    <t>-2042305055</t>
  </si>
  <si>
    <t>784</t>
  </si>
  <si>
    <t>Dokončovací práce - malby a tapety</t>
  </si>
  <si>
    <t>269</t>
  </si>
  <si>
    <t>784211021</t>
  </si>
  <si>
    <t>Jednonásobné bílé malby ze směsí za mokra středně otěruvzdorných v místnostech výšky do 3,80 m</t>
  </si>
  <si>
    <t>-321968860</t>
  </si>
  <si>
    <t>výmalba zateplené části v 1.PP povrchová úprava stěrka</t>
  </si>
  <si>
    <t>787</t>
  </si>
  <si>
    <t>Dokončovací práce - zasklívání</t>
  </si>
  <si>
    <t>270</t>
  </si>
  <si>
    <t>78770190R</t>
  </si>
  <si>
    <t>Bezrámové zasklení lodžií včetně zábradlí v 1.NP-typový výrobek / ozn Z6</t>
  </si>
  <si>
    <t>-1014501611</t>
  </si>
  <si>
    <t>VRN</t>
  </si>
  <si>
    <t>Vedlejší rozpočtové náklady</t>
  </si>
  <si>
    <t>VRN1</t>
  </si>
  <si>
    <t>Průzkumné, geodetické a projektové práce</t>
  </si>
  <si>
    <t>271</t>
  </si>
  <si>
    <t>012002000</t>
  </si>
  <si>
    <t>Geodetické práce</t>
  </si>
  <si>
    <t>soub</t>
  </si>
  <si>
    <t>1024</t>
  </si>
  <si>
    <t>1811006403</t>
  </si>
  <si>
    <t>272</t>
  </si>
  <si>
    <t>013002000</t>
  </si>
  <si>
    <t>Projektové práce-dílenská dokumentace zámečnických výrobků</t>
  </si>
  <si>
    <t>2106852045</t>
  </si>
  <si>
    <t>VRN3</t>
  </si>
  <si>
    <t>Zařízení staveniště</t>
  </si>
  <si>
    <t>273</t>
  </si>
  <si>
    <t>030001000</t>
  </si>
  <si>
    <t>-1361317372</t>
  </si>
  <si>
    <t>Buňka-kancelář, buňka-šatna, mobilní WC</t>
  </si>
  <si>
    <t>4 měsíce</t>
  </si>
  <si>
    <t>274</t>
  </si>
  <si>
    <t>034002000</t>
  </si>
  <si>
    <t>Zabezpečení staveniště</t>
  </si>
  <si>
    <t>-164808226</t>
  </si>
  <si>
    <t>275</t>
  </si>
  <si>
    <t>039002000</t>
  </si>
  <si>
    <t>Zrušení zařízení staveniště</t>
  </si>
  <si>
    <t>603838621</t>
  </si>
  <si>
    <t>VRN4</t>
  </si>
  <si>
    <t>Inženýrská činnost</t>
  </si>
  <si>
    <t>276</t>
  </si>
  <si>
    <t>043002000</t>
  </si>
  <si>
    <t>Zkoušky a ostatní měření</t>
  </si>
  <si>
    <t>-92546379</t>
  </si>
  <si>
    <t xml:space="preserve">elektro, hutnění </t>
  </si>
  <si>
    <t>"kpl" 1</t>
  </si>
  <si>
    <t>277</t>
  </si>
  <si>
    <t>045002000</t>
  </si>
  <si>
    <t>Kompletační a koordinační činnost</t>
  </si>
  <si>
    <t>1980750545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</si>
</sst>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09/2020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Zateplení bytového domu č.p. 76, 77, 78, 79 na st.p.č.280-283, Obec Bečov (blok 7)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Bečov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REAL-INVESTA spol. s 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01 - Stavební část'!P148</f>
        <v>0</v>
      </c>
      <c r="AV95" s="129">
        <f>'SO 01 - Stavební část'!J33</f>
        <v>0</v>
      </c>
      <c r="AW95" s="129">
        <f>'SO 01 - Stavební část'!J34</f>
        <v>0</v>
      </c>
      <c r="AX95" s="129">
        <f>'SO 01 - Stavební část'!J35</f>
        <v>0</v>
      </c>
      <c r="AY95" s="129">
        <f>'SO 01 - Stavební část'!J36</f>
        <v>0</v>
      </c>
      <c r="AZ95" s="129">
        <f>'SO 01 - Stavební část'!F33</f>
        <v>0</v>
      </c>
      <c r="BA95" s="129">
        <f>'SO 01 - Stavební část'!F34</f>
        <v>0</v>
      </c>
      <c r="BB95" s="129">
        <f>'SO 01 - Stavební část'!F35</f>
        <v>0</v>
      </c>
      <c r="BC95" s="129">
        <f>'SO 01 - Stavební část'!F36</f>
        <v>0</v>
      </c>
      <c r="BD95" s="131">
        <f>'SO 01 - Stavební část'!F37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MajKWYJ8WrYPeOwBR8DZgRkolgxD/PCrE8VQeV/Yfd6l1E9I3imA1FeascK1D/UB30/zKAHgKLgrOVT7uVYyUg==" hashValue="y+r6TeqgQpU8gFRQcGWzE5LJr+DGQ07y3O+WVGsjzyKYE0RTOH0DhTu840ou5BSVHkaNOGHFSy5Gl+FKfV0jJ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3.25" customHeight="1">
      <c r="B7" s="21"/>
      <c r="E7" s="138" t="str">
        <f>'Rekapitulace stavby'!K6</f>
        <v>Zateplení bytového domu č.p. 76, 77, 78, 79 na st.p.č.280-283, Obec Bečov (blok 7)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30. 7. 2020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34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ROUND((SUM(BE148:BE1162)),  2)</f>
        <v>0</v>
      </c>
      <c r="G33" s="39"/>
      <c r="H33" s="39"/>
      <c r="I33" s="152">
        <v>0.20999999999999999</v>
      </c>
      <c r="J33" s="151">
        <f>ROUND(((SUM(BE148:BE1162))*I33),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ROUND((SUM(BF148:BF1162)),  2)</f>
        <v>0</v>
      </c>
      <c r="G34" s="39"/>
      <c r="H34" s="39"/>
      <c r="I34" s="152">
        <v>0.14999999999999999</v>
      </c>
      <c r="J34" s="151">
        <f>ROUND(((SUM(BF148:BF1162))*I34),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ROUND((SUM(BG148:BG1162)),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ROUND((SUM(BH148:BH1162)),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ROUND((SUM(BI148:BI1162)),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71" t="str">
        <f>E7</f>
        <v>Zateplení bytového domu č.p. 76, 77, 78, 79 na st.p.č.280-283, Obec Bečov (blok 7)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30</v>
      </c>
      <c r="J91" s="37" t="str">
        <f>E21</f>
        <v>REAL-INVESTA spol. s 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J149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J150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J183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J192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J211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J229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J589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J595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J752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J767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104</v>
      </c>
      <c r="E107" s="179"/>
      <c r="F107" s="179"/>
      <c r="G107" s="179"/>
      <c r="H107" s="179"/>
      <c r="I107" s="179"/>
      <c r="J107" s="180">
        <f>J769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J770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J799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J843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J867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J874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110</v>
      </c>
      <c r="E113" s="185"/>
      <c r="F113" s="185"/>
      <c r="G113" s="185"/>
      <c r="H113" s="185"/>
      <c r="I113" s="185"/>
      <c r="J113" s="186">
        <f>J893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J896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112</v>
      </c>
      <c r="E115" s="185"/>
      <c r="F115" s="185"/>
      <c r="G115" s="185"/>
      <c r="H115" s="185"/>
      <c r="I115" s="185"/>
      <c r="J115" s="186">
        <f>J904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113</v>
      </c>
      <c r="E116" s="185"/>
      <c r="F116" s="185"/>
      <c r="G116" s="185"/>
      <c r="H116" s="185"/>
      <c r="I116" s="185"/>
      <c r="J116" s="186">
        <f>J913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J959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115</v>
      </c>
      <c r="E118" s="185"/>
      <c r="F118" s="185"/>
      <c r="G118" s="185"/>
      <c r="H118" s="185"/>
      <c r="I118" s="185"/>
      <c r="J118" s="186">
        <f>J964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116</v>
      </c>
      <c r="E119" s="185"/>
      <c r="F119" s="185"/>
      <c r="G119" s="185"/>
      <c r="H119" s="185"/>
      <c r="I119" s="185"/>
      <c r="J119" s="186">
        <f>J1015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117</v>
      </c>
      <c r="E120" s="185"/>
      <c r="F120" s="185"/>
      <c r="G120" s="185"/>
      <c r="H120" s="185"/>
      <c r="I120" s="185"/>
      <c r="J120" s="186">
        <f>J1060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118</v>
      </c>
      <c r="E121" s="185"/>
      <c r="F121" s="185"/>
      <c r="G121" s="185"/>
      <c r="H121" s="185"/>
      <c r="I121" s="185"/>
      <c r="J121" s="186">
        <f>J1128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119</v>
      </c>
      <c r="E122" s="185"/>
      <c r="F122" s="185"/>
      <c r="G122" s="185"/>
      <c r="H122" s="185"/>
      <c r="I122" s="185"/>
      <c r="J122" s="186">
        <f>J1139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83"/>
      <c r="D123" s="184" t="s">
        <v>120</v>
      </c>
      <c r="E123" s="185"/>
      <c r="F123" s="185"/>
      <c r="G123" s="185"/>
      <c r="H123" s="185"/>
      <c r="I123" s="185"/>
      <c r="J123" s="186">
        <f>J1141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121</v>
      </c>
      <c r="E124" s="185"/>
      <c r="F124" s="185"/>
      <c r="G124" s="185"/>
      <c r="H124" s="185"/>
      <c r="I124" s="185"/>
      <c r="J124" s="186">
        <f>J1145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6"/>
      <c r="C125" s="177"/>
      <c r="D125" s="178" t="s">
        <v>122</v>
      </c>
      <c r="E125" s="179"/>
      <c r="F125" s="179"/>
      <c r="G125" s="179"/>
      <c r="H125" s="179"/>
      <c r="I125" s="179"/>
      <c r="J125" s="180">
        <f>J1147</f>
        <v>0</v>
      </c>
      <c r="K125" s="177"/>
      <c r="L125" s="181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2"/>
      <c r="C126" s="183"/>
      <c r="D126" s="184" t="s">
        <v>123</v>
      </c>
      <c r="E126" s="185"/>
      <c r="F126" s="185"/>
      <c r="G126" s="185"/>
      <c r="H126" s="185"/>
      <c r="I126" s="185"/>
      <c r="J126" s="186">
        <f>J1148</f>
        <v>0</v>
      </c>
      <c r="K126" s="183"/>
      <c r="L126" s="18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2"/>
      <c r="C127" s="183"/>
      <c r="D127" s="184" t="s">
        <v>124</v>
      </c>
      <c r="E127" s="185"/>
      <c r="F127" s="185"/>
      <c r="G127" s="185"/>
      <c r="H127" s="185"/>
      <c r="I127" s="185"/>
      <c r="J127" s="186">
        <f>J1151</f>
        <v>0</v>
      </c>
      <c r="K127" s="183"/>
      <c r="L127" s="18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2"/>
      <c r="C128" s="183"/>
      <c r="D128" s="184" t="s">
        <v>125</v>
      </c>
      <c r="E128" s="185"/>
      <c r="F128" s="185"/>
      <c r="G128" s="185"/>
      <c r="H128" s="185"/>
      <c r="I128" s="185"/>
      <c r="J128" s="186">
        <f>J1158</f>
        <v>0</v>
      </c>
      <c r="K128" s="183"/>
      <c r="L128" s="18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126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23.25" customHeight="1">
      <c r="A138" s="39"/>
      <c r="B138" s="40"/>
      <c r="C138" s="41"/>
      <c r="D138" s="41"/>
      <c r="E138" s="171" t="str">
        <f>E7</f>
        <v>Zateplení bytového domu č.p. 76, 77, 78, 79 na st.p.č.280-283, Obec Bečov (blok 7)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87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SO 01 - Stavební část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 xml:space="preserve"> </v>
      </c>
      <c r="G142" s="41"/>
      <c r="H142" s="41"/>
      <c r="I142" s="33" t="s">
        <v>22</v>
      </c>
      <c r="J142" s="80" t="str">
        <f>IF(J12="","",J12)</f>
        <v>30. 7. 2020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25.65" customHeight="1">
      <c r="A144" s="39"/>
      <c r="B144" s="40"/>
      <c r="C144" s="33" t="s">
        <v>24</v>
      </c>
      <c r="D144" s="41"/>
      <c r="E144" s="41"/>
      <c r="F144" s="28" t="str">
        <f>E15</f>
        <v>Obec Bečov</v>
      </c>
      <c r="G144" s="41"/>
      <c r="H144" s="41"/>
      <c r="I144" s="33" t="s">
        <v>30</v>
      </c>
      <c r="J144" s="37" t="str">
        <f>E21</f>
        <v>REAL-INVESTA spol. s r.o.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28</v>
      </c>
      <c r="D145" s="41"/>
      <c r="E145" s="41"/>
      <c r="F145" s="28" t="str">
        <f>IF(E18="","",E18)</f>
        <v>Vyplň údaj</v>
      </c>
      <c r="G145" s="41"/>
      <c r="H145" s="41"/>
      <c r="I145" s="33" t="s">
        <v>34</v>
      </c>
      <c r="J145" s="37" t="str">
        <f>E24</f>
        <v xml:space="preserve"> 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88"/>
      <c r="B147" s="189"/>
      <c r="C147" s="190" t="s">
        <v>127</v>
      </c>
      <c r="D147" s="191" t="s">
        <v>61</v>
      </c>
      <c r="E147" s="191" t="s">
        <v>57</v>
      </c>
      <c r="F147" s="191" t="s">
        <v>58</v>
      </c>
      <c r="G147" s="191" t="s">
        <v>128</v>
      </c>
      <c r="H147" s="191" t="s">
        <v>129</v>
      </c>
      <c r="I147" s="191" t="s">
        <v>130</v>
      </c>
      <c r="J147" s="191" t="s">
        <v>91</v>
      </c>
      <c r="K147" s="192" t="s">
        <v>131</v>
      </c>
      <c r="L147" s="193"/>
      <c r="M147" s="101" t="s">
        <v>1</v>
      </c>
      <c r="N147" s="102" t="s">
        <v>40</v>
      </c>
      <c r="O147" s="102" t="s">
        <v>132</v>
      </c>
      <c r="P147" s="102" t="s">
        <v>133</v>
      </c>
      <c r="Q147" s="102" t="s">
        <v>134</v>
      </c>
      <c r="R147" s="102" t="s">
        <v>135</v>
      </c>
      <c r="S147" s="102" t="s">
        <v>136</v>
      </c>
      <c r="T147" s="103" t="s">
        <v>137</v>
      </c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</row>
    <row r="148" s="2" customFormat="1" ht="22.8" customHeight="1">
      <c r="A148" s="39"/>
      <c r="B148" s="40"/>
      <c r="C148" s="108" t="s">
        <v>138</v>
      </c>
      <c r="D148" s="41"/>
      <c r="E148" s="41"/>
      <c r="F148" s="41"/>
      <c r="G148" s="41"/>
      <c r="H148" s="41"/>
      <c r="I148" s="41"/>
      <c r="J148" s="194">
        <f>BK148</f>
        <v>0</v>
      </c>
      <c r="K148" s="41"/>
      <c r="L148" s="45"/>
      <c r="M148" s="104"/>
      <c r="N148" s="195"/>
      <c r="O148" s="105"/>
      <c r="P148" s="196">
        <f>P149+P769+P1147</f>
        <v>0</v>
      </c>
      <c r="Q148" s="105"/>
      <c r="R148" s="196">
        <f>R149+R769+R1147</f>
        <v>154.15407549295</v>
      </c>
      <c r="S148" s="105"/>
      <c r="T148" s="197">
        <f>T149+T769+T1147</f>
        <v>76.787273599999992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75</v>
      </c>
      <c r="AU148" s="18" t="s">
        <v>93</v>
      </c>
      <c r="BK148" s="198">
        <f>BK149+BK769+BK1147</f>
        <v>0</v>
      </c>
    </row>
    <row r="149" s="12" customFormat="1" ht="25.92" customHeight="1">
      <c r="A149" s="12"/>
      <c r="B149" s="199"/>
      <c r="C149" s="200"/>
      <c r="D149" s="201" t="s">
        <v>75</v>
      </c>
      <c r="E149" s="202" t="s">
        <v>139</v>
      </c>
      <c r="F149" s="202" t="s">
        <v>140</v>
      </c>
      <c r="G149" s="200"/>
      <c r="H149" s="200"/>
      <c r="I149" s="203"/>
      <c r="J149" s="204">
        <f>BK149</f>
        <v>0</v>
      </c>
      <c r="K149" s="200"/>
      <c r="L149" s="205"/>
      <c r="M149" s="206"/>
      <c r="N149" s="207"/>
      <c r="O149" s="207"/>
      <c r="P149" s="208">
        <f>P150+P183+P192+P211+P229+P589+P595+P752+P767</f>
        <v>0</v>
      </c>
      <c r="Q149" s="207"/>
      <c r="R149" s="208">
        <f>R150+R183+R192+R211+R229+R589+R595+R752+R767</f>
        <v>127.23551614294999</v>
      </c>
      <c r="S149" s="207"/>
      <c r="T149" s="209">
        <f>T150+T183+T192+T211+T229+T589+T595+T752+T767</f>
        <v>59.724185999999996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84</v>
      </c>
      <c r="AT149" s="211" t="s">
        <v>75</v>
      </c>
      <c r="AU149" s="211" t="s">
        <v>76</v>
      </c>
      <c r="AY149" s="210" t="s">
        <v>141</v>
      </c>
      <c r="BK149" s="212">
        <f>BK150+BK183+BK192+BK211+BK229+BK589+BK595+BK752+BK767</f>
        <v>0</v>
      </c>
    </row>
    <row r="150" s="12" customFormat="1" ht="22.8" customHeight="1">
      <c r="A150" s="12"/>
      <c r="B150" s="199"/>
      <c r="C150" s="200"/>
      <c r="D150" s="201" t="s">
        <v>75</v>
      </c>
      <c r="E150" s="213" t="s">
        <v>84</v>
      </c>
      <c r="F150" s="213" t="s">
        <v>142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SUM(P151:P182)</f>
        <v>0</v>
      </c>
      <c r="Q150" s="207"/>
      <c r="R150" s="208">
        <f>SUM(R151:R182)</f>
        <v>1.34467</v>
      </c>
      <c r="S150" s="207"/>
      <c r="T150" s="209">
        <f>SUM(T151:T182)</f>
        <v>25.910959999999996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84</v>
      </c>
      <c r="AT150" s="211" t="s">
        <v>75</v>
      </c>
      <c r="AU150" s="211" t="s">
        <v>84</v>
      </c>
      <c r="AY150" s="210" t="s">
        <v>141</v>
      </c>
      <c r="BK150" s="212">
        <f>SUM(BK151:BK182)</f>
        <v>0</v>
      </c>
    </row>
    <row r="151" s="2" customFormat="1" ht="24.15" customHeight="1">
      <c r="A151" s="39"/>
      <c r="B151" s="40"/>
      <c r="C151" s="215" t="s">
        <v>84</v>
      </c>
      <c r="D151" s="215" t="s">
        <v>143</v>
      </c>
      <c r="E151" s="216" t="s">
        <v>144</v>
      </c>
      <c r="F151" s="217" t="s">
        <v>145</v>
      </c>
      <c r="G151" s="218" t="s">
        <v>146</v>
      </c>
      <c r="H151" s="219">
        <v>43.799999999999997</v>
      </c>
      <c r="I151" s="220"/>
      <c r="J151" s="221">
        <f>ROUND(I151*H151,2)</f>
        <v>0</v>
      </c>
      <c r="K151" s="217" t="s">
        <v>147</v>
      </c>
      <c r="L151" s="45"/>
      <c r="M151" s="222" t="s">
        <v>1</v>
      </c>
      <c r="N151" s="223" t="s">
        <v>42</v>
      </c>
      <c r="O151" s="92"/>
      <c r="P151" s="224">
        <f>O151*H151</f>
        <v>0</v>
      </c>
      <c r="Q151" s="224">
        <v>0</v>
      </c>
      <c r="R151" s="224">
        <f>Q151*H151</f>
        <v>0</v>
      </c>
      <c r="S151" s="224">
        <v>0.255</v>
      </c>
      <c r="T151" s="225">
        <f>S151*H151</f>
        <v>11.168999999999999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6" t="s">
        <v>148</v>
      </c>
      <c r="AT151" s="226" t="s">
        <v>143</v>
      </c>
      <c r="AU151" s="226" t="s">
        <v>149</v>
      </c>
      <c r="AY151" s="18" t="s">
        <v>141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8" t="s">
        <v>149</v>
      </c>
      <c r="BK151" s="227">
        <f>ROUND(I151*H151,2)</f>
        <v>0</v>
      </c>
      <c r="BL151" s="18" t="s">
        <v>148</v>
      </c>
      <c r="BM151" s="226" t="s">
        <v>150</v>
      </c>
    </row>
    <row r="152" s="13" customFormat="1">
      <c r="A152" s="13"/>
      <c r="B152" s="228"/>
      <c r="C152" s="229"/>
      <c r="D152" s="230" t="s">
        <v>151</v>
      </c>
      <c r="E152" s="231" t="s">
        <v>1</v>
      </c>
      <c r="F152" s="232" t="s">
        <v>152</v>
      </c>
      <c r="G152" s="229"/>
      <c r="H152" s="231" t="s">
        <v>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151</v>
      </c>
      <c r="AU152" s="238" t="s">
        <v>149</v>
      </c>
      <c r="AV152" s="13" t="s">
        <v>84</v>
      </c>
      <c r="AW152" s="13" t="s">
        <v>33</v>
      </c>
      <c r="AX152" s="13" t="s">
        <v>76</v>
      </c>
      <c r="AY152" s="238" t="s">
        <v>141</v>
      </c>
    </row>
    <row r="153" s="14" customFormat="1">
      <c r="A153" s="14"/>
      <c r="B153" s="239"/>
      <c r="C153" s="240"/>
      <c r="D153" s="230" t="s">
        <v>151</v>
      </c>
      <c r="E153" s="241" t="s">
        <v>1</v>
      </c>
      <c r="F153" s="242" t="s">
        <v>153</v>
      </c>
      <c r="G153" s="240"/>
      <c r="H153" s="243">
        <v>43.799999999999997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151</v>
      </c>
      <c r="AU153" s="249" t="s">
        <v>149</v>
      </c>
      <c r="AV153" s="14" t="s">
        <v>149</v>
      </c>
      <c r="AW153" s="14" t="s">
        <v>33</v>
      </c>
      <c r="AX153" s="14" t="s">
        <v>84</v>
      </c>
      <c r="AY153" s="249" t="s">
        <v>141</v>
      </c>
    </row>
    <row r="154" s="2" customFormat="1" ht="24.15" customHeight="1">
      <c r="A154" s="39"/>
      <c r="B154" s="40"/>
      <c r="C154" s="215" t="s">
        <v>149</v>
      </c>
      <c r="D154" s="215" t="s">
        <v>143</v>
      </c>
      <c r="E154" s="216" t="s">
        <v>154</v>
      </c>
      <c r="F154" s="217" t="s">
        <v>155</v>
      </c>
      <c r="G154" s="218" t="s">
        <v>146</v>
      </c>
      <c r="H154" s="219">
        <v>16.488</v>
      </c>
      <c r="I154" s="220"/>
      <c r="J154" s="221">
        <f>ROUND(I154*H154,2)</f>
        <v>0</v>
      </c>
      <c r="K154" s="217" t="s">
        <v>147</v>
      </c>
      <c r="L154" s="45"/>
      <c r="M154" s="222" t="s">
        <v>1</v>
      </c>
      <c r="N154" s="223" t="s">
        <v>42</v>
      </c>
      <c r="O154" s="92"/>
      <c r="P154" s="224">
        <f>O154*H154</f>
        <v>0</v>
      </c>
      <c r="Q154" s="224">
        <v>0</v>
      </c>
      <c r="R154" s="224">
        <f>Q154*H154</f>
        <v>0</v>
      </c>
      <c r="S154" s="224">
        <v>0.23999999999999999</v>
      </c>
      <c r="T154" s="225">
        <f>S154*H154</f>
        <v>3.9571199999999997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6" t="s">
        <v>148</v>
      </c>
      <c r="AT154" s="226" t="s">
        <v>143</v>
      </c>
      <c r="AU154" s="226" t="s">
        <v>149</v>
      </c>
      <c r="AY154" s="18" t="s">
        <v>141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8" t="s">
        <v>149</v>
      </c>
      <c r="BK154" s="227">
        <f>ROUND(I154*H154,2)</f>
        <v>0</v>
      </c>
      <c r="BL154" s="18" t="s">
        <v>148</v>
      </c>
      <c r="BM154" s="226" t="s">
        <v>156</v>
      </c>
    </row>
    <row r="155" s="13" customFormat="1">
      <c r="A155" s="13"/>
      <c r="B155" s="228"/>
      <c r="C155" s="229"/>
      <c r="D155" s="230" t="s">
        <v>151</v>
      </c>
      <c r="E155" s="231" t="s">
        <v>1</v>
      </c>
      <c r="F155" s="232" t="s">
        <v>157</v>
      </c>
      <c r="G155" s="229"/>
      <c r="H155" s="231" t="s">
        <v>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151</v>
      </c>
      <c r="AU155" s="238" t="s">
        <v>149</v>
      </c>
      <c r="AV155" s="13" t="s">
        <v>84</v>
      </c>
      <c r="AW155" s="13" t="s">
        <v>33</v>
      </c>
      <c r="AX155" s="13" t="s">
        <v>76</v>
      </c>
      <c r="AY155" s="238" t="s">
        <v>141</v>
      </c>
    </row>
    <row r="156" s="13" customFormat="1">
      <c r="A156" s="13"/>
      <c r="B156" s="228"/>
      <c r="C156" s="229"/>
      <c r="D156" s="230" t="s">
        <v>151</v>
      </c>
      <c r="E156" s="231" t="s">
        <v>1</v>
      </c>
      <c r="F156" s="232" t="s">
        <v>158</v>
      </c>
      <c r="G156" s="229"/>
      <c r="H156" s="231" t="s">
        <v>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151</v>
      </c>
      <c r="AU156" s="238" t="s">
        <v>149</v>
      </c>
      <c r="AV156" s="13" t="s">
        <v>84</v>
      </c>
      <c r="AW156" s="13" t="s">
        <v>33</v>
      </c>
      <c r="AX156" s="13" t="s">
        <v>76</v>
      </c>
      <c r="AY156" s="238" t="s">
        <v>141</v>
      </c>
    </row>
    <row r="157" s="14" customFormat="1">
      <c r="A157" s="14"/>
      <c r="B157" s="239"/>
      <c r="C157" s="240"/>
      <c r="D157" s="230" t="s">
        <v>151</v>
      </c>
      <c r="E157" s="241" t="s">
        <v>1</v>
      </c>
      <c r="F157" s="242" t="s">
        <v>159</v>
      </c>
      <c r="G157" s="240"/>
      <c r="H157" s="243">
        <v>16.488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151</v>
      </c>
      <c r="AU157" s="249" t="s">
        <v>149</v>
      </c>
      <c r="AV157" s="14" t="s">
        <v>149</v>
      </c>
      <c r="AW157" s="14" t="s">
        <v>33</v>
      </c>
      <c r="AX157" s="14" t="s">
        <v>84</v>
      </c>
      <c r="AY157" s="249" t="s">
        <v>141</v>
      </c>
    </row>
    <row r="158" s="2" customFormat="1" ht="14.4" customHeight="1">
      <c r="A158" s="39"/>
      <c r="B158" s="40"/>
      <c r="C158" s="215" t="s">
        <v>160</v>
      </c>
      <c r="D158" s="215" t="s">
        <v>143</v>
      </c>
      <c r="E158" s="216" t="s">
        <v>161</v>
      </c>
      <c r="F158" s="217" t="s">
        <v>162</v>
      </c>
      <c r="G158" s="218" t="s">
        <v>146</v>
      </c>
      <c r="H158" s="219">
        <v>49.021999999999998</v>
      </c>
      <c r="I158" s="220"/>
      <c r="J158" s="221">
        <f>ROUND(I158*H158,2)</f>
        <v>0</v>
      </c>
      <c r="K158" s="217" t="s">
        <v>147</v>
      </c>
      <c r="L158" s="45"/>
      <c r="M158" s="222" t="s">
        <v>1</v>
      </c>
      <c r="N158" s="223" t="s">
        <v>42</v>
      </c>
      <c r="O158" s="92"/>
      <c r="P158" s="224">
        <f>O158*H158</f>
        <v>0</v>
      </c>
      <c r="Q158" s="224">
        <v>0</v>
      </c>
      <c r="R158" s="224">
        <f>Q158*H158</f>
        <v>0</v>
      </c>
      <c r="S158" s="224">
        <v>0.22</v>
      </c>
      <c r="T158" s="225">
        <f>S158*H158</f>
        <v>10.784839999999999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6" t="s">
        <v>148</v>
      </c>
      <c r="AT158" s="226" t="s">
        <v>143</v>
      </c>
      <c r="AU158" s="226" t="s">
        <v>149</v>
      </c>
      <c r="AY158" s="18" t="s">
        <v>141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8" t="s">
        <v>149</v>
      </c>
      <c r="BK158" s="227">
        <f>ROUND(I158*H158,2)</f>
        <v>0</v>
      </c>
      <c r="BL158" s="18" t="s">
        <v>148</v>
      </c>
      <c r="BM158" s="226" t="s">
        <v>163</v>
      </c>
    </row>
    <row r="159" s="13" customFormat="1">
      <c r="A159" s="13"/>
      <c r="B159" s="228"/>
      <c r="C159" s="229"/>
      <c r="D159" s="230" t="s">
        <v>151</v>
      </c>
      <c r="E159" s="231" t="s">
        <v>1</v>
      </c>
      <c r="F159" s="232" t="s">
        <v>164</v>
      </c>
      <c r="G159" s="229"/>
      <c r="H159" s="231" t="s">
        <v>1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151</v>
      </c>
      <c r="AU159" s="238" t="s">
        <v>149</v>
      </c>
      <c r="AV159" s="13" t="s">
        <v>84</v>
      </c>
      <c r="AW159" s="13" t="s">
        <v>33</v>
      </c>
      <c r="AX159" s="13" t="s">
        <v>76</v>
      </c>
      <c r="AY159" s="238" t="s">
        <v>141</v>
      </c>
    </row>
    <row r="160" s="14" customFormat="1">
      <c r="A160" s="14"/>
      <c r="B160" s="239"/>
      <c r="C160" s="240"/>
      <c r="D160" s="230" t="s">
        <v>151</v>
      </c>
      <c r="E160" s="241" t="s">
        <v>1</v>
      </c>
      <c r="F160" s="242" t="s">
        <v>165</v>
      </c>
      <c r="G160" s="240"/>
      <c r="H160" s="243">
        <v>49.021999999999998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151</v>
      </c>
      <c r="AU160" s="249" t="s">
        <v>149</v>
      </c>
      <c r="AV160" s="14" t="s">
        <v>149</v>
      </c>
      <c r="AW160" s="14" t="s">
        <v>33</v>
      </c>
      <c r="AX160" s="14" t="s">
        <v>84</v>
      </c>
      <c r="AY160" s="249" t="s">
        <v>141</v>
      </c>
    </row>
    <row r="161" s="2" customFormat="1" ht="24.15" customHeight="1">
      <c r="A161" s="39"/>
      <c r="B161" s="40"/>
      <c r="C161" s="215" t="s">
        <v>148</v>
      </c>
      <c r="D161" s="215" t="s">
        <v>143</v>
      </c>
      <c r="E161" s="216" t="s">
        <v>166</v>
      </c>
      <c r="F161" s="217" t="s">
        <v>167</v>
      </c>
      <c r="G161" s="218" t="s">
        <v>168</v>
      </c>
      <c r="H161" s="219">
        <v>0.84399999999999997</v>
      </c>
      <c r="I161" s="220"/>
      <c r="J161" s="221">
        <f>ROUND(I161*H161,2)</f>
        <v>0</v>
      </c>
      <c r="K161" s="217" t="s">
        <v>147</v>
      </c>
      <c r="L161" s="45"/>
      <c r="M161" s="222" t="s">
        <v>1</v>
      </c>
      <c r="N161" s="223" t="s">
        <v>42</v>
      </c>
      <c r="O161" s="92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6" t="s">
        <v>148</v>
      </c>
      <c r="AT161" s="226" t="s">
        <v>143</v>
      </c>
      <c r="AU161" s="226" t="s">
        <v>149</v>
      </c>
      <c r="AY161" s="18" t="s">
        <v>141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8" t="s">
        <v>149</v>
      </c>
      <c r="BK161" s="227">
        <f>ROUND(I161*H161,2)</f>
        <v>0</v>
      </c>
      <c r="BL161" s="18" t="s">
        <v>148</v>
      </c>
      <c r="BM161" s="226" t="s">
        <v>169</v>
      </c>
    </row>
    <row r="162" s="13" customFormat="1">
      <c r="A162" s="13"/>
      <c r="B162" s="228"/>
      <c r="C162" s="229"/>
      <c r="D162" s="230" t="s">
        <v>151</v>
      </c>
      <c r="E162" s="231" t="s">
        <v>1</v>
      </c>
      <c r="F162" s="232" t="s">
        <v>170</v>
      </c>
      <c r="G162" s="229"/>
      <c r="H162" s="231" t="s">
        <v>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151</v>
      </c>
      <c r="AU162" s="238" t="s">
        <v>149</v>
      </c>
      <c r="AV162" s="13" t="s">
        <v>84</v>
      </c>
      <c r="AW162" s="13" t="s">
        <v>33</v>
      </c>
      <c r="AX162" s="13" t="s">
        <v>76</v>
      </c>
      <c r="AY162" s="238" t="s">
        <v>141</v>
      </c>
    </row>
    <row r="163" s="14" customFormat="1">
      <c r="A163" s="14"/>
      <c r="B163" s="239"/>
      <c r="C163" s="240"/>
      <c r="D163" s="230" t="s">
        <v>151</v>
      </c>
      <c r="E163" s="241" t="s">
        <v>1</v>
      </c>
      <c r="F163" s="242" t="s">
        <v>171</v>
      </c>
      <c r="G163" s="240"/>
      <c r="H163" s="243">
        <v>0.84399999999999997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151</v>
      </c>
      <c r="AU163" s="249" t="s">
        <v>149</v>
      </c>
      <c r="AV163" s="14" t="s">
        <v>149</v>
      </c>
      <c r="AW163" s="14" t="s">
        <v>33</v>
      </c>
      <c r="AX163" s="14" t="s">
        <v>84</v>
      </c>
      <c r="AY163" s="249" t="s">
        <v>141</v>
      </c>
    </row>
    <row r="164" s="2" customFormat="1" ht="24.15" customHeight="1">
      <c r="A164" s="39"/>
      <c r="B164" s="40"/>
      <c r="C164" s="215" t="s">
        <v>172</v>
      </c>
      <c r="D164" s="215" t="s">
        <v>143</v>
      </c>
      <c r="E164" s="216" t="s">
        <v>173</v>
      </c>
      <c r="F164" s="217" t="s">
        <v>174</v>
      </c>
      <c r="G164" s="218" t="s">
        <v>168</v>
      </c>
      <c r="H164" s="219">
        <v>0.67200000000000004</v>
      </c>
      <c r="I164" s="220"/>
      <c r="J164" s="221">
        <f>ROUND(I164*H164,2)</f>
        <v>0</v>
      </c>
      <c r="K164" s="217" t="s">
        <v>147</v>
      </c>
      <c r="L164" s="45"/>
      <c r="M164" s="222" t="s">
        <v>1</v>
      </c>
      <c r="N164" s="223" t="s">
        <v>42</v>
      </c>
      <c r="O164" s="92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6" t="s">
        <v>148</v>
      </c>
      <c r="AT164" s="226" t="s">
        <v>143</v>
      </c>
      <c r="AU164" s="226" t="s">
        <v>149</v>
      </c>
      <c r="AY164" s="18" t="s">
        <v>141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8" t="s">
        <v>149</v>
      </c>
      <c r="BK164" s="227">
        <f>ROUND(I164*H164,2)</f>
        <v>0</v>
      </c>
      <c r="BL164" s="18" t="s">
        <v>148</v>
      </c>
      <c r="BM164" s="226" t="s">
        <v>175</v>
      </c>
    </row>
    <row r="165" s="13" customFormat="1">
      <c r="A165" s="13"/>
      <c r="B165" s="228"/>
      <c r="C165" s="229"/>
      <c r="D165" s="230" t="s">
        <v>151</v>
      </c>
      <c r="E165" s="231" t="s">
        <v>1</v>
      </c>
      <c r="F165" s="232" t="s">
        <v>176</v>
      </c>
      <c r="G165" s="229"/>
      <c r="H165" s="231" t="s">
        <v>1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151</v>
      </c>
      <c r="AU165" s="238" t="s">
        <v>149</v>
      </c>
      <c r="AV165" s="13" t="s">
        <v>84</v>
      </c>
      <c r="AW165" s="13" t="s">
        <v>33</v>
      </c>
      <c r="AX165" s="13" t="s">
        <v>76</v>
      </c>
      <c r="AY165" s="238" t="s">
        <v>141</v>
      </c>
    </row>
    <row r="166" s="14" customFormat="1">
      <c r="A166" s="14"/>
      <c r="B166" s="239"/>
      <c r="C166" s="240"/>
      <c r="D166" s="230" t="s">
        <v>151</v>
      </c>
      <c r="E166" s="241" t="s">
        <v>1</v>
      </c>
      <c r="F166" s="242" t="s">
        <v>177</v>
      </c>
      <c r="G166" s="240"/>
      <c r="H166" s="243">
        <v>0.67200000000000004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151</v>
      </c>
      <c r="AU166" s="249" t="s">
        <v>149</v>
      </c>
      <c r="AV166" s="14" t="s">
        <v>149</v>
      </c>
      <c r="AW166" s="14" t="s">
        <v>33</v>
      </c>
      <c r="AX166" s="14" t="s">
        <v>84</v>
      </c>
      <c r="AY166" s="249" t="s">
        <v>141</v>
      </c>
    </row>
    <row r="167" s="2" customFormat="1" ht="24.15" customHeight="1">
      <c r="A167" s="39"/>
      <c r="B167" s="40"/>
      <c r="C167" s="215" t="s">
        <v>178</v>
      </c>
      <c r="D167" s="215" t="s">
        <v>143</v>
      </c>
      <c r="E167" s="216" t="s">
        <v>179</v>
      </c>
      <c r="F167" s="217" t="s">
        <v>180</v>
      </c>
      <c r="G167" s="218" t="s">
        <v>168</v>
      </c>
      <c r="H167" s="219">
        <v>13.408</v>
      </c>
      <c r="I167" s="220"/>
      <c r="J167" s="221">
        <f>ROUND(I167*H167,2)</f>
        <v>0</v>
      </c>
      <c r="K167" s="217" t="s">
        <v>147</v>
      </c>
      <c r="L167" s="45"/>
      <c r="M167" s="222" t="s">
        <v>1</v>
      </c>
      <c r="N167" s="223" t="s">
        <v>42</v>
      </c>
      <c r="O167" s="92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6" t="s">
        <v>148</v>
      </c>
      <c r="AT167" s="226" t="s">
        <v>143</v>
      </c>
      <c r="AU167" s="226" t="s">
        <v>149</v>
      </c>
      <c r="AY167" s="18" t="s">
        <v>141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8" t="s">
        <v>149</v>
      </c>
      <c r="BK167" s="227">
        <f>ROUND(I167*H167,2)</f>
        <v>0</v>
      </c>
      <c r="BL167" s="18" t="s">
        <v>148</v>
      </c>
      <c r="BM167" s="226" t="s">
        <v>181</v>
      </c>
    </row>
    <row r="168" s="13" customFormat="1">
      <c r="A168" s="13"/>
      <c r="B168" s="228"/>
      <c r="C168" s="229"/>
      <c r="D168" s="230" t="s">
        <v>151</v>
      </c>
      <c r="E168" s="231" t="s">
        <v>1</v>
      </c>
      <c r="F168" s="232" t="s">
        <v>182</v>
      </c>
      <c r="G168" s="229"/>
      <c r="H168" s="231" t="s">
        <v>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151</v>
      </c>
      <c r="AU168" s="238" t="s">
        <v>149</v>
      </c>
      <c r="AV168" s="13" t="s">
        <v>84</v>
      </c>
      <c r="AW168" s="13" t="s">
        <v>33</v>
      </c>
      <c r="AX168" s="13" t="s">
        <v>76</v>
      </c>
      <c r="AY168" s="238" t="s">
        <v>141</v>
      </c>
    </row>
    <row r="169" s="14" customFormat="1">
      <c r="A169" s="14"/>
      <c r="B169" s="239"/>
      <c r="C169" s="240"/>
      <c r="D169" s="230" t="s">
        <v>151</v>
      </c>
      <c r="E169" s="241" t="s">
        <v>1</v>
      </c>
      <c r="F169" s="242" t="s">
        <v>183</v>
      </c>
      <c r="G169" s="240"/>
      <c r="H169" s="243">
        <v>13.408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151</v>
      </c>
      <c r="AU169" s="249" t="s">
        <v>149</v>
      </c>
      <c r="AV169" s="14" t="s">
        <v>149</v>
      </c>
      <c r="AW169" s="14" t="s">
        <v>33</v>
      </c>
      <c r="AX169" s="14" t="s">
        <v>84</v>
      </c>
      <c r="AY169" s="249" t="s">
        <v>141</v>
      </c>
    </row>
    <row r="170" s="2" customFormat="1" ht="24.15" customHeight="1">
      <c r="A170" s="39"/>
      <c r="B170" s="40"/>
      <c r="C170" s="215" t="s">
        <v>184</v>
      </c>
      <c r="D170" s="215" t="s">
        <v>143</v>
      </c>
      <c r="E170" s="216" t="s">
        <v>185</v>
      </c>
      <c r="F170" s="217" t="s">
        <v>186</v>
      </c>
      <c r="G170" s="218" t="s">
        <v>168</v>
      </c>
      <c r="H170" s="219">
        <v>0.67200000000000004</v>
      </c>
      <c r="I170" s="220"/>
      <c r="J170" s="221">
        <f>ROUND(I170*H170,2)</f>
        <v>0</v>
      </c>
      <c r="K170" s="217" t="s">
        <v>147</v>
      </c>
      <c r="L170" s="45"/>
      <c r="M170" s="222" t="s">
        <v>1</v>
      </c>
      <c r="N170" s="223" t="s">
        <v>42</v>
      </c>
      <c r="O170" s="92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6" t="s">
        <v>148</v>
      </c>
      <c r="AT170" s="226" t="s">
        <v>143</v>
      </c>
      <c r="AU170" s="226" t="s">
        <v>149</v>
      </c>
      <c r="AY170" s="18" t="s">
        <v>141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8" t="s">
        <v>149</v>
      </c>
      <c r="BK170" s="227">
        <f>ROUND(I170*H170,2)</f>
        <v>0</v>
      </c>
      <c r="BL170" s="18" t="s">
        <v>148</v>
      </c>
      <c r="BM170" s="226" t="s">
        <v>187</v>
      </c>
    </row>
    <row r="171" s="13" customFormat="1">
      <c r="A171" s="13"/>
      <c r="B171" s="228"/>
      <c r="C171" s="229"/>
      <c r="D171" s="230" t="s">
        <v>151</v>
      </c>
      <c r="E171" s="231" t="s">
        <v>1</v>
      </c>
      <c r="F171" s="232" t="s">
        <v>176</v>
      </c>
      <c r="G171" s="229"/>
      <c r="H171" s="231" t="s">
        <v>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151</v>
      </c>
      <c r="AU171" s="238" t="s">
        <v>149</v>
      </c>
      <c r="AV171" s="13" t="s">
        <v>84</v>
      </c>
      <c r="AW171" s="13" t="s">
        <v>33</v>
      </c>
      <c r="AX171" s="13" t="s">
        <v>76</v>
      </c>
      <c r="AY171" s="238" t="s">
        <v>141</v>
      </c>
    </row>
    <row r="172" s="14" customFormat="1">
      <c r="A172" s="14"/>
      <c r="B172" s="239"/>
      <c r="C172" s="240"/>
      <c r="D172" s="230" t="s">
        <v>151</v>
      </c>
      <c r="E172" s="241" t="s">
        <v>1</v>
      </c>
      <c r="F172" s="242" t="s">
        <v>177</v>
      </c>
      <c r="G172" s="240"/>
      <c r="H172" s="243">
        <v>0.67200000000000004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151</v>
      </c>
      <c r="AU172" s="249" t="s">
        <v>149</v>
      </c>
      <c r="AV172" s="14" t="s">
        <v>149</v>
      </c>
      <c r="AW172" s="14" t="s">
        <v>33</v>
      </c>
      <c r="AX172" s="14" t="s">
        <v>84</v>
      </c>
      <c r="AY172" s="249" t="s">
        <v>141</v>
      </c>
    </row>
    <row r="173" s="2" customFormat="1" ht="24.15" customHeight="1">
      <c r="A173" s="39"/>
      <c r="B173" s="40"/>
      <c r="C173" s="215" t="s">
        <v>188</v>
      </c>
      <c r="D173" s="215" t="s">
        <v>143</v>
      </c>
      <c r="E173" s="216" t="s">
        <v>189</v>
      </c>
      <c r="F173" s="217" t="s">
        <v>190</v>
      </c>
      <c r="G173" s="218" t="s">
        <v>168</v>
      </c>
      <c r="H173" s="219">
        <v>0.67200000000000004</v>
      </c>
      <c r="I173" s="220"/>
      <c r="J173" s="221">
        <f>ROUND(I173*H173,2)</f>
        <v>0</v>
      </c>
      <c r="K173" s="217" t="s">
        <v>147</v>
      </c>
      <c r="L173" s="45"/>
      <c r="M173" s="222" t="s">
        <v>1</v>
      </c>
      <c r="N173" s="223" t="s">
        <v>42</v>
      </c>
      <c r="O173" s="92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6" t="s">
        <v>148</v>
      </c>
      <c r="AT173" s="226" t="s">
        <v>143</v>
      </c>
      <c r="AU173" s="226" t="s">
        <v>149</v>
      </c>
      <c r="AY173" s="18" t="s">
        <v>141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8" t="s">
        <v>149</v>
      </c>
      <c r="BK173" s="227">
        <f>ROUND(I173*H173,2)</f>
        <v>0</v>
      </c>
      <c r="BL173" s="18" t="s">
        <v>148</v>
      </c>
      <c r="BM173" s="226" t="s">
        <v>191</v>
      </c>
    </row>
    <row r="174" s="13" customFormat="1">
      <c r="A174" s="13"/>
      <c r="B174" s="228"/>
      <c r="C174" s="229"/>
      <c r="D174" s="230" t="s">
        <v>151</v>
      </c>
      <c r="E174" s="231" t="s">
        <v>1</v>
      </c>
      <c r="F174" s="232" t="s">
        <v>176</v>
      </c>
      <c r="G174" s="229"/>
      <c r="H174" s="231" t="s">
        <v>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151</v>
      </c>
      <c r="AU174" s="238" t="s">
        <v>149</v>
      </c>
      <c r="AV174" s="13" t="s">
        <v>84</v>
      </c>
      <c r="AW174" s="13" t="s">
        <v>33</v>
      </c>
      <c r="AX174" s="13" t="s">
        <v>76</v>
      </c>
      <c r="AY174" s="238" t="s">
        <v>141</v>
      </c>
    </row>
    <row r="175" s="14" customFormat="1">
      <c r="A175" s="14"/>
      <c r="B175" s="239"/>
      <c r="C175" s="240"/>
      <c r="D175" s="230" t="s">
        <v>151</v>
      </c>
      <c r="E175" s="241" t="s">
        <v>1</v>
      </c>
      <c r="F175" s="242" t="s">
        <v>177</v>
      </c>
      <c r="G175" s="240"/>
      <c r="H175" s="243">
        <v>0.67200000000000004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151</v>
      </c>
      <c r="AU175" s="249" t="s">
        <v>149</v>
      </c>
      <c r="AV175" s="14" t="s">
        <v>149</v>
      </c>
      <c r="AW175" s="14" t="s">
        <v>33</v>
      </c>
      <c r="AX175" s="14" t="s">
        <v>84</v>
      </c>
      <c r="AY175" s="249" t="s">
        <v>141</v>
      </c>
    </row>
    <row r="176" s="2" customFormat="1" ht="14.4" customHeight="1">
      <c r="A176" s="39"/>
      <c r="B176" s="40"/>
      <c r="C176" s="250" t="s">
        <v>192</v>
      </c>
      <c r="D176" s="250" t="s">
        <v>193</v>
      </c>
      <c r="E176" s="251" t="s">
        <v>194</v>
      </c>
      <c r="F176" s="252" t="s">
        <v>195</v>
      </c>
      <c r="G176" s="253" t="s">
        <v>196</v>
      </c>
      <c r="H176" s="254">
        <v>1.3440000000000001</v>
      </c>
      <c r="I176" s="255"/>
      <c r="J176" s="256">
        <f>ROUND(I176*H176,2)</f>
        <v>0</v>
      </c>
      <c r="K176" s="252" t="s">
        <v>147</v>
      </c>
      <c r="L176" s="257"/>
      <c r="M176" s="258" t="s">
        <v>1</v>
      </c>
      <c r="N176" s="259" t="s">
        <v>42</v>
      </c>
      <c r="O176" s="92"/>
      <c r="P176" s="224">
        <f>O176*H176</f>
        <v>0</v>
      </c>
      <c r="Q176" s="224">
        <v>1</v>
      </c>
      <c r="R176" s="224">
        <f>Q176*H176</f>
        <v>1.3440000000000001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188</v>
      </c>
      <c r="AT176" s="226" t="s">
        <v>193</v>
      </c>
      <c r="AU176" s="226" t="s">
        <v>149</v>
      </c>
      <c r="AY176" s="18" t="s">
        <v>141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149</v>
      </c>
      <c r="BK176" s="227">
        <f>ROUND(I176*H176,2)</f>
        <v>0</v>
      </c>
      <c r="BL176" s="18" t="s">
        <v>148</v>
      </c>
      <c r="BM176" s="226" t="s">
        <v>197</v>
      </c>
    </row>
    <row r="177" s="14" customFormat="1">
      <c r="A177" s="14"/>
      <c r="B177" s="239"/>
      <c r="C177" s="240"/>
      <c r="D177" s="230" t="s">
        <v>151</v>
      </c>
      <c r="E177" s="240"/>
      <c r="F177" s="242" t="s">
        <v>198</v>
      </c>
      <c r="G177" s="240"/>
      <c r="H177" s="243">
        <v>1.3440000000000001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151</v>
      </c>
      <c r="AU177" s="249" t="s">
        <v>149</v>
      </c>
      <c r="AV177" s="14" t="s">
        <v>149</v>
      </c>
      <c r="AW177" s="14" t="s">
        <v>4</v>
      </c>
      <c r="AX177" s="14" t="s">
        <v>84</v>
      </c>
      <c r="AY177" s="249" t="s">
        <v>141</v>
      </c>
    </row>
    <row r="178" s="2" customFormat="1" ht="24.15" customHeight="1">
      <c r="A178" s="39"/>
      <c r="B178" s="40"/>
      <c r="C178" s="215" t="s">
        <v>199</v>
      </c>
      <c r="D178" s="215" t="s">
        <v>143</v>
      </c>
      <c r="E178" s="216" t="s">
        <v>200</v>
      </c>
      <c r="F178" s="217" t="s">
        <v>201</v>
      </c>
      <c r="G178" s="218" t="s">
        <v>146</v>
      </c>
      <c r="H178" s="219">
        <v>44.692</v>
      </c>
      <c r="I178" s="220"/>
      <c r="J178" s="221">
        <f>ROUND(I178*H178,2)</f>
        <v>0</v>
      </c>
      <c r="K178" s="217" t="s">
        <v>147</v>
      </c>
      <c r="L178" s="45"/>
      <c r="M178" s="222" t="s">
        <v>1</v>
      </c>
      <c r="N178" s="223" t="s">
        <v>42</v>
      </c>
      <c r="O178" s="92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6" t="s">
        <v>148</v>
      </c>
      <c r="AT178" s="226" t="s">
        <v>143</v>
      </c>
      <c r="AU178" s="226" t="s">
        <v>149</v>
      </c>
      <c r="AY178" s="18" t="s">
        <v>141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8" t="s">
        <v>149</v>
      </c>
      <c r="BK178" s="227">
        <f>ROUND(I178*H178,2)</f>
        <v>0</v>
      </c>
      <c r="BL178" s="18" t="s">
        <v>148</v>
      </c>
      <c r="BM178" s="226" t="s">
        <v>202</v>
      </c>
    </row>
    <row r="179" s="13" customFormat="1">
      <c r="A179" s="13"/>
      <c r="B179" s="228"/>
      <c r="C179" s="229"/>
      <c r="D179" s="230" t="s">
        <v>151</v>
      </c>
      <c r="E179" s="231" t="s">
        <v>1</v>
      </c>
      <c r="F179" s="232" t="s">
        <v>182</v>
      </c>
      <c r="G179" s="229"/>
      <c r="H179" s="231" t="s">
        <v>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151</v>
      </c>
      <c r="AU179" s="238" t="s">
        <v>149</v>
      </c>
      <c r="AV179" s="13" t="s">
        <v>84</v>
      </c>
      <c r="AW179" s="13" t="s">
        <v>33</v>
      </c>
      <c r="AX179" s="13" t="s">
        <v>76</v>
      </c>
      <c r="AY179" s="238" t="s">
        <v>141</v>
      </c>
    </row>
    <row r="180" s="14" customFormat="1">
      <c r="A180" s="14"/>
      <c r="B180" s="239"/>
      <c r="C180" s="240"/>
      <c r="D180" s="230" t="s">
        <v>151</v>
      </c>
      <c r="E180" s="241" t="s">
        <v>1</v>
      </c>
      <c r="F180" s="242" t="s">
        <v>203</v>
      </c>
      <c r="G180" s="240"/>
      <c r="H180" s="243">
        <v>44.692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151</v>
      </c>
      <c r="AU180" s="249" t="s">
        <v>149</v>
      </c>
      <c r="AV180" s="14" t="s">
        <v>149</v>
      </c>
      <c r="AW180" s="14" t="s">
        <v>33</v>
      </c>
      <c r="AX180" s="14" t="s">
        <v>84</v>
      </c>
      <c r="AY180" s="249" t="s">
        <v>141</v>
      </c>
    </row>
    <row r="181" s="2" customFormat="1" ht="14.4" customHeight="1">
      <c r="A181" s="39"/>
      <c r="B181" s="40"/>
      <c r="C181" s="250" t="s">
        <v>204</v>
      </c>
      <c r="D181" s="250" t="s">
        <v>193</v>
      </c>
      <c r="E181" s="251" t="s">
        <v>205</v>
      </c>
      <c r="F181" s="252" t="s">
        <v>206</v>
      </c>
      <c r="G181" s="253" t="s">
        <v>207</v>
      </c>
      <c r="H181" s="254">
        <v>0.67000000000000004</v>
      </c>
      <c r="I181" s="255"/>
      <c r="J181" s="256">
        <f>ROUND(I181*H181,2)</f>
        <v>0</v>
      </c>
      <c r="K181" s="252" t="s">
        <v>147</v>
      </c>
      <c r="L181" s="257"/>
      <c r="M181" s="258" t="s">
        <v>1</v>
      </c>
      <c r="N181" s="259" t="s">
        <v>42</v>
      </c>
      <c r="O181" s="92"/>
      <c r="P181" s="224">
        <f>O181*H181</f>
        <v>0</v>
      </c>
      <c r="Q181" s="224">
        <v>0.001</v>
      </c>
      <c r="R181" s="224">
        <f>Q181*H181</f>
        <v>0.00067000000000000002</v>
      </c>
      <c r="S181" s="224">
        <v>0</v>
      </c>
      <c r="T181" s="22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6" t="s">
        <v>188</v>
      </c>
      <c r="AT181" s="226" t="s">
        <v>193</v>
      </c>
      <c r="AU181" s="226" t="s">
        <v>149</v>
      </c>
      <c r="AY181" s="18" t="s">
        <v>141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8" t="s">
        <v>149</v>
      </c>
      <c r="BK181" s="227">
        <f>ROUND(I181*H181,2)</f>
        <v>0</v>
      </c>
      <c r="BL181" s="18" t="s">
        <v>148</v>
      </c>
      <c r="BM181" s="226" t="s">
        <v>208</v>
      </c>
    </row>
    <row r="182" s="14" customFormat="1">
      <c r="A182" s="14"/>
      <c r="B182" s="239"/>
      <c r="C182" s="240"/>
      <c r="D182" s="230" t="s">
        <v>151</v>
      </c>
      <c r="E182" s="240"/>
      <c r="F182" s="242" t="s">
        <v>209</v>
      </c>
      <c r="G182" s="240"/>
      <c r="H182" s="243">
        <v>0.67000000000000004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151</v>
      </c>
      <c r="AU182" s="249" t="s">
        <v>149</v>
      </c>
      <c r="AV182" s="14" t="s">
        <v>149</v>
      </c>
      <c r="AW182" s="14" t="s">
        <v>4</v>
      </c>
      <c r="AX182" s="14" t="s">
        <v>84</v>
      </c>
      <c r="AY182" s="249" t="s">
        <v>141</v>
      </c>
    </row>
    <row r="183" s="12" customFormat="1" ht="22.8" customHeight="1">
      <c r="A183" s="12"/>
      <c r="B183" s="199"/>
      <c r="C183" s="200"/>
      <c r="D183" s="201" t="s">
        <v>75</v>
      </c>
      <c r="E183" s="213" t="s">
        <v>149</v>
      </c>
      <c r="F183" s="213" t="s">
        <v>210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SUM(P184:P191)</f>
        <v>0</v>
      </c>
      <c r="Q183" s="207"/>
      <c r="R183" s="208">
        <f>SUM(R184:R191)</f>
        <v>0.0020587499999999998</v>
      </c>
      <c r="S183" s="207"/>
      <c r="T183" s="209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84</v>
      </c>
      <c r="AT183" s="211" t="s">
        <v>75</v>
      </c>
      <c r="AU183" s="211" t="s">
        <v>84</v>
      </c>
      <c r="AY183" s="210" t="s">
        <v>141</v>
      </c>
      <c r="BK183" s="212">
        <f>SUM(BK184:BK191)</f>
        <v>0</v>
      </c>
    </row>
    <row r="184" s="2" customFormat="1" ht="24.15" customHeight="1">
      <c r="A184" s="39"/>
      <c r="B184" s="40"/>
      <c r="C184" s="215" t="s">
        <v>211</v>
      </c>
      <c r="D184" s="215" t="s">
        <v>143</v>
      </c>
      <c r="E184" s="216" t="s">
        <v>212</v>
      </c>
      <c r="F184" s="217" t="s">
        <v>213</v>
      </c>
      <c r="G184" s="218" t="s">
        <v>168</v>
      </c>
      <c r="H184" s="219">
        <v>0.84399999999999997</v>
      </c>
      <c r="I184" s="220"/>
      <c r="J184" s="221">
        <f>ROUND(I184*H184,2)</f>
        <v>0</v>
      </c>
      <c r="K184" s="217" t="s">
        <v>147</v>
      </c>
      <c r="L184" s="45"/>
      <c r="M184" s="222" t="s">
        <v>1</v>
      </c>
      <c r="N184" s="223" t="s">
        <v>42</v>
      </c>
      <c r="O184" s="92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6" t="s">
        <v>148</v>
      </c>
      <c r="AT184" s="226" t="s">
        <v>143</v>
      </c>
      <c r="AU184" s="226" t="s">
        <v>149</v>
      </c>
      <c r="AY184" s="18" t="s">
        <v>141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8" t="s">
        <v>149</v>
      </c>
      <c r="BK184" s="227">
        <f>ROUND(I184*H184,2)</f>
        <v>0</v>
      </c>
      <c r="BL184" s="18" t="s">
        <v>148</v>
      </c>
      <c r="BM184" s="226" t="s">
        <v>214</v>
      </c>
    </row>
    <row r="185" s="14" customFormat="1">
      <c r="A185" s="14"/>
      <c r="B185" s="239"/>
      <c r="C185" s="240"/>
      <c r="D185" s="230" t="s">
        <v>151</v>
      </c>
      <c r="E185" s="241" t="s">
        <v>1</v>
      </c>
      <c r="F185" s="242" t="s">
        <v>171</v>
      </c>
      <c r="G185" s="240"/>
      <c r="H185" s="243">
        <v>0.84399999999999997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151</v>
      </c>
      <c r="AU185" s="249" t="s">
        <v>149</v>
      </c>
      <c r="AV185" s="14" t="s">
        <v>149</v>
      </c>
      <c r="AW185" s="14" t="s">
        <v>33</v>
      </c>
      <c r="AX185" s="14" t="s">
        <v>84</v>
      </c>
      <c r="AY185" s="249" t="s">
        <v>141</v>
      </c>
    </row>
    <row r="186" s="2" customFormat="1" ht="24.15" customHeight="1">
      <c r="A186" s="39"/>
      <c r="B186" s="40"/>
      <c r="C186" s="215" t="s">
        <v>215</v>
      </c>
      <c r="D186" s="215" t="s">
        <v>143</v>
      </c>
      <c r="E186" s="216" t="s">
        <v>216</v>
      </c>
      <c r="F186" s="217" t="s">
        <v>217</v>
      </c>
      <c r="G186" s="218" t="s">
        <v>168</v>
      </c>
      <c r="H186" s="219">
        <v>0.84399999999999997</v>
      </c>
      <c r="I186" s="220"/>
      <c r="J186" s="221">
        <f>ROUND(I186*H186,2)</f>
        <v>0</v>
      </c>
      <c r="K186" s="217" t="s">
        <v>147</v>
      </c>
      <c r="L186" s="45"/>
      <c r="M186" s="222" t="s">
        <v>1</v>
      </c>
      <c r="N186" s="223" t="s">
        <v>42</v>
      </c>
      <c r="O186" s="92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6" t="s">
        <v>148</v>
      </c>
      <c r="AT186" s="226" t="s">
        <v>143</v>
      </c>
      <c r="AU186" s="226" t="s">
        <v>149</v>
      </c>
      <c r="AY186" s="18" t="s">
        <v>141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8" t="s">
        <v>149</v>
      </c>
      <c r="BK186" s="227">
        <f>ROUND(I186*H186,2)</f>
        <v>0</v>
      </c>
      <c r="BL186" s="18" t="s">
        <v>148</v>
      </c>
      <c r="BM186" s="226" t="s">
        <v>218</v>
      </c>
    </row>
    <row r="187" s="14" customFormat="1">
      <c r="A187" s="14"/>
      <c r="B187" s="239"/>
      <c r="C187" s="240"/>
      <c r="D187" s="230" t="s">
        <v>151</v>
      </c>
      <c r="E187" s="241" t="s">
        <v>1</v>
      </c>
      <c r="F187" s="242" t="s">
        <v>171</v>
      </c>
      <c r="G187" s="240"/>
      <c r="H187" s="243">
        <v>0.84399999999999997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151</v>
      </c>
      <c r="AU187" s="249" t="s">
        <v>149</v>
      </c>
      <c r="AV187" s="14" t="s">
        <v>149</v>
      </c>
      <c r="AW187" s="14" t="s">
        <v>33</v>
      </c>
      <c r="AX187" s="14" t="s">
        <v>84</v>
      </c>
      <c r="AY187" s="249" t="s">
        <v>141</v>
      </c>
    </row>
    <row r="188" s="2" customFormat="1" ht="24.15" customHeight="1">
      <c r="A188" s="39"/>
      <c r="B188" s="40"/>
      <c r="C188" s="215" t="s">
        <v>219</v>
      </c>
      <c r="D188" s="215" t="s">
        <v>143</v>
      </c>
      <c r="E188" s="216" t="s">
        <v>220</v>
      </c>
      <c r="F188" s="217" t="s">
        <v>221</v>
      </c>
      <c r="G188" s="218" t="s">
        <v>146</v>
      </c>
      <c r="H188" s="219">
        <v>3.375</v>
      </c>
      <c r="I188" s="220"/>
      <c r="J188" s="221">
        <f>ROUND(I188*H188,2)</f>
        <v>0</v>
      </c>
      <c r="K188" s="217" t="s">
        <v>147</v>
      </c>
      <c r="L188" s="45"/>
      <c r="M188" s="222" t="s">
        <v>1</v>
      </c>
      <c r="N188" s="223" t="s">
        <v>42</v>
      </c>
      <c r="O188" s="92"/>
      <c r="P188" s="224">
        <f>O188*H188</f>
        <v>0</v>
      </c>
      <c r="Q188" s="224">
        <v>0.00031</v>
      </c>
      <c r="R188" s="224">
        <f>Q188*H188</f>
        <v>0.0010462500000000001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148</v>
      </c>
      <c r="AT188" s="226" t="s">
        <v>143</v>
      </c>
      <c r="AU188" s="226" t="s">
        <v>149</v>
      </c>
      <c r="AY188" s="18" t="s">
        <v>141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149</v>
      </c>
      <c r="BK188" s="227">
        <f>ROUND(I188*H188,2)</f>
        <v>0</v>
      </c>
      <c r="BL188" s="18" t="s">
        <v>148</v>
      </c>
      <c r="BM188" s="226" t="s">
        <v>222</v>
      </c>
    </row>
    <row r="189" s="13" customFormat="1">
      <c r="A189" s="13"/>
      <c r="B189" s="228"/>
      <c r="C189" s="229"/>
      <c r="D189" s="230" t="s">
        <v>151</v>
      </c>
      <c r="E189" s="231" t="s">
        <v>1</v>
      </c>
      <c r="F189" s="232" t="s">
        <v>223</v>
      </c>
      <c r="G189" s="229"/>
      <c r="H189" s="231" t="s">
        <v>1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151</v>
      </c>
      <c r="AU189" s="238" t="s">
        <v>149</v>
      </c>
      <c r="AV189" s="13" t="s">
        <v>84</v>
      </c>
      <c r="AW189" s="13" t="s">
        <v>33</v>
      </c>
      <c r="AX189" s="13" t="s">
        <v>76</v>
      </c>
      <c r="AY189" s="238" t="s">
        <v>141</v>
      </c>
    </row>
    <row r="190" s="14" customFormat="1">
      <c r="A190" s="14"/>
      <c r="B190" s="239"/>
      <c r="C190" s="240"/>
      <c r="D190" s="230" t="s">
        <v>151</v>
      </c>
      <c r="E190" s="241" t="s">
        <v>1</v>
      </c>
      <c r="F190" s="242" t="s">
        <v>224</v>
      </c>
      <c r="G190" s="240"/>
      <c r="H190" s="243">
        <v>3.375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151</v>
      </c>
      <c r="AU190" s="249" t="s">
        <v>149</v>
      </c>
      <c r="AV190" s="14" t="s">
        <v>149</v>
      </c>
      <c r="AW190" s="14" t="s">
        <v>33</v>
      </c>
      <c r="AX190" s="14" t="s">
        <v>84</v>
      </c>
      <c r="AY190" s="249" t="s">
        <v>141</v>
      </c>
    </row>
    <row r="191" s="2" customFormat="1" ht="14.4" customHeight="1">
      <c r="A191" s="39"/>
      <c r="B191" s="40"/>
      <c r="C191" s="250" t="s">
        <v>8</v>
      </c>
      <c r="D191" s="250" t="s">
        <v>193</v>
      </c>
      <c r="E191" s="251" t="s">
        <v>225</v>
      </c>
      <c r="F191" s="252" t="s">
        <v>226</v>
      </c>
      <c r="G191" s="253" t="s">
        <v>146</v>
      </c>
      <c r="H191" s="254">
        <v>3.375</v>
      </c>
      <c r="I191" s="255"/>
      <c r="J191" s="256">
        <f>ROUND(I191*H191,2)</f>
        <v>0</v>
      </c>
      <c r="K191" s="252" t="s">
        <v>147</v>
      </c>
      <c r="L191" s="257"/>
      <c r="M191" s="258" t="s">
        <v>1</v>
      </c>
      <c r="N191" s="259" t="s">
        <v>42</v>
      </c>
      <c r="O191" s="92"/>
      <c r="P191" s="224">
        <f>O191*H191</f>
        <v>0</v>
      </c>
      <c r="Q191" s="224">
        <v>0.00029999999999999997</v>
      </c>
      <c r="R191" s="224">
        <f>Q191*H191</f>
        <v>0.0010125</v>
      </c>
      <c r="S191" s="224">
        <v>0</v>
      </c>
      <c r="T191" s="22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6" t="s">
        <v>188</v>
      </c>
      <c r="AT191" s="226" t="s">
        <v>193</v>
      </c>
      <c r="AU191" s="226" t="s">
        <v>149</v>
      </c>
      <c r="AY191" s="18" t="s">
        <v>141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8" t="s">
        <v>149</v>
      </c>
      <c r="BK191" s="227">
        <f>ROUND(I191*H191,2)</f>
        <v>0</v>
      </c>
      <c r="BL191" s="18" t="s">
        <v>148</v>
      </c>
      <c r="BM191" s="226" t="s">
        <v>227</v>
      </c>
    </row>
    <row r="192" s="12" customFormat="1" ht="22.8" customHeight="1">
      <c r="A192" s="12"/>
      <c r="B192" s="199"/>
      <c r="C192" s="200"/>
      <c r="D192" s="201" t="s">
        <v>75</v>
      </c>
      <c r="E192" s="213" t="s">
        <v>160</v>
      </c>
      <c r="F192" s="213" t="s">
        <v>228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SUM(P193:P210)</f>
        <v>0</v>
      </c>
      <c r="Q192" s="207"/>
      <c r="R192" s="208">
        <f>SUM(R193:R210)</f>
        <v>19.180322920000002</v>
      </c>
      <c r="S192" s="207"/>
      <c r="T192" s="209">
        <f>SUM(T193:T210)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84</v>
      </c>
      <c r="AT192" s="211" t="s">
        <v>75</v>
      </c>
      <c r="AU192" s="211" t="s">
        <v>84</v>
      </c>
      <c r="AY192" s="210" t="s">
        <v>141</v>
      </c>
      <c r="BK192" s="212">
        <f>SUM(BK193:BK210)</f>
        <v>0</v>
      </c>
    </row>
    <row r="193" s="2" customFormat="1" ht="24.15" customHeight="1">
      <c r="A193" s="39"/>
      <c r="B193" s="40"/>
      <c r="C193" s="215" t="s">
        <v>229</v>
      </c>
      <c r="D193" s="215" t="s">
        <v>143</v>
      </c>
      <c r="E193" s="216" t="s">
        <v>230</v>
      </c>
      <c r="F193" s="217" t="s">
        <v>231</v>
      </c>
      <c r="G193" s="218" t="s">
        <v>168</v>
      </c>
      <c r="H193" s="219">
        <v>3.48</v>
      </c>
      <c r="I193" s="220"/>
      <c r="J193" s="221">
        <f>ROUND(I193*H193,2)</f>
        <v>0</v>
      </c>
      <c r="K193" s="217" t="s">
        <v>147</v>
      </c>
      <c r="L193" s="45"/>
      <c r="M193" s="222" t="s">
        <v>1</v>
      </c>
      <c r="N193" s="223" t="s">
        <v>42</v>
      </c>
      <c r="O193" s="92"/>
      <c r="P193" s="224">
        <f>O193*H193</f>
        <v>0</v>
      </c>
      <c r="Q193" s="224">
        <v>1.3271500000000001</v>
      </c>
      <c r="R193" s="224">
        <f>Q193*H193</f>
        <v>4.6184820000000002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148</v>
      </c>
      <c r="AT193" s="226" t="s">
        <v>143</v>
      </c>
      <c r="AU193" s="226" t="s">
        <v>149</v>
      </c>
      <c r="AY193" s="18" t="s">
        <v>141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149</v>
      </c>
      <c r="BK193" s="227">
        <f>ROUND(I193*H193,2)</f>
        <v>0</v>
      </c>
      <c r="BL193" s="18" t="s">
        <v>148</v>
      </c>
      <c r="BM193" s="226" t="s">
        <v>232</v>
      </c>
    </row>
    <row r="194" s="14" customFormat="1">
      <c r="A194" s="14"/>
      <c r="B194" s="239"/>
      <c r="C194" s="240"/>
      <c r="D194" s="230" t="s">
        <v>151</v>
      </c>
      <c r="E194" s="241" t="s">
        <v>1</v>
      </c>
      <c r="F194" s="242" t="s">
        <v>233</v>
      </c>
      <c r="G194" s="240"/>
      <c r="H194" s="243">
        <v>3.48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151</v>
      </c>
      <c r="AU194" s="249" t="s">
        <v>149</v>
      </c>
      <c r="AV194" s="14" t="s">
        <v>149</v>
      </c>
      <c r="AW194" s="14" t="s">
        <v>33</v>
      </c>
      <c r="AX194" s="14" t="s">
        <v>84</v>
      </c>
      <c r="AY194" s="249" t="s">
        <v>141</v>
      </c>
    </row>
    <row r="195" s="2" customFormat="1" ht="37.8" customHeight="1">
      <c r="A195" s="39"/>
      <c r="B195" s="40"/>
      <c r="C195" s="215" t="s">
        <v>234</v>
      </c>
      <c r="D195" s="215" t="s">
        <v>143</v>
      </c>
      <c r="E195" s="216" t="s">
        <v>235</v>
      </c>
      <c r="F195" s="217" t="s">
        <v>236</v>
      </c>
      <c r="G195" s="218" t="s">
        <v>146</v>
      </c>
      <c r="H195" s="219">
        <v>62.968000000000004</v>
      </c>
      <c r="I195" s="220"/>
      <c r="J195" s="221">
        <f>ROUND(I195*H195,2)</f>
        <v>0</v>
      </c>
      <c r="K195" s="217" t="s">
        <v>147</v>
      </c>
      <c r="L195" s="45"/>
      <c r="M195" s="222" t="s">
        <v>1</v>
      </c>
      <c r="N195" s="223" t="s">
        <v>42</v>
      </c>
      <c r="O195" s="92"/>
      <c r="P195" s="224">
        <f>O195*H195</f>
        <v>0</v>
      </c>
      <c r="Q195" s="224">
        <v>0.14854000000000001</v>
      </c>
      <c r="R195" s="224">
        <f>Q195*H195</f>
        <v>9.3532667200000006</v>
      </c>
      <c r="S195" s="224">
        <v>0</v>
      </c>
      <c r="T195" s="22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6" t="s">
        <v>148</v>
      </c>
      <c r="AT195" s="226" t="s">
        <v>143</v>
      </c>
      <c r="AU195" s="226" t="s">
        <v>149</v>
      </c>
      <c r="AY195" s="18" t="s">
        <v>141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8" t="s">
        <v>149</v>
      </c>
      <c r="BK195" s="227">
        <f>ROUND(I195*H195,2)</f>
        <v>0</v>
      </c>
      <c r="BL195" s="18" t="s">
        <v>148</v>
      </c>
      <c r="BM195" s="226" t="s">
        <v>237</v>
      </c>
    </row>
    <row r="196" s="13" customFormat="1">
      <c r="A196" s="13"/>
      <c r="B196" s="228"/>
      <c r="C196" s="229"/>
      <c r="D196" s="230" t="s">
        <v>151</v>
      </c>
      <c r="E196" s="231" t="s">
        <v>1</v>
      </c>
      <c r="F196" s="232" t="s">
        <v>238</v>
      </c>
      <c r="G196" s="229"/>
      <c r="H196" s="231" t="s">
        <v>1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151</v>
      </c>
      <c r="AU196" s="238" t="s">
        <v>149</v>
      </c>
      <c r="AV196" s="13" t="s">
        <v>84</v>
      </c>
      <c r="AW196" s="13" t="s">
        <v>33</v>
      </c>
      <c r="AX196" s="13" t="s">
        <v>76</v>
      </c>
      <c r="AY196" s="238" t="s">
        <v>141</v>
      </c>
    </row>
    <row r="197" s="14" customFormat="1">
      <c r="A197" s="14"/>
      <c r="B197" s="239"/>
      <c r="C197" s="240"/>
      <c r="D197" s="230" t="s">
        <v>151</v>
      </c>
      <c r="E197" s="241" t="s">
        <v>1</v>
      </c>
      <c r="F197" s="242" t="s">
        <v>239</v>
      </c>
      <c r="G197" s="240"/>
      <c r="H197" s="243">
        <v>62.968000000000004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151</v>
      </c>
      <c r="AU197" s="249" t="s">
        <v>149</v>
      </c>
      <c r="AV197" s="14" t="s">
        <v>149</v>
      </c>
      <c r="AW197" s="14" t="s">
        <v>33</v>
      </c>
      <c r="AX197" s="14" t="s">
        <v>84</v>
      </c>
      <c r="AY197" s="249" t="s">
        <v>141</v>
      </c>
    </row>
    <row r="198" s="2" customFormat="1" ht="24.15" customHeight="1">
      <c r="A198" s="39"/>
      <c r="B198" s="40"/>
      <c r="C198" s="215" t="s">
        <v>240</v>
      </c>
      <c r="D198" s="215" t="s">
        <v>143</v>
      </c>
      <c r="E198" s="216" t="s">
        <v>241</v>
      </c>
      <c r="F198" s="217" t="s">
        <v>242</v>
      </c>
      <c r="G198" s="218" t="s">
        <v>146</v>
      </c>
      <c r="H198" s="219">
        <v>3.3300000000000001</v>
      </c>
      <c r="I198" s="220"/>
      <c r="J198" s="221">
        <f>ROUND(I198*H198,2)</f>
        <v>0</v>
      </c>
      <c r="K198" s="217" t="s">
        <v>147</v>
      </c>
      <c r="L198" s="45"/>
      <c r="M198" s="222" t="s">
        <v>1</v>
      </c>
      <c r="N198" s="223" t="s">
        <v>42</v>
      </c>
      <c r="O198" s="92"/>
      <c r="P198" s="224">
        <f>O198*H198</f>
        <v>0</v>
      </c>
      <c r="Q198" s="224">
        <v>0.17763999999999999</v>
      </c>
      <c r="R198" s="224">
        <f>Q198*H198</f>
        <v>0.59154119999999999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148</v>
      </c>
      <c r="AT198" s="226" t="s">
        <v>143</v>
      </c>
      <c r="AU198" s="226" t="s">
        <v>149</v>
      </c>
      <c r="AY198" s="18" t="s">
        <v>141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149</v>
      </c>
      <c r="BK198" s="227">
        <f>ROUND(I198*H198,2)</f>
        <v>0</v>
      </c>
      <c r="BL198" s="18" t="s">
        <v>148</v>
      </c>
      <c r="BM198" s="226" t="s">
        <v>243</v>
      </c>
    </row>
    <row r="199" s="13" customFormat="1">
      <c r="A199" s="13"/>
      <c r="B199" s="228"/>
      <c r="C199" s="229"/>
      <c r="D199" s="230" t="s">
        <v>151</v>
      </c>
      <c r="E199" s="231" t="s">
        <v>1</v>
      </c>
      <c r="F199" s="232" t="s">
        <v>244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151</v>
      </c>
      <c r="AU199" s="238" t="s">
        <v>149</v>
      </c>
      <c r="AV199" s="13" t="s">
        <v>84</v>
      </c>
      <c r="AW199" s="13" t="s">
        <v>33</v>
      </c>
      <c r="AX199" s="13" t="s">
        <v>76</v>
      </c>
      <c r="AY199" s="238" t="s">
        <v>141</v>
      </c>
    </row>
    <row r="200" s="14" customFormat="1">
      <c r="A200" s="14"/>
      <c r="B200" s="239"/>
      <c r="C200" s="240"/>
      <c r="D200" s="230" t="s">
        <v>151</v>
      </c>
      <c r="E200" s="241" t="s">
        <v>1</v>
      </c>
      <c r="F200" s="242" t="s">
        <v>245</v>
      </c>
      <c r="G200" s="240"/>
      <c r="H200" s="243">
        <v>3.3300000000000001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151</v>
      </c>
      <c r="AU200" s="249" t="s">
        <v>149</v>
      </c>
      <c r="AV200" s="14" t="s">
        <v>149</v>
      </c>
      <c r="AW200" s="14" t="s">
        <v>33</v>
      </c>
      <c r="AX200" s="14" t="s">
        <v>84</v>
      </c>
      <c r="AY200" s="249" t="s">
        <v>141</v>
      </c>
    </row>
    <row r="201" s="2" customFormat="1" ht="24.15" customHeight="1">
      <c r="A201" s="39"/>
      <c r="B201" s="40"/>
      <c r="C201" s="215" t="s">
        <v>246</v>
      </c>
      <c r="D201" s="215" t="s">
        <v>143</v>
      </c>
      <c r="E201" s="216" t="s">
        <v>247</v>
      </c>
      <c r="F201" s="217" t="s">
        <v>248</v>
      </c>
      <c r="G201" s="218" t="s">
        <v>249</v>
      </c>
      <c r="H201" s="219">
        <v>11.1</v>
      </c>
      <c r="I201" s="220"/>
      <c r="J201" s="221">
        <f>ROUND(I201*H201,2)</f>
        <v>0</v>
      </c>
      <c r="K201" s="217" t="s">
        <v>147</v>
      </c>
      <c r="L201" s="45"/>
      <c r="M201" s="222" t="s">
        <v>1</v>
      </c>
      <c r="N201" s="223" t="s">
        <v>42</v>
      </c>
      <c r="O201" s="92"/>
      <c r="P201" s="224">
        <f>O201*H201</f>
        <v>0</v>
      </c>
      <c r="Q201" s="224">
        <v>0.24127000000000001</v>
      </c>
      <c r="R201" s="224">
        <f>Q201*H201</f>
        <v>2.6780970000000002</v>
      </c>
      <c r="S201" s="224">
        <v>0</v>
      </c>
      <c r="T201" s="22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6" t="s">
        <v>148</v>
      </c>
      <c r="AT201" s="226" t="s">
        <v>143</v>
      </c>
      <c r="AU201" s="226" t="s">
        <v>149</v>
      </c>
      <c r="AY201" s="18" t="s">
        <v>141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8" t="s">
        <v>149</v>
      </c>
      <c r="BK201" s="227">
        <f>ROUND(I201*H201,2)</f>
        <v>0</v>
      </c>
      <c r="BL201" s="18" t="s">
        <v>148</v>
      </c>
      <c r="BM201" s="226" t="s">
        <v>250</v>
      </c>
    </row>
    <row r="202" s="13" customFormat="1">
      <c r="A202" s="13"/>
      <c r="B202" s="228"/>
      <c r="C202" s="229"/>
      <c r="D202" s="230" t="s">
        <v>151</v>
      </c>
      <c r="E202" s="231" t="s">
        <v>1</v>
      </c>
      <c r="F202" s="232" t="s">
        <v>251</v>
      </c>
      <c r="G202" s="229"/>
      <c r="H202" s="231" t="s">
        <v>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151</v>
      </c>
      <c r="AU202" s="238" t="s">
        <v>149</v>
      </c>
      <c r="AV202" s="13" t="s">
        <v>84</v>
      </c>
      <c r="AW202" s="13" t="s">
        <v>33</v>
      </c>
      <c r="AX202" s="13" t="s">
        <v>76</v>
      </c>
      <c r="AY202" s="238" t="s">
        <v>141</v>
      </c>
    </row>
    <row r="203" s="14" customFormat="1">
      <c r="A203" s="14"/>
      <c r="B203" s="239"/>
      <c r="C203" s="240"/>
      <c r="D203" s="230" t="s">
        <v>151</v>
      </c>
      <c r="E203" s="241" t="s">
        <v>1</v>
      </c>
      <c r="F203" s="242" t="s">
        <v>252</v>
      </c>
      <c r="G203" s="240"/>
      <c r="H203" s="243">
        <v>11.1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9" t="s">
        <v>151</v>
      </c>
      <c r="AU203" s="249" t="s">
        <v>149</v>
      </c>
      <c r="AV203" s="14" t="s">
        <v>149</v>
      </c>
      <c r="AW203" s="14" t="s">
        <v>33</v>
      </c>
      <c r="AX203" s="14" t="s">
        <v>84</v>
      </c>
      <c r="AY203" s="249" t="s">
        <v>141</v>
      </c>
    </row>
    <row r="204" s="2" customFormat="1" ht="24.15" customHeight="1">
      <c r="A204" s="39"/>
      <c r="B204" s="40"/>
      <c r="C204" s="250" t="s">
        <v>253</v>
      </c>
      <c r="D204" s="250" t="s">
        <v>193</v>
      </c>
      <c r="E204" s="251" t="s">
        <v>254</v>
      </c>
      <c r="F204" s="252" t="s">
        <v>255</v>
      </c>
      <c r="G204" s="253" t="s">
        <v>256</v>
      </c>
      <c r="H204" s="254">
        <v>101.01000000000001</v>
      </c>
      <c r="I204" s="255"/>
      <c r="J204" s="256">
        <f>ROUND(I204*H204,2)</f>
        <v>0</v>
      </c>
      <c r="K204" s="252" t="s">
        <v>147</v>
      </c>
      <c r="L204" s="257"/>
      <c r="M204" s="258" t="s">
        <v>1</v>
      </c>
      <c r="N204" s="259" t="s">
        <v>42</v>
      </c>
      <c r="O204" s="92"/>
      <c r="P204" s="224">
        <f>O204*H204</f>
        <v>0</v>
      </c>
      <c r="Q204" s="224">
        <v>0.012</v>
      </c>
      <c r="R204" s="224">
        <f>Q204*H204</f>
        <v>1.2121200000000001</v>
      </c>
      <c r="S204" s="224">
        <v>0</v>
      </c>
      <c r="T204" s="22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6" t="s">
        <v>188</v>
      </c>
      <c r="AT204" s="226" t="s">
        <v>193</v>
      </c>
      <c r="AU204" s="226" t="s">
        <v>149</v>
      </c>
      <c r="AY204" s="18" t="s">
        <v>141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8" t="s">
        <v>149</v>
      </c>
      <c r="BK204" s="227">
        <f>ROUND(I204*H204,2)</f>
        <v>0</v>
      </c>
      <c r="BL204" s="18" t="s">
        <v>148</v>
      </c>
      <c r="BM204" s="226" t="s">
        <v>257</v>
      </c>
    </row>
    <row r="205" s="14" customFormat="1">
      <c r="A205" s="14"/>
      <c r="B205" s="239"/>
      <c r="C205" s="240"/>
      <c r="D205" s="230" t="s">
        <v>151</v>
      </c>
      <c r="E205" s="241" t="s">
        <v>1</v>
      </c>
      <c r="F205" s="242" t="s">
        <v>258</v>
      </c>
      <c r="G205" s="240"/>
      <c r="H205" s="243">
        <v>101.01000000000001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151</v>
      </c>
      <c r="AU205" s="249" t="s">
        <v>149</v>
      </c>
      <c r="AV205" s="14" t="s">
        <v>149</v>
      </c>
      <c r="AW205" s="14" t="s">
        <v>33</v>
      </c>
      <c r="AX205" s="14" t="s">
        <v>84</v>
      </c>
      <c r="AY205" s="249" t="s">
        <v>141</v>
      </c>
    </row>
    <row r="206" s="2" customFormat="1" ht="24.15" customHeight="1">
      <c r="A206" s="39"/>
      <c r="B206" s="40"/>
      <c r="C206" s="215" t="s">
        <v>7</v>
      </c>
      <c r="D206" s="215" t="s">
        <v>143</v>
      </c>
      <c r="E206" s="216" t="s">
        <v>259</v>
      </c>
      <c r="F206" s="217" t="s">
        <v>260</v>
      </c>
      <c r="G206" s="218" t="s">
        <v>249</v>
      </c>
      <c r="H206" s="219">
        <v>24</v>
      </c>
      <c r="I206" s="220"/>
      <c r="J206" s="221">
        <f>ROUND(I206*H206,2)</f>
        <v>0</v>
      </c>
      <c r="K206" s="217" t="s">
        <v>1</v>
      </c>
      <c r="L206" s="45"/>
      <c r="M206" s="222" t="s">
        <v>1</v>
      </c>
      <c r="N206" s="223" t="s">
        <v>42</v>
      </c>
      <c r="O206" s="92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148</v>
      </c>
      <c r="AT206" s="226" t="s">
        <v>143</v>
      </c>
      <c r="AU206" s="226" t="s">
        <v>149</v>
      </c>
      <c r="AY206" s="18" t="s">
        <v>141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149</v>
      </c>
      <c r="BK206" s="227">
        <f>ROUND(I206*H206,2)</f>
        <v>0</v>
      </c>
      <c r="BL206" s="18" t="s">
        <v>148</v>
      </c>
      <c r="BM206" s="226" t="s">
        <v>261</v>
      </c>
    </row>
    <row r="207" s="14" customFormat="1">
      <c r="A207" s="14"/>
      <c r="B207" s="239"/>
      <c r="C207" s="240"/>
      <c r="D207" s="230" t="s">
        <v>151</v>
      </c>
      <c r="E207" s="241" t="s">
        <v>1</v>
      </c>
      <c r="F207" s="242" t="s">
        <v>262</v>
      </c>
      <c r="G207" s="240"/>
      <c r="H207" s="243">
        <v>24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151</v>
      </c>
      <c r="AU207" s="249" t="s">
        <v>149</v>
      </c>
      <c r="AV207" s="14" t="s">
        <v>149</v>
      </c>
      <c r="AW207" s="14" t="s">
        <v>33</v>
      </c>
      <c r="AX207" s="14" t="s">
        <v>84</v>
      </c>
      <c r="AY207" s="249" t="s">
        <v>141</v>
      </c>
    </row>
    <row r="208" s="2" customFormat="1" ht="24.15" customHeight="1">
      <c r="A208" s="39"/>
      <c r="B208" s="40"/>
      <c r="C208" s="215" t="s">
        <v>263</v>
      </c>
      <c r="D208" s="215" t="s">
        <v>143</v>
      </c>
      <c r="E208" s="216" t="s">
        <v>264</v>
      </c>
      <c r="F208" s="217" t="s">
        <v>265</v>
      </c>
      <c r="G208" s="218" t="s">
        <v>146</v>
      </c>
      <c r="H208" s="219">
        <v>9.5999999999999996</v>
      </c>
      <c r="I208" s="220"/>
      <c r="J208" s="221">
        <f>ROUND(I208*H208,2)</f>
        <v>0</v>
      </c>
      <c r="K208" s="217" t="s">
        <v>147</v>
      </c>
      <c r="L208" s="45"/>
      <c r="M208" s="222" t="s">
        <v>1</v>
      </c>
      <c r="N208" s="223" t="s">
        <v>42</v>
      </c>
      <c r="O208" s="92"/>
      <c r="P208" s="224">
        <f>O208*H208</f>
        <v>0</v>
      </c>
      <c r="Q208" s="224">
        <v>0.07571</v>
      </c>
      <c r="R208" s="224">
        <f>Q208*H208</f>
        <v>0.72681600000000002</v>
      </c>
      <c r="S208" s="224">
        <v>0</v>
      </c>
      <c r="T208" s="22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6" t="s">
        <v>148</v>
      </c>
      <c r="AT208" s="226" t="s">
        <v>143</v>
      </c>
      <c r="AU208" s="226" t="s">
        <v>149</v>
      </c>
      <c r="AY208" s="18" t="s">
        <v>141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8" t="s">
        <v>149</v>
      </c>
      <c r="BK208" s="227">
        <f>ROUND(I208*H208,2)</f>
        <v>0</v>
      </c>
      <c r="BL208" s="18" t="s">
        <v>148</v>
      </c>
      <c r="BM208" s="226" t="s">
        <v>266</v>
      </c>
    </row>
    <row r="209" s="13" customFormat="1">
      <c r="A209" s="13"/>
      <c r="B209" s="228"/>
      <c r="C209" s="229"/>
      <c r="D209" s="230" t="s">
        <v>151</v>
      </c>
      <c r="E209" s="231" t="s">
        <v>1</v>
      </c>
      <c r="F209" s="232" t="s">
        <v>267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151</v>
      </c>
      <c r="AU209" s="238" t="s">
        <v>149</v>
      </c>
      <c r="AV209" s="13" t="s">
        <v>84</v>
      </c>
      <c r="AW209" s="13" t="s">
        <v>33</v>
      </c>
      <c r="AX209" s="13" t="s">
        <v>76</v>
      </c>
      <c r="AY209" s="238" t="s">
        <v>141</v>
      </c>
    </row>
    <row r="210" s="14" customFormat="1">
      <c r="A210" s="14"/>
      <c r="B210" s="239"/>
      <c r="C210" s="240"/>
      <c r="D210" s="230" t="s">
        <v>151</v>
      </c>
      <c r="E210" s="241" t="s">
        <v>1</v>
      </c>
      <c r="F210" s="242" t="s">
        <v>268</v>
      </c>
      <c r="G210" s="240"/>
      <c r="H210" s="243">
        <v>9.5999999999999996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151</v>
      </c>
      <c r="AU210" s="249" t="s">
        <v>149</v>
      </c>
      <c r="AV210" s="14" t="s">
        <v>149</v>
      </c>
      <c r="AW210" s="14" t="s">
        <v>33</v>
      </c>
      <c r="AX210" s="14" t="s">
        <v>84</v>
      </c>
      <c r="AY210" s="249" t="s">
        <v>141</v>
      </c>
    </row>
    <row r="211" s="12" customFormat="1" ht="22.8" customHeight="1">
      <c r="A211" s="12"/>
      <c r="B211" s="199"/>
      <c r="C211" s="200"/>
      <c r="D211" s="201" t="s">
        <v>75</v>
      </c>
      <c r="E211" s="213" t="s">
        <v>172</v>
      </c>
      <c r="F211" s="213" t="s">
        <v>269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SUM(P212:P228)</f>
        <v>0</v>
      </c>
      <c r="Q211" s="207"/>
      <c r="R211" s="208">
        <f>SUM(R212:R228)</f>
        <v>8.9058230400000014</v>
      </c>
      <c r="S211" s="207"/>
      <c r="T211" s="209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84</v>
      </c>
      <c r="AT211" s="211" t="s">
        <v>75</v>
      </c>
      <c r="AU211" s="211" t="s">
        <v>84</v>
      </c>
      <c r="AY211" s="210" t="s">
        <v>141</v>
      </c>
      <c r="BK211" s="212">
        <f>SUM(BK212:BK228)</f>
        <v>0</v>
      </c>
    </row>
    <row r="212" s="2" customFormat="1" ht="14.4" customHeight="1">
      <c r="A212" s="39"/>
      <c r="B212" s="40"/>
      <c r="C212" s="215" t="s">
        <v>270</v>
      </c>
      <c r="D212" s="215" t="s">
        <v>143</v>
      </c>
      <c r="E212" s="216" t="s">
        <v>271</v>
      </c>
      <c r="F212" s="217" t="s">
        <v>272</v>
      </c>
      <c r="G212" s="218" t="s">
        <v>146</v>
      </c>
      <c r="H212" s="219">
        <v>16.367999999999999</v>
      </c>
      <c r="I212" s="220"/>
      <c r="J212" s="221">
        <f>ROUND(I212*H212,2)</f>
        <v>0</v>
      </c>
      <c r="K212" s="217" t="s">
        <v>147</v>
      </c>
      <c r="L212" s="45"/>
      <c r="M212" s="222" t="s">
        <v>1</v>
      </c>
      <c r="N212" s="223" t="s">
        <v>42</v>
      </c>
      <c r="O212" s="92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6" t="s">
        <v>148</v>
      </c>
      <c r="AT212" s="226" t="s">
        <v>143</v>
      </c>
      <c r="AU212" s="226" t="s">
        <v>149</v>
      </c>
      <c r="AY212" s="18" t="s">
        <v>141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8" t="s">
        <v>149</v>
      </c>
      <c r="BK212" s="227">
        <f>ROUND(I212*H212,2)</f>
        <v>0</v>
      </c>
      <c r="BL212" s="18" t="s">
        <v>148</v>
      </c>
      <c r="BM212" s="226" t="s">
        <v>273</v>
      </c>
    </row>
    <row r="213" s="13" customFormat="1">
      <c r="A213" s="13"/>
      <c r="B213" s="228"/>
      <c r="C213" s="229"/>
      <c r="D213" s="230" t="s">
        <v>151</v>
      </c>
      <c r="E213" s="231" t="s">
        <v>1</v>
      </c>
      <c r="F213" s="232" t="s">
        <v>274</v>
      </c>
      <c r="G213" s="229"/>
      <c r="H213" s="231" t="s">
        <v>1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151</v>
      </c>
      <c r="AU213" s="238" t="s">
        <v>149</v>
      </c>
      <c r="AV213" s="13" t="s">
        <v>84</v>
      </c>
      <c r="AW213" s="13" t="s">
        <v>33</v>
      </c>
      <c r="AX213" s="13" t="s">
        <v>76</v>
      </c>
      <c r="AY213" s="238" t="s">
        <v>141</v>
      </c>
    </row>
    <row r="214" s="14" customFormat="1">
      <c r="A214" s="14"/>
      <c r="B214" s="239"/>
      <c r="C214" s="240"/>
      <c r="D214" s="230" t="s">
        <v>151</v>
      </c>
      <c r="E214" s="241" t="s">
        <v>1</v>
      </c>
      <c r="F214" s="242" t="s">
        <v>275</v>
      </c>
      <c r="G214" s="240"/>
      <c r="H214" s="243">
        <v>16.367999999999999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151</v>
      </c>
      <c r="AU214" s="249" t="s">
        <v>149</v>
      </c>
      <c r="AV214" s="14" t="s">
        <v>149</v>
      </c>
      <c r="AW214" s="14" t="s">
        <v>33</v>
      </c>
      <c r="AX214" s="14" t="s">
        <v>84</v>
      </c>
      <c r="AY214" s="249" t="s">
        <v>141</v>
      </c>
    </row>
    <row r="215" s="2" customFormat="1" ht="24.15" customHeight="1">
      <c r="A215" s="39"/>
      <c r="B215" s="40"/>
      <c r="C215" s="215" t="s">
        <v>276</v>
      </c>
      <c r="D215" s="215" t="s">
        <v>143</v>
      </c>
      <c r="E215" s="216" t="s">
        <v>277</v>
      </c>
      <c r="F215" s="217" t="s">
        <v>278</v>
      </c>
      <c r="G215" s="218" t="s">
        <v>146</v>
      </c>
      <c r="H215" s="219">
        <v>44.549999999999997</v>
      </c>
      <c r="I215" s="220"/>
      <c r="J215" s="221">
        <f>ROUND(I215*H215,2)</f>
        <v>0</v>
      </c>
      <c r="K215" s="217" t="s">
        <v>147</v>
      </c>
      <c r="L215" s="45"/>
      <c r="M215" s="222" t="s">
        <v>1</v>
      </c>
      <c r="N215" s="223" t="s">
        <v>42</v>
      </c>
      <c r="O215" s="92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6" t="s">
        <v>148</v>
      </c>
      <c r="AT215" s="226" t="s">
        <v>143</v>
      </c>
      <c r="AU215" s="226" t="s">
        <v>149</v>
      </c>
      <c r="AY215" s="18" t="s">
        <v>141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8" t="s">
        <v>149</v>
      </c>
      <c r="BK215" s="227">
        <f>ROUND(I215*H215,2)</f>
        <v>0</v>
      </c>
      <c r="BL215" s="18" t="s">
        <v>148</v>
      </c>
      <c r="BM215" s="226" t="s">
        <v>279</v>
      </c>
    </row>
    <row r="216" s="2" customFormat="1" ht="24.15" customHeight="1">
      <c r="A216" s="39"/>
      <c r="B216" s="40"/>
      <c r="C216" s="215" t="s">
        <v>280</v>
      </c>
      <c r="D216" s="215" t="s">
        <v>143</v>
      </c>
      <c r="E216" s="216" t="s">
        <v>281</v>
      </c>
      <c r="F216" s="217" t="s">
        <v>282</v>
      </c>
      <c r="G216" s="218" t="s">
        <v>146</v>
      </c>
      <c r="H216" s="219">
        <v>44.549999999999997</v>
      </c>
      <c r="I216" s="220"/>
      <c r="J216" s="221">
        <f>ROUND(I216*H216,2)</f>
        <v>0</v>
      </c>
      <c r="K216" s="217" t="s">
        <v>147</v>
      </c>
      <c r="L216" s="45"/>
      <c r="M216" s="222" t="s">
        <v>1</v>
      </c>
      <c r="N216" s="223" t="s">
        <v>42</v>
      </c>
      <c r="O216" s="92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6" t="s">
        <v>148</v>
      </c>
      <c r="AT216" s="226" t="s">
        <v>143</v>
      </c>
      <c r="AU216" s="226" t="s">
        <v>149</v>
      </c>
      <c r="AY216" s="18" t="s">
        <v>141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8" t="s">
        <v>149</v>
      </c>
      <c r="BK216" s="227">
        <f>ROUND(I216*H216,2)</f>
        <v>0</v>
      </c>
      <c r="BL216" s="18" t="s">
        <v>148</v>
      </c>
      <c r="BM216" s="226" t="s">
        <v>283</v>
      </c>
    </row>
    <row r="217" s="13" customFormat="1">
      <c r="A217" s="13"/>
      <c r="B217" s="228"/>
      <c r="C217" s="229"/>
      <c r="D217" s="230" t="s">
        <v>151</v>
      </c>
      <c r="E217" s="231" t="s">
        <v>1</v>
      </c>
      <c r="F217" s="232" t="s">
        <v>284</v>
      </c>
      <c r="G217" s="229"/>
      <c r="H217" s="231" t="s">
        <v>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151</v>
      </c>
      <c r="AU217" s="238" t="s">
        <v>149</v>
      </c>
      <c r="AV217" s="13" t="s">
        <v>84</v>
      </c>
      <c r="AW217" s="13" t="s">
        <v>33</v>
      </c>
      <c r="AX217" s="13" t="s">
        <v>76</v>
      </c>
      <c r="AY217" s="238" t="s">
        <v>141</v>
      </c>
    </row>
    <row r="218" s="14" customFormat="1">
      <c r="A218" s="14"/>
      <c r="B218" s="239"/>
      <c r="C218" s="240"/>
      <c r="D218" s="230" t="s">
        <v>151</v>
      </c>
      <c r="E218" s="241" t="s">
        <v>1</v>
      </c>
      <c r="F218" s="242" t="s">
        <v>285</v>
      </c>
      <c r="G218" s="240"/>
      <c r="H218" s="243">
        <v>44.549999999999997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9" t="s">
        <v>151</v>
      </c>
      <c r="AU218" s="249" t="s">
        <v>149</v>
      </c>
      <c r="AV218" s="14" t="s">
        <v>149</v>
      </c>
      <c r="AW218" s="14" t="s">
        <v>33</v>
      </c>
      <c r="AX218" s="14" t="s">
        <v>84</v>
      </c>
      <c r="AY218" s="249" t="s">
        <v>141</v>
      </c>
    </row>
    <row r="219" s="2" customFormat="1" ht="24.15" customHeight="1">
      <c r="A219" s="39"/>
      <c r="B219" s="40"/>
      <c r="C219" s="215" t="s">
        <v>286</v>
      </c>
      <c r="D219" s="215" t="s">
        <v>143</v>
      </c>
      <c r="E219" s="216" t="s">
        <v>287</v>
      </c>
      <c r="F219" s="217" t="s">
        <v>288</v>
      </c>
      <c r="G219" s="218" t="s">
        <v>146</v>
      </c>
      <c r="H219" s="219">
        <v>5.3280000000000003</v>
      </c>
      <c r="I219" s="220"/>
      <c r="J219" s="221">
        <f>ROUND(I219*H219,2)</f>
        <v>0</v>
      </c>
      <c r="K219" s="217" t="s">
        <v>147</v>
      </c>
      <c r="L219" s="45"/>
      <c r="M219" s="222" t="s">
        <v>1</v>
      </c>
      <c r="N219" s="223" t="s">
        <v>42</v>
      </c>
      <c r="O219" s="92"/>
      <c r="P219" s="224">
        <f>O219*H219</f>
        <v>0</v>
      </c>
      <c r="Q219" s="224">
        <v>0.080030000000000004</v>
      </c>
      <c r="R219" s="224">
        <f>Q219*H219</f>
        <v>0.42639984000000003</v>
      </c>
      <c r="S219" s="224">
        <v>0</v>
      </c>
      <c r="T219" s="22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6" t="s">
        <v>148</v>
      </c>
      <c r="AT219" s="226" t="s">
        <v>143</v>
      </c>
      <c r="AU219" s="226" t="s">
        <v>149</v>
      </c>
      <c r="AY219" s="18" t="s">
        <v>141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8" t="s">
        <v>149</v>
      </c>
      <c r="BK219" s="227">
        <f>ROUND(I219*H219,2)</f>
        <v>0</v>
      </c>
      <c r="BL219" s="18" t="s">
        <v>148</v>
      </c>
      <c r="BM219" s="226" t="s">
        <v>289</v>
      </c>
    </row>
    <row r="220" s="13" customFormat="1">
      <c r="A220" s="13"/>
      <c r="B220" s="228"/>
      <c r="C220" s="229"/>
      <c r="D220" s="230" t="s">
        <v>151</v>
      </c>
      <c r="E220" s="231" t="s">
        <v>1</v>
      </c>
      <c r="F220" s="232" t="s">
        <v>290</v>
      </c>
      <c r="G220" s="229"/>
      <c r="H220" s="231" t="s">
        <v>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151</v>
      </c>
      <c r="AU220" s="238" t="s">
        <v>149</v>
      </c>
      <c r="AV220" s="13" t="s">
        <v>84</v>
      </c>
      <c r="AW220" s="13" t="s">
        <v>33</v>
      </c>
      <c r="AX220" s="13" t="s">
        <v>76</v>
      </c>
      <c r="AY220" s="238" t="s">
        <v>141</v>
      </c>
    </row>
    <row r="221" s="14" customFormat="1">
      <c r="A221" s="14"/>
      <c r="B221" s="239"/>
      <c r="C221" s="240"/>
      <c r="D221" s="230" t="s">
        <v>151</v>
      </c>
      <c r="E221" s="241" t="s">
        <v>1</v>
      </c>
      <c r="F221" s="242" t="s">
        <v>291</v>
      </c>
      <c r="G221" s="240"/>
      <c r="H221" s="243">
        <v>5.3280000000000003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151</v>
      </c>
      <c r="AU221" s="249" t="s">
        <v>149</v>
      </c>
      <c r="AV221" s="14" t="s">
        <v>149</v>
      </c>
      <c r="AW221" s="14" t="s">
        <v>33</v>
      </c>
      <c r="AX221" s="14" t="s">
        <v>84</v>
      </c>
      <c r="AY221" s="249" t="s">
        <v>141</v>
      </c>
    </row>
    <row r="222" s="2" customFormat="1" ht="14.4" customHeight="1">
      <c r="A222" s="39"/>
      <c r="B222" s="40"/>
      <c r="C222" s="250" t="s">
        <v>292</v>
      </c>
      <c r="D222" s="250" t="s">
        <v>193</v>
      </c>
      <c r="E222" s="251" t="s">
        <v>293</v>
      </c>
      <c r="F222" s="252" t="s">
        <v>294</v>
      </c>
      <c r="G222" s="253" t="s">
        <v>256</v>
      </c>
      <c r="H222" s="254">
        <v>137.118</v>
      </c>
      <c r="I222" s="255"/>
      <c r="J222" s="256">
        <f>ROUND(I222*H222,2)</f>
        <v>0</v>
      </c>
      <c r="K222" s="252" t="s">
        <v>1</v>
      </c>
      <c r="L222" s="257"/>
      <c r="M222" s="258" t="s">
        <v>1</v>
      </c>
      <c r="N222" s="259" t="s">
        <v>42</v>
      </c>
      <c r="O222" s="92"/>
      <c r="P222" s="224">
        <f>O222*H222</f>
        <v>0</v>
      </c>
      <c r="Q222" s="224">
        <v>0.032399999999999998</v>
      </c>
      <c r="R222" s="224">
        <f>Q222*H222</f>
        <v>4.4426231999999999</v>
      </c>
      <c r="S222" s="224">
        <v>0</v>
      </c>
      <c r="T222" s="22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6" t="s">
        <v>188</v>
      </c>
      <c r="AT222" s="226" t="s">
        <v>193</v>
      </c>
      <c r="AU222" s="226" t="s">
        <v>149</v>
      </c>
      <c r="AY222" s="18" t="s">
        <v>141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8" t="s">
        <v>149</v>
      </c>
      <c r="BK222" s="227">
        <f>ROUND(I222*H222,2)</f>
        <v>0</v>
      </c>
      <c r="BL222" s="18" t="s">
        <v>148</v>
      </c>
      <c r="BM222" s="226" t="s">
        <v>295</v>
      </c>
    </row>
    <row r="223" s="14" customFormat="1">
      <c r="A223" s="14"/>
      <c r="B223" s="239"/>
      <c r="C223" s="240"/>
      <c r="D223" s="230" t="s">
        <v>151</v>
      </c>
      <c r="E223" s="241" t="s">
        <v>1</v>
      </c>
      <c r="F223" s="242" t="s">
        <v>296</v>
      </c>
      <c r="G223" s="240"/>
      <c r="H223" s="243">
        <v>130.589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151</v>
      </c>
      <c r="AU223" s="249" t="s">
        <v>149</v>
      </c>
      <c r="AV223" s="14" t="s">
        <v>149</v>
      </c>
      <c r="AW223" s="14" t="s">
        <v>33</v>
      </c>
      <c r="AX223" s="14" t="s">
        <v>84</v>
      </c>
      <c r="AY223" s="249" t="s">
        <v>141</v>
      </c>
    </row>
    <row r="224" s="14" customFormat="1">
      <c r="A224" s="14"/>
      <c r="B224" s="239"/>
      <c r="C224" s="240"/>
      <c r="D224" s="230" t="s">
        <v>151</v>
      </c>
      <c r="E224" s="240"/>
      <c r="F224" s="242" t="s">
        <v>297</v>
      </c>
      <c r="G224" s="240"/>
      <c r="H224" s="243">
        <v>137.118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151</v>
      </c>
      <c r="AU224" s="249" t="s">
        <v>149</v>
      </c>
      <c r="AV224" s="14" t="s">
        <v>149</v>
      </c>
      <c r="AW224" s="14" t="s">
        <v>4</v>
      </c>
      <c r="AX224" s="14" t="s">
        <v>84</v>
      </c>
      <c r="AY224" s="249" t="s">
        <v>141</v>
      </c>
    </row>
    <row r="225" s="2" customFormat="1" ht="24.15" customHeight="1">
      <c r="A225" s="39"/>
      <c r="B225" s="40"/>
      <c r="C225" s="215" t="s">
        <v>298</v>
      </c>
      <c r="D225" s="215" t="s">
        <v>143</v>
      </c>
      <c r="E225" s="216" t="s">
        <v>299</v>
      </c>
      <c r="F225" s="217" t="s">
        <v>300</v>
      </c>
      <c r="G225" s="218" t="s">
        <v>146</v>
      </c>
      <c r="H225" s="219">
        <v>17.399999999999999</v>
      </c>
      <c r="I225" s="220"/>
      <c r="J225" s="221">
        <f>ROUND(I225*H225,2)</f>
        <v>0</v>
      </c>
      <c r="K225" s="217" t="s">
        <v>147</v>
      </c>
      <c r="L225" s="45"/>
      <c r="M225" s="222" t="s">
        <v>1</v>
      </c>
      <c r="N225" s="223" t="s">
        <v>42</v>
      </c>
      <c r="O225" s="92"/>
      <c r="P225" s="224">
        <f>O225*H225</f>
        <v>0</v>
      </c>
      <c r="Q225" s="224">
        <v>0.10100000000000001</v>
      </c>
      <c r="R225" s="224">
        <f>Q225*H225</f>
        <v>1.7574000000000001</v>
      </c>
      <c r="S225" s="224">
        <v>0</v>
      </c>
      <c r="T225" s="22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6" t="s">
        <v>148</v>
      </c>
      <c r="AT225" s="226" t="s">
        <v>143</v>
      </c>
      <c r="AU225" s="226" t="s">
        <v>149</v>
      </c>
      <c r="AY225" s="18" t="s">
        <v>141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8" t="s">
        <v>149</v>
      </c>
      <c r="BK225" s="227">
        <f>ROUND(I225*H225,2)</f>
        <v>0</v>
      </c>
      <c r="BL225" s="18" t="s">
        <v>148</v>
      </c>
      <c r="BM225" s="226" t="s">
        <v>301</v>
      </c>
    </row>
    <row r="226" s="13" customFormat="1">
      <c r="A226" s="13"/>
      <c r="B226" s="228"/>
      <c r="C226" s="229"/>
      <c r="D226" s="230" t="s">
        <v>151</v>
      </c>
      <c r="E226" s="231" t="s">
        <v>1</v>
      </c>
      <c r="F226" s="232" t="s">
        <v>302</v>
      </c>
      <c r="G226" s="229"/>
      <c r="H226" s="231" t="s">
        <v>1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151</v>
      </c>
      <c r="AU226" s="238" t="s">
        <v>149</v>
      </c>
      <c r="AV226" s="13" t="s">
        <v>84</v>
      </c>
      <c r="AW226" s="13" t="s">
        <v>33</v>
      </c>
      <c r="AX226" s="13" t="s">
        <v>76</v>
      </c>
      <c r="AY226" s="238" t="s">
        <v>141</v>
      </c>
    </row>
    <row r="227" s="14" customFormat="1">
      <c r="A227" s="14"/>
      <c r="B227" s="239"/>
      <c r="C227" s="240"/>
      <c r="D227" s="230" t="s">
        <v>151</v>
      </c>
      <c r="E227" s="241" t="s">
        <v>1</v>
      </c>
      <c r="F227" s="242" t="s">
        <v>303</v>
      </c>
      <c r="G227" s="240"/>
      <c r="H227" s="243">
        <v>17.399999999999999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151</v>
      </c>
      <c r="AU227" s="249" t="s">
        <v>149</v>
      </c>
      <c r="AV227" s="14" t="s">
        <v>149</v>
      </c>
      <c r="AW227" s="14" t="s">
        <v>33</v>
      </c>
      <c r="AX227" s="14" t="s">
        <v>84</v>
      </c>
      <c r="AY227" s="249" t="s">
        <v>141</v>
      </c>
    </row>
    <row r="228" s="2" customFormat="1" ht="14.4" customHeight="1">
      <c r="A228" s="39"/>
      <c r="B228" s="40"/>
      <c r="C228" s="250" t="s">
        <v>304</v>
      </c>
      <c r="D228" s="250" t="s">
        <v>193</v>
      </c>
      <c r="E228" s="251" t="s">
        <v>305</v>
      </c>
      <c r="F228" s="252" t="s">
        <v>306</v>
      </c>
      <c r="G228" s="253" t="s">
        <v>146</v>
      </c>
      <c r="H228" s="254">
        <v>17.399999999999999</v>
      </c>
      <c r="I228" s="255"/>
      <c r="J228" s="256">
        <f>ROUND(I228*H228,2)</f>
        <v>0</v>
      </c>
      <c r="K228" s="252" t="s">
        <v>147</v>
      </c>
      <c r="L228" s="257"/>
      <c r="M228" s="258" t="s">
        <v>1</v>
      </c>
      <c r="N228" s="259" t="s">
        <v>42</v>
      </c>
      <c r="O228" s="92"/>
      <c r="P228" s="224">
        <f>O228*H228</f>
        <v>0</v>
      </c>
      <c r="Q228" s="224">
        <v>0.13100000000000001</v>
      </c>
      <c r="R228" s="224">
        <f>Q228*H228</f>
        <v>2.2793999999999999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188</v>
      </c>
      <c r="AT228" s="226" t="s">
        <v>193</v>
      </c>
      <c r="AU228" s="226" t="s">
        <v>149</v>
      </c>
      <c r="AY228" s="18" t="s">
        <v>141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149</v>
      </c>
      <c r="BK228" s="227">
        <f>ROUND(I228*H228,2)</f>
        <v>0</v>
      </c>
      <c r="BL228" s="18" t="s">
        <v>148</v>
      </c>
      <c r="BM228" s="226" t="s">
        <v>307</v>
      </c>
    </row>
    <row r="229" s="12" customFormat="1" ht="22.8" customHeight="1">
      <c r="A229" s="12"/>
      <c r="B229" s="199"/>
      <c r="C229" s="200"/>
      <c r="D229" s="201" t="s">
        <v>75</v>
      </c>
      <c r="E229" s="213" t="s">
        <v>178</v>
      </c>
      <c r="F229" s="213" t="s">
        <v>308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SUM(P230:P588)</f>
        <v>0</v>
      </c>
      <c r="Q229" s="207"/>
      <c r="R229" s="208">
        <f>SUM(R230:R588)</f>
        <v>75.44225750999999</v>
      </c>
      <c r="S229" s="207"/>
      <c r="T229" s="209">
        <f>SUM(T230:T588)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84</v>
      </c>
      <c r="AT229" s="211" t="s">
        <v>75</v>
      </c>
      <c r="AU229" s="211" t="s">
        <v>84</v>
      </c>
      <c r="AY229" s="210" t="s">
        <v>141</v>
      </c>
      <c r="BK229" s="212">
        <f>SUM(BK230:BK588)</f>
        <v>0</v>
      </c>
    </row>
    <row r="230" s="2" customFormat="1" ht="24.15" customHeight="1">
      <c r="A230" s="39"/>
      <c r="B230" s="40"/>
      <c r="C230" s="215" t="s">
        <v>309</v>
      </c>
      <c r="D230" s="215" t="s">
        <v>143</v>
      </c>
      <c r="E230" s="216" t="s">
        <v>310</v>
      </c>
      <c r="F230" s="217" t="s">
        <v>311</v>
      </c>
      <c r="G230" s="218" t="s">
        <v>146</v>
      </c>
      <c r="H230" s="219">
        <v>18.539999999999999</v>
      </c>
      <c r="I230" s="220"/>
      <c r="J230" s="221">
        <f>ROUND(I230*H230,2)</f>
        <v>0</v>
      </c>
      <c r="K230" s="217" t="s">
        <v>147</v>
      </c>
      <c r="L230" s="45"/>
      <c r="M230" s="222" t="s">
        <v>1</v>
      </c>
      <c r="N230" s="223" t="s">
        <v>42</v>
      </c>
      <c r="O230" s="92"/>
      <c r="P230" s="224">
        <f>O230*H230</f>
        <v>0</v>
      </c>
      <c r="Q230" s="224">
        <v>0.00025999999999999998</v>
      </c>
      <c r="R230" s="224">
        <f>Q230*H230</f>
        <v>0.004820399999999999</v>
      </c>
      <c r="S230" s="224">
        <v>0</v>
      </c>
      <c r="T230" s="22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6" t="s">
        <v>148</v>
      </c>
      <c r="AT230" s="226" t="s">
        <v>143</v>
      </c>
      <c r="AU230" s="226" t="s">
        <v>149</v>
      </c>
      <c r="AY230" s="18" t="s">
        <v>141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8" t="s">
        <v>149</v>
      </c>
      <c r="BK230" s="227">
        <f>ROUND(I230*H230,2)</f>
        <v>0</v>
      </c>
      <c r="BL230" s="18" t="s">
        <v>148</v>
      </c>
      <c r="BM230" s="226" t="s">
        <v>312</v>
      </c>
    </row>
    <row r="231" s="2" customFormat="1" ht="24.15" customHeight="1">
      <c r="A231" s="39"/>
      <c r="B231" s="40"/>
      <c r="C231" s="215" t="s">
        <v>313</v>
      </c>
      <c r="D231" s="215" t="s">
        <v>143</v>
      </c>
      <c r="E231" s="216" t="s">
        <v>314</v>
      </c>
      <c r="F231" s="217" t="s">
        <v>315</v>
      </c>
      <c r="G231" s="218" t="s">
        <v>146</v>
      </c>
      <c r="H231" s="219">
        <v>18.539999999999999</v>
      </c>
      <c r="I231" s="220"/>
      <c r="J231" s="221">
        <f>ROUND(I231*H231,2)</f>
        <v>0</v>
      </c>
      <c r="K231" s="217" t="s">
        <v>147</v>
      </c>
      <c r="L231" s="45"/>
      <c r="M231" s="222" t="s">
        <v>1</v>
      </c>
      <c r="N231" s="223" t="s">
        <v>42</v>
      </c>
      <c r="O231" s="92"/>
      <c r="P231" s="224">
        <f>O231*H231</f>
        <v>0</v>
      </c>
      <c r="Q231" s="224">
        <v>0.0043800000000000002</v>
      </c>
      <c r="R231" s="224">
        <f>Q231*H231</f>
        <v>0.081205200000000005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148</v>
      </c>
      <c r="AT231" s="226" t="s">
        <v>143</v>
      </c>
      <c r="AU231" s="226" t="s">
        <v>149</v>
      </c>
      <c r="AY231" s="18" t="s">
        <v>141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149</v>
      </c>
      <c r="BK231" s="227">
        <f>ROUND(I231*H231,2)</f>
        <v>0</v>
      </c>
      <c r="BL231" s="18" t="s">
        <v>148</v>
      </c>
      <c r="BM231" s="226" t="s">
        <v>316</v>
      </c>
    </row>
    <row r="232" s="13" customFormat="1">
      <c r="A232" s="13"/>
      <c r="B232" s="228"/>
      <c r="C232" s="229"/>
      <c r="D232" s="230" t="s">
        <v>151</v>
      </c>
      <c r="E232" s="231" t="s">
        <v>1</v>
      </c>
      <c r="F232" s="232" t="s">
        <v>317</v>
      </c>
      <c r="G232" s="229"/>
      <c r="H232" s="231" t="s">
        <v>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151</v>
      </c>
      <c r="AU232" s="238" t="s">
        <v>149</v>
      </c>
      <c r="AV232" s="13" t="s">
        <v>84</v>
      </c>
      <c r="AW232" s="13" t="s">
        <v>33</v>
      </c>
      <c r="AX232" s="13" t="s">
        <v>76</v>
      </c>
      <c r="AY232" s="238" t="s">
        <v>141</v>
      </c>
    </row>
    <row r="233" s="14" customFormat="1">
      <c r="A233" s="14"/>
      <c r="B233" s="239"/>
      <c r="C233" s="240"/>
      <c r="D233" s="230" t="s">
        <v>151</v>
      </c>
      <c r="E233" s="241" t="s">
        <v>1</v>
      </c>
      <c r="F233" s="242" t="s">
        <v>318</v>
      </c>
      <c r="G233" s="240"/>
      <c r="H233" s="243">
        <v>13.92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151</v>
      </c>
      <c r="AU233" s="249" t="s">
        <v>149</v>
      </c>
      <c r="AV233" s="14" t="s">
        <v>149</v>
      </c>
      <c r="AW233" s="14" t="s">
        <v>33</v>
      </c>
      <c r="AX233" s="14" t="s">
        <v>76</v>
      </c>
      <c r="AY233" s="249" t="s">
        <v>141</v>
      </c>
    </row>
    <row r="234" s="13" customFormat="1">
      <c r="A234" s="13"/>
      <c r="B234" s="228"/>
      <c r="C234" s="229"/>
      <c r="D234" s="230" t="s">
        <v>151</v>
      </c>
      <c r="E234" s="231" t="s">
        <v>1</v>
      </c>
      <c r="F234" s="232" t="s">
        <v>319</v>
      </c>
      <c r="G234" s="229"/>
      <c r="H234" s="231" t="s">
        <v>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151</v>
      </c>
      <c r="AU234" s="238" t="s">
        <v>149</v>
      </c>
      <c r="AV234" s="13" t="s">
        <v>84</v>
      </c>
      <c r="AW234" s="13" t="s">
        <v>33</v>
      </c>
      <c r="AX234" s="13" t="s">
        <v>76</v>
      </c>
      <c r="AY234" s="238" t="s">
        <v>141</v>
      </c>
    </row>
    <row r="235" s="14" customFormat="1">
      <c r="A235" s="14"/>
      <c r="B235" s="239"/>
      <c r="C235" s="240"/>
      <c r="D235" s="230" t="s">
        <v>151</v>
      </c>
      <c r="E235" s="241" t="s">
        <v>1</v>
      </c>
      <c r="F235" s="242" t="s">
        <v>320</v>
      </c>
      <c r="G235" s="240"/>
      <c r="H235" s="243">
        <v>4.6200000000000001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151</v>
      </c>
      <c r="AU235" s="249" t="s">
        <v>149</v>
      </c>
      <c r="AV235" s="14" t="s">
        <v>149</v>
      </c>
      <c r="AW235" s="14" t="s">
        <v>33</v>
      </c>
      <c r="AX235" s="14" t="s">
        <v>76</v>
      </c>
      <c r="AY235" s="249" t="s">
        <v>141</v>
      </c>
    </row>
    <row r="236" s="15" customFormat="1">
      <c r="A236" s="15"/>
      <c r="B236" s="260"/>
      <c r="C236" s="261"/>
      <c r="D236" s="230" t="s">
        <v>151</v>
      </c>
      <c r="E236" s="262" t="s">
        <v>1</v>
      </c>
      <c r="F236" s="263" t="s">
        <v>321</v>
      </c>
      <c r="G236" s="261"/>
      <c r="H236" s="264">
        <v>18.539999999999999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151</v>
      </c>
      <c r="AU236" s="270" t="s">
        <v>149</v>
      </c>
      <c r="AV236" s="15" t="s">
        <v>148</v>
      </c>
      <c r="AW236" s="15" t="s">
        <v>33</v>
      </c>
      <c r="AX236" s="15" t="s">
        <v>84</v>
      </c>
      <c r="AY236" s="270" t="s">
        <v>141</v>
      </c>
    </row>
    <row r="237" s="2" customFormat="1" ht="24.15" customHeight="1">
      <c r="A237" s="39"/>
      <c r="B237" s="40"/>
      <c r="C237" s="215" t="s">
        <v>322</v>
      </c>
      <c r="D237" s="215" t="s">
        <v>143</v>
      </c>
      <c r="E237" s="216" t="s">
        <v>323</v>
      </c>
      <c r="F237" s="217" t="s">
        <v>324</v>
      </c>
      <c r="G237" s="218" t="s">
        <v>146</v>
      </c>
      <c r="H237" s="219">
        <v>18.539999999999999</v>
      </c>
      <c r="I237" s="220"/>
      <c r="J237" s="221">
        <f>ROUND(I237*H237,2)</f>
        <v>0</v>
      </c>
      <c r="K237" s="217" t="s">
        <v>147</v>
      </c>
      <c r="L237" s="45"/>
      <c r="M237" s="222" t="s">
        <v>1</v>
      </c>
      <c r="N237" s="223" t="s">
        <v>42</v>
      </c>
      <c r="O237" s="92"/>
      <c r="P237" s="224">
        <f>O237*H237</f>
        <v>0</v>
      </c>
      <c r="Q237" s="224">
        <v>0.0030000000000000001</v>
      </c>
      <c r="R237" s="224">
        <f>Q237*H237</f>
        <v>0.055619999999999996</v>
      </c>
      <c r="S237" s="224">
        <v>0</v>
      </c>
      <c r="T237" s="22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6" t="s">
        <v>148</v>
      </c>
      <c r="AT237" s="226" t="s">
        <v>143</v>
      </c>
      <c r="AU237" s="226" t="s">
        <v>149</v>
      </c>
      <c r="AY237" s="18" t="s">
        <v>141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8" t="s">
        <v>149</v>
      </c>
      <c r="BK237" s="227">
        <f>ROUND(I237*H237,2)</f>
        <v>0</v>
      </c>
      <c r="BL237" s="18" t="s">
        <v>148</v>
      </c>
      <c r="BM237" s="226" t="s">
        <v>325</v>
      </c>
    </row>
    <row r="238" s="2" customFormat="1" ht="24.15" customHeight="1">
      <c r="A238" s="39"/>
      <c r="B238" s="40"/>
      <c r="C238" s="215" t="s">
        <v>326</v>
      </c>
      <c r="D238" s="215" t="s">
        <v>143</v>
      </c>
      <c r="E238" s="216" t="s">
        <v>327</v>
      </c>
      <c r="F238" s="217" t="s">
        <v>328</v>
      </c>
      <c r="G238" s="218" t="s">
        <v>249</v>
      </c>
      <c r="H238" s="219">
        <v>263.36000000000001</v>
      </c>
      <c r="I238" s="220"/>
      <c r="J238" s="221">
        <f>ROUND(I238*H238,2)</f>
        <v>0</v>
      </c>
      <c r="K238" s="217" t="s">
        <v>147</v>
      </c>
      <c r="L238" s="45"/>
      <c r="M238" s="222" t="s">
        <v>1</v>
      </c>
      <c r="N238" s="223" t="s">
        <v>42</v>
      </c>
      <c r="O238" s="92"/>
      <c r="P238" s="224">
        <f>O238*H238</f>
        <v>0</v>
      </c>
      <c r="Q238" s="224">
        <v>0.0015</v>
      </c>
      <c r="R238" s="224">
        <f>Q238*H238</f>
        <v>0.39504</v>
      </c>
      <c r="S238" s="224">
        <v>0</v>
      </c>
      <c r="T238" s="22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6" t="s">
        <v>148</v>
      </c>
      <c r="AT238" s="226" t="s">
        <v>143</v>
      </c>
      <c r="AU238" s="226" t="s">
        <v>149</v>
      </c>
      <c r="AY238" s="18" t="s">
        <v>141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8" t="s">
        <v>149</v>
      </c>
      <c r="BK238" s="227">
        <f>ROUND(I238*H238,2)</f>
        <v>0</v>
      </c>
      <c r="BL238" s="18" t="s">
        <v>148</v>
      </c>
      <c r="BM238" s="226" t="s">
        <v>329</v>
      </c>
    </row>
    <row r="239" s="13" customFormat="1">
      <c r="A239" s="13"/>
      <c r="B239" s="228"/>
      <c r="C239" s="229"/>
      <c r="D239" s="230" t="s">
        <v>151</v>
      </c>
      <c r="E239" s="231" t="s">
        <v>1</v>
      </c>
      <c r="F239" s="232" t="s">
        <v>330</v>
      </c>
      <c r="G239" s="229"/>
      <c r="H239" s="231" t="s">
        <v>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151</v>
      </c>
      <c r="AU239" s="238" t="s">
        <v>149</v>
      </c>
      <c r="AV239" s="13" t="s">
        <v>84</v>
      </c>
      <c r="AW239" s="13" t="s">
        <v>33</v>
      </c>
      <c r="AX239" s="13" t="s">
        <v>76</v>
      </c>
      <c r="AY239" s="238" t="s">
        <v>141</v>
      </c>
    </row>
    <row r="240" s="14" customFormat="1">
      <c r="A240" s="14"/>
      <c r="B240" s="239"/>
      <c r="C240" s="240"/>
      <c r="D240" s="230" t="s">
        <v>151</v>
      </c>
      <c r="E240" s="241" t="s">
        <v>1</v>
      </c>
      <c r="F240" s="242" t="s">
        <v>331</v>
      </c>
      <c r="G240" s="240"/>
      <c r="H240" s="243">
        <v>263.36000000000001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151</v>
      </c>
      <c r="AU240" s="249" t="s">
        <v>149</v>
      </c>
      <c r="AV240" s="14" t="s">
        <v>149</v>
      </c>
      <c r="AW240" s="14" t="s">
        <v>33</v>
      </c>
      <c r="AX240" s="14" t="s">
        <v>84</v>
      </c>
      <c r="AY240" s="249" t="s">
        <v>141</v>
      </c>
    </row>
    <row r="241" s="2" customFormat="1" ht="24.15" customHeight="1">
      <c r="A241" s="39"/>
      <c r="B241" s="40"/>
      <c r="C241" s="215" t="s">
        <v>332</v>
      </c>
      <c r="D241" s="215" t="s">
        <v>143</v>
      </c>
      <c r="E241" s="216" t="s">
        <v>333</v>
      </c>
      <c r="F241" s="217" t="s">
        <v>334</v>
      </c>
      <c r="G241" s="218" t="s">
        <v>146</v>
      </c>
      <c r="H241" s="219">
        <v>214.30099999999999</v>
      </c>
      <c r="I241" s="220"/>
      <c r="J241" s="221">
        <f>ROUND(I241*H241,2)</f>
        <v>0</v>
      </c>
      <c r="K241" s="217" t="s">
        <v>147</v>
      </c>
      <c r="L241" s="45"/>
      <c r="M241" s="222" t="s">
        <v>1</v>
      </c>
      <c r="N241" s="223" t="s">
        <v>42</v>
      </c>
      <c r="O241" s="92"/>
      <c r="P241" s="224">
        <f>O241*H241</f>
        <v>0</v>
      </c>
      <c r="Q241" s="224">
        <v>0.00025999999999999998</v>
      </c>
      <c r="R241" s="224">
        <f>Q241*H241</f>
        <v>0.055718259999999992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148</v>
      </c>
      <c r="AT241" s="226" t="s">
        <v>143</v>
      </c>
      <c r="AU241" s="226" t="s">
        <v>149</v>
      </c>
      <c r="AY241" s="18" t="s">
        <v>141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149</v>
      </c>
      <c r="BK241" s="227">
        <f>ROUND(I241*H241,2)</f>
        <v>0</v>
      </c>
      <c r="BL241" s="18" t="s">
        <v>148</v>
      </c>
      <c r="BM241" s="226" t="s">
        <v>335</v>
      </c>
    </row>
    <row r="242" s="13" customFormat="1">
      <c r="A242" s="13"/>
      <c r="B242" s="228"/>
      <c r="C242" s="229"/>
      <c r="D242" s="230" t="s">
        <v>151</v>
      </c>
      <c r="E242" s="231" t="s">
        <v>1</v>
      </c>
      <c r="F242" s="232" t="s">
        <v>336</v>
      </c>
      <c r="G242" s="229"/>
      <c r="H242" s="231" t="s">
        <v>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151</v>
      </c>
      <c r="AU242" s="238" t="s">
        <v>149</v>
      </c>
      <c r="AV242" s="13" t="s">
        <v>84</v>
      </c>
      <c r="AW242" s="13" t="s">
        <v>33</v>
      </c>
      <c r="AX242" s="13" t="s">
        <v>76</v>
      </c>
      <c r="AY242" s="238" t="s">
        <v>141</v>
      </c>
    </row>
    <row r="243" s="14" customFormat="1">
      <c r="A243" s="14"/>
      <c r="B243" s="239"/>
      <c r="C243" s="240"/>
      <c r="D243" s="230" t="s">
        <v>151</v>
      </c>
      <c r="E243" s="241" t="s">
        <v>1</v>
      </c>
      <c r="F243" s="242" t="s">
        <v>337</v>
      </c>
      <c r="G243" s="240"/>
      <c r="H243" s="243">
        <v>190.80000000000001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151</v>
      </c>
      <c r="AU243" s="249" t="s">
        <v>149</v>
      </c>
      <c r="AV243" s="14" t="s">
        <v>149</v>
      </c>
      <c r="AW243" s="14" t="s">
        <v>33</v>
      </c>
      <c r="AX243" s="14" t="s">
        <v>76</v>
      </c>
      <c r="AY243" s="249" t="s">
        <v>141</v>
      </c>
    </row>
    <row r="244" s="14" customFormat="1">
      <c r="A244" s="14"/>
      <c r="B244" s="239"/>
      <c r="C244" s="240"/>
      <c r="D244" s="230" t="s">
        <v>151</v>
      </c>
      <c r="E244" s="241" t="s">
        <v>1</v>
      </c>
      <c r="F244" s="242" t="s">
        <v>338</v>
      </c>
      <c r="G244" s="240"/>
      <c r="H244" s="243">
        <v>14.563000000000001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151</v>
      </c>
      <c r="AU244" s="249" t="s">
        <v>149</v>
      </c>
      <c r="AV244" s="14" t="s">
        <v>149</v>
      </c>
      <c r="AW244" s="14" t="s">
        <v>33</v>
      </c>
      <c r="AX244" s="14" t="s">
        <v>76</v>
      </c>
      <c r="AY244" s="249" t="s">
        <v>141</v>
      </c>
    </row>
    <row r="245" s="14" customFormat="1">
      <c r="A245" s="14"/>
      <c r="B245" s="239"/>
      <c r="C245" s="240"/>
      <c r="D245" s="230" t="s">
        <v>151</v>
      </c>
      <c r="E245" s="241" t="s">
        <v>1</v>
      </c>
      <c r="F245" s="242" t="s">
        <v>339</v>
      </c>
      <c r="G245" s="240"/>
      <c r="H245" s="243">
        <v>8.9380000000000006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151</v>
      </c>
      <c r="AU245" s="249" t="s">
        <v>149</v>
      </c>
      <c r="AV245" s="14" t="s">
        <v>149</v>
      </c>
      <c r="AW245" s="14" t="s">
        <v>33</v>
      </c>
      <c r="AX245" s="14" t="s">
        <v>76</v>
      </c>
      <c r="AY245" s="249" t="s">
        <v>141</v>
      </c>
    </row>
    <row r="246" s="15" customFormat="1">
      <c r="A246" s="15"/>
      <c r="B246" s="260"/>
      <c r="C246" s="261"/>
      <c r="D246" s="230" t="s">
        <v>151</v>
      </c>
      <c r="E246" s="262" t="s">
        <v>1</v>
      </c>
      <c r="F246" s="263" t="s">
        <v>321</v>
      </c>
      <c r="G246" s="261"/>
      <c r="H246" s="264">
        <v>214.30099999999999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0" t="s">
        <v>151</v>
      </c>
      <c r="AU246" s="270" t="s">
        <v>149</v>
      </c>
      <c r="AV246" s="15" t="s">
        <v>148</v>
      </c>
      <c r="AW246" s="15" t="s">
        <v>33</v>
      </c>
      <c r="AX246" s="15" t="s">
        <v>84</v>
      </c>
      <c r="AY246" s="270" t="s">
        <v>141</v>
      </c>
    </row>
    <row r="247" s="2" customFormat="1" ht="37.8" customHeight="1">
      <c r="A247" s="39"/>
      <c r="B247" s="40"/>
      <c r="C247" s="215" t="s">
        <v>340</v>
      </c>
      <c r="D247" s="215" t="s">
        <v>143</v>
      </c>
      <c r="E247" s="216" t="s">
        <v>341</v>
      </c>
      <c r="F247" s="217" t="s">
        <v>342</v>
      </c>
      <c r="G247" s="218" t="s">
        <v>146</v>
      </c>
      <c r="H247" s="219">
        <v>650</v>
      </c>
      <c r="I247" s="220"/>
      <c r="J247" s="221">
        <f>ROUND(I247*H247,2)</f>
        <v>0</v>
      </c>
      <c r="K247" s="217" t="s">
        <v>1</v>
      </c>
      <c r="L247" s="45"/>
      <c r="M247" s="222" t="s">
        <v>1</v>
      </c>
      <c r="N247" s="223" t="s">
        <v>42</v>
      </c>
      <c r="O247" s="92"/>
      <c r="P247" s="224">
        <f>O247*H247</f>
        <v>0</v>
      </c>
      <c r="Q247" s="224">
        <v>0.011599999999999999</v>
      </c>
      <c r="R247" s="224">
        <f>Q247*H247</f>
        <v>7.5399999999999991</v>
      </c>
      <c r="S247" s="224">
        <v>0</v>
      </c>
      <c r="T247" s="22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6" t="s">
        <v>148</v>
      </c>
      <c r="AT247" s="226" t="s">
        <v>143</v>
      </c>
      <c r="AU247" s="226" t="s">
        <v>149</v>
      </c>
      <c r="AY247" s="18" t="s">
        <v>141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8" t="s">
        <v>149</v>
      </c>
      <c r="BK247" s="227">
        <f>ROUND(I247*H247,2)</f>
        <v>0</v>
      </c>
      <c r="BL247" s="18" t="s">
        <v>148</v>
      </c>
      <c r="BM247" s="226" t="s">
        <v>343</v>
      </c>
    </row>
    <row r="248" s="13" customFormat="1">
      <c r="A248" s="13"/>
      <c r="B248" s="228"/>
      <c r="C248" s="229"/>
      <c r="D248" s="230" t="s">
        <v>151</v>
      </c>
      <c r="E248" s="231" t="s">
        <v>1</v>
      </c>
      <c r="F248" s="232" t="s">
        <v>344</v>
      </c>
      <c r="G248" s="229"/>
      <c r="H248" s="231" t="s">
        <v>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151</v>
      </c>
      <c r="AU248" s="238" t="s">
        <v>149</v>
      </c>
      <c r="AV248" s="13" t="s">
        <v>84</v>
      </c>
      <c r="AW248" s="13" t="s">
        <v>33</v>
      </c>
      <c r="AX248" s="13" t="s">
        <v>76</v>
      </c>
      <c r="AY248" s="238" t="s">
        <v>141</v>
      </c>
    </row>
    <row r="249" s="14" customFormat="1">
      <c r="A249" s="14"/>
      <c r="B249" s="239"/>
      <c r="C249" s="240"/>
      <c r="D249" s="230" t="s">
        <v>151</v>
      </c>
      <c r="E249" s="241" t="s">
        <v>1</v>
      </c>
      <c r="F249" s="242" t="s">
        <v>345</v>
      </c>
      <c r="G249" s="240"/>
      <c r="H249" s="243">
        <v>650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151</v>
      </c>
      <c r="AU249" s="249" t="s">
        <v>149</v>
      </c>
      <c r="AV249" s="14" t="s">
        <v>149</v>
      </c>
      <c r="AW249" s="14" t="s">
        <v>33</v>
      </c>
      <c r="AX249" s="14" t="s">
        <v>84</v>
      </c>
      <c r="AY249" s="249" t="s">
        <v>141</v>
      </c>
    </row>
    <row r="250" s="2" customFormat="1" ht="24.15" customHeight="1">
      <c r="A250" s="39"/>
      <c r="B250" s="40"/>
      <c r="C250" s="250" t="s">
        <v>346</v>
      </c>
      <c r="D250" s="250" t="s">
        <v>193</v>
      </c>
      <c r="E250" s="251" t="s">
        <v>347</v>
      </c>
      <c r="F250" s="252" t="s">
        <v>348</v>
      </c>
      <c r="G250" s="253" t="s">
        <v>146</v>
      </c>
      <c r="H250" s="254">
        <v>663</v>
      </c>
      <c r="I250" s="255"/>
      <c r="J250" s="256">
        <f>ROUND(I250*H250,2)</f>
        <v>0</v>
      </c>
      <c r="K250" s="252" t="s">
        <v>147</v>
      </c>
      <c r="L250" s="257"/>
      <c r="M250" s="258" t="s">
        <v>1</v>
      </c>
      <c r="N250" s="259" t="s">
        <v>42</v>
      </c>
      <c r="O250" s="92"/>
      <c r="P250" s="224">
        <f>O250*H250</f>
        <v>0</v>
      </c>
      <c r="Q250" s="224">
        <v>0.0155</v>
      </c>
      <c r="R250" s="224">
        <f>Q250*H250</f>
        <v>10.2765</v>
      </c>
      <c r="S250" s="224">
        <v>0</v>
      </c>
      <c r="T250" s="22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6" t="s">
        <v>188</v>
      </c>
      <c r="AT250" s="226" t="s">
        <v>193</v>
      </c>
      <c r="AU250" s="226" t="s">
        <v>149</v>
      </c>
      <c r="AY250" s="18" t="s">
        <v>141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8" t="s">
        <v>149</v>
      </c>
      <c r="BK250" s="227">
        <f>ROUND(I250*H250,2)</f>
        <v>0</v>
      </c>
      <c r="BL250" s="18" t="s">
        <v>148</v>
      </c>
      <c r="BM250" s="226" t="s">
        <v>349</v>
      </c>
    </row>
    <row r="251" s="14" customFormat="1">
      <c r="A251" s="14"/>
      <c r="B251" s="239"/>
      <c r="C251" s="240"/>
      <c r="D251" s="230" t="s">
        <v>151</v>
      </c>
      <c r="E251" s="240"/>
      <c r="F251" s="242" t="s">
        <v>350</v>
      </c>
      <c r="G251" s="240"/>
      <c r="H251" s="243">
        <v>663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151</v>
      </c>
      <c r="AU251" s="249" t="s">
        <v>149</v>
      </c>
      <c r="AV251" s="14" t="s">
        <v>149</v>
      </c>
      <c r="AW251" s="14" t="s">
        <v>4</v>
      </c>
      <c r="AX251" s="14" t="s">
        <v>84</v>
      </c>
      <c r="AY251" s="249" t="s">
        <v>141</v>
      </c>
    </row>
    <row r="252" s="2" customFormat="1" ht="24.15" customHeight="1">
      <c r="A252" s="39"/>
      <c r="B252" s="40"/>
      <c r="C252" s="215" t="s">
        <v>351</v>
      </c>
      <c r="D252" s="215" t="s">
        <v>143</v>
      </c>
      <c r="E252" s="216" t="s">
        <v>352</v>
      </c>
      <c r="F252" s="217" t="s">
        <v>353</v>
      </c>
      <c r="G252" s="218" t="s">
        <v>146</v>
      </c>
      <c r="H252" s="219">
        <v>302.50099999999998</v>
      </c>
      <c r="I252" s="220"/>
      <c r="J252" s="221">
        <f>ROUND(I252*H252,2)</f>
        <v>0</v>
      </c>
      <c r="K252" s="217" t="s">
        <v>147</v>
      </c>
      <c r="L252" s="45"/>
      <c r="M252" s="222" t="s">
        <v>1</v>
      </c>
      <c r="N252" s="223" t="s">
        <v>42</v>
      </c>
      <c r="O252" s="92"/>
      <c r="P252" s="224">
        <f>O252*H252</f>
        <v>0</v>
      </c>
      <c r="Q252" s="224">
        <v>0.00348</v>
      </c>
      <c r="R252" s="224">
        <f>Q252*H252</f>
        <v>1.0527034799999999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148</v>
      </c>
      <c r="AT252" s="226" t="s">
        <v>143</v>
      </c>
      <c r="AU252" s="226" t="s">
        <v>149</v>
      </c>
      <c r="AY252" s="18" t="s">
        <v>141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149</v>
      </c>
      <c r="BK252" s="227">
        <f>ROUND(I252*H252,2)</f>
        <v>0</v>
      </c>
      <c r="BL252" s="18" t="s">
        <v>148</v>
      </c>
      <c r="BM252" s="226" t="s">
        <v>354</v>
      </c>
    </row>
    <row r="253" s="13" customFormat="1">
      <c r="A253" s="13"/>
      <c r="B253" s="228"/>
      <c r="C253" s="229"/>
      <c r="D253" s="230" t="s">
        <v>151</v>
      </c>
      <c r="E253" s="231" t="s">
        <v>1</v>
      </c>
      <c r="F253" s="232" t="s">
        <v>336</v>
      </c>
      <c r="G253" s="229"/>
      <c r="H253" s="231" t="s">
        <v>1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151</v>
      </c>
      <c r="AU253" s="238" t="s">
        <v>149</v>
      </c>
      <c r="AV253" s="13" t="s">
        <v>84</v>
      </c>
      <c r="AW253" s="13" t="s">
        <v>33</v>
      </c>
      <c r="AX253" s="13" t="s">
        <v>76</v>
      </c>
      <c r="AY253" s="238" t="s">
        <v>141</v>
      </c>
    </row>
    <row r="254" s="14" customFormat="1">
      <c r="A254" s="14"/>
      <c r="B254" s="239"/>
      <c r="C254" s="240"/>
      <c r="D254" s="230" t="s">
        <v>151</v>
      </c>
      <c r="E254" s="241" t="s">
        <v>1</v>
      </c>
      <c r="F254" s="242" t="s">
        <v>337</v>
      </c>
      <c r="G254" s="240"/>
      <c r="H254" s="243">
        <v>190.80000000000001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9" t="s">
        <v>151</v>
      </c>
      <c r="AU254" s="249" t="s">
        <v>149</v>
      </c>
      <c r="AV254" s="14" t="s">
        <v>149</v>
      </c>
      <c r="AW254" s="14" t="s">
        <v>33</v>
      </c>
      <c r="AX254" s="14" t="s">
        <v>76</v>
      </c>
      <c r="AY254" s="249" t="s">
        <v>141</v>
      </c>
    </row>
    <row r="255" s="14" customFormat="1">
      <c r="A255" s="14"/>
      <c r="B255" s="239"/>
      <c r="C255" s="240"/>
      <c r="D255" s="230" t="s">
        <v>151</v>
      </c>
      <c r="E255" s="241" t="s">
        <v>1</v>
      </c>
      <c r="F255" s="242" t="s">
        <v>338</v>
      </c>
      <c r="G255" s="240"/>
      <c r="H255" s="243">
        <v>14.563000000000001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151</v>
      </c>
      <c r="AU255" s="249" t="s">
        <v>149</v>
      </c>
      <c r="AV255" s="14" t="s">
        <v>149</v>
      </c>
      <c r="AW255" s="14" t="s">
        <v>33</v>
      </c>
      <c r="AX255" s="14" t="s">
        <v>76</v>
      </c>
      <c r="AY255" s="249" t="s">
        <v>141</v>
      </c>
    </row>
    <row r="256" s="14" customFormat="1">
      <c r="A256" s="14"/>
      <c r="B256" s="239"/>
      <c r="C256" s="240"/>
      <c r="D256" s="230" t="s">
        <v>151</v>
      </c>
      <c r="E256" s="241" t="s">
        <v>1</v>
      </c>
      <c r="F256" s="242" t="s">
        <v>339</v>
      </c>
      <c r="G256" s="240"/>
      <c r="H256" s="243">
        <v>8.9380000000000006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151</v>
      </c>
      <c r="AU256" s="249" t="s">
        <v>149</v>
      </c>
      <c r="AV256" s="14" t="s">
        <v>149</v>
      </c>
      <c r="AW256" s="14" t="s">
        <v>33</v>
      </c>
      <c r="AX256" s="14" t="s">
        <v>76</v>
      </c>
      <c r="AY256" s="249" t="s">
        <v>141</v>
      </c>
    </row>
    <row r="257" s="14" customFormat="1">
      <c r="A257" s="14"/>
      <c r="B257" s="239"/>
      <c r="C257" s="240"/>
      <c r="D257" s="230" t="s">
        <v>151</v>
      </c>
      <c r="E257" s="241" t="s">
        <v>1</v>
      </c>
      <c r="F257" s="242" t="s">
        <v>355</v>
      </c>
      <c r="G257" s="240"/>
      <c r="H257" s="243">
        <v>88.200000000000003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9" t="s">
        <v>151</v>
      </c>
      <c r="AU257" s="249" t="s">
        <v>149</v>
      </c>
      <c r="AV257" s="14" t="s">
        <v>149</v>
      </c>
      <c r="AW257" s="14" t="s">
        <v>33</v>
      </c>
      <c r="AX257" s="14" t="s">
        <v>76</v>
      </c>
      <c r="AY257" s="249" t="s">
        <v>141</v>
      </c>
    </row>
    <row r="258" s="15" customFormat="1">
      <c r="A258" s="15"/>
      <c r="B258" s="260"/>
      <c r="C258" s="261"/>
      <c r="D258" s="230" t="s">
        <v>151</v>
      </c>
      <c r="E258" s="262" t="s">
        <v>1</v>
      </c>
      <c r="F258" s="263" t="s">
        <v>321</v>
      </c>
      <c r="G258" s="261"/>
      <c r="H258" s="264">
        <v>302.50099999999998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151</v>
      </c>
      <c r="AU258" s="270" t="s">
        <v>149</v>
      </c>
      <c r="AV258" s="15" t="s">
        <v>148</v>
      </c>
      <c r="AW258" s="15" t="s">
        <v>33</v>
      </c>
      <c r="AX258" s="15" t="s">
        <v>84</v>
      </c>
      <c r="AY258" s="270" t="s">
        <v>141</v>
      </c>
    </row>
    <row r="259" s="2" customFormat="1" ht="24.15" customHeight="1">
      <c r="A259" s="39"/>
      <c r="B259" s="40"/>
      <c r="C259" s="215" t="s">
        <v>356</v>
      </c>
      <c r="D259" s="215" t="s">
        <v>143</v>
      </c>
      <c r="E259" s="216" t="s">
        <v>357</v>
      </c>
      <c r="F259" s="217" t="s">
        <v>358</v>
      </c>
      <c r="G259" s="218" t="s">
        <v>146</v>
      </c>
      <c r="H259" s="219">
        <v>2154.3530000000001</v>
      </c>
      <c r="I259" s="220"/>
      <c r="J259" s="221">
        <f>ROUND(I259*H259,2)</f>
        <v>0</v>
      </c>
      <c r="K259" s="217" t="s">
        <v>147</v>
      </c>
      <c r="L259" s="45"/>
      <c r="M259" s="222" t="s">
        <v>1</v>
      </c>
      <c r="N259" s="223" t="s">
        <v>42</v>
      </c>
      <c r="O259" s="92"/>
      <c r="P259" s="224">
        <f>O259*H259</f>
        <v>0</v>
      </c>
      <c r="Q259" s="224">
        <v>0.00025999999999999998</v>
      </c>
      <c r="R259" s="224">
        <f>Q259*H259</f>
        <v>0.56013177999999997</v>
      </c>
      <c r="S259" s="224">
        <v>0</v>
      </c>
      <c r="T259" s="22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6" t="s">
        <v>148</v>
      </c>
      <c r="AT259" s="226" t="s">
        <v>143</v>
      </c>
      <c r="AU259" s="226" t="s">
        <v>149</v>
      </c>
      <c r="AY259" s="18" t="s">
        <v>141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8" t="s">
        <v>149</v>
      </c>
      <c r="BK259" s="227">
        <f>ROUND(I259*H259,2)</f>
        <v>0</v>
      </c>
      <c r="BL259" s="18" t="s">
        <v>148</v>
      </c>
      <c r="BM259" s="226" t="s">
        <v>359</v>
      </c>
    </row>
    <row r="260" s="13" customFormat="1">
      <c r="A260" s="13"/>
      <c r="B260" s="228"/>
      <c r="C260" s="229"/>
      <c r="D260" s="230" t="s">
        <v>151</v>
      </c>
      <c r="E260" s="231" t="s">
        <v>1</v>
      </c>
      <c r="F260" s="232" t="s">
        <v>360</v>
      </c>
      <c r="G260" s="229"/>
      <c r="H260" s="231" t="s">
        <v>1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151</v>
      </c>
      <c r="AU260" s="238" t="s">
        <v>149</v>
      </c>
      <c r="AV260" s="13" t="s">
        <v>84</v>
      </c>
      <c r="AW260" s="13" t="s">
        <v>33</v>
      </c>
      <c r="AX260" s="13" t="s">
        <v>76</v>
      </c>
      <c r="AY260" s="238" t="s">
        <v>141</v>
      </c>
    </row>
    <row r="261" s="14" customFormat="1">
      <c r="A261" s="14"/>
      <c r="B261" s="239"/>
      <c r="C261" s="240"/>
      <c r="D261" s="230" t="s">
        <v>151</v>
      </c>
      <c r="E261" s="241" t="s">
        <v>1</v>
      </c>
      <c r="F261" s="242" t="s">
        <v>361</v>
      </c>
      <c r="G261" s="240"/>
      <c r="H261" s="243">
        <v>162.22999999999999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9" t="s">
        <v>151</v>
      </c>
      <c r="AU261" s="249" t="s">
        <v>149</v>
      </c>
      <c r="AV261" s="14" t="s">
        <v>149</v>
      </c>
      <c r="AW261" s="14" t="s">
        <v>33</v>
      </c>
      <c r="AX261" s="14" t="s">
        <v>76</v>
      </c>
      <c r="AY261" s="249" t="s">
        <v>141</v>
      </c>
    </row>
    <row r="262" s="16" customFormat="1">
      <c r="A262" s="16"/>
      <c r="B262" s="271"/>
      <c r="C262" s="272"/>
      <c r="D262" s="230" t="s">
        <v>151</v>
      </c>
      <c r="E262" s="273" t="s">
        <v>1</v>
      </c>
      <c r="F262" s="274" t="s">
        <v>362</v>
      </c>
      <c r="G262" s="272"/>
      <c r="H262" s="275">
        <v>162.22999999999999</v>
      </c>
      <c r="I262" s="276"/>
      <c r="J262" s="272"/>
      <c r="K262" s="272"/>
      <c r="L262" s="277"/>
      <c r="M262" s="278"/>
      <c r="N262" s="279"/>
      <c r="O262" s="279"/>
      <c r="P262" s="279"/>
      <c r="Q262" s="279"/>
      <c r="R262" s="279"/>
      <c r="S262" s="279"/>
      <c r="T262" s="280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81" t="s">
        <v>151</v>
      </c>
      <c r="AU262" s="281" t="s">
        <v>149</v>
      </c>
      <c r="AV262" s="16" t="s">
        <v>160</v>
      </c>
      <c r="AW262" s="16" t="s">
        <v>33</v>
      </c>
      <c r="AX262" s="16" t="s">
        <v>76</v>
      </c>
      <c r="AY262" s="281" t="s">
        <v>141</v>
      </c>
    </row>
    <row r="263" s="14" customFormat="1">
      <c r="A263" s="14"/>
      <c r="B263" s="239"/>
      <c r="C263" s="240"/>
      <c r="D263" s="230" t="s">
        <v>151</v>
      </c>
      <c r="E263" s="241" t="s">
        <v>1</v>
      </c>
      <c r="F263" s="242" t="s">
        <v>363</v>
      </c>
      <c r="G263" s="240"/>
      <c r="H263" s="243">
        <v>153.47999999999999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151</v>
      </c>
      <c r="AU263" s="249" t="s">
        <v>149</v>
      </c>
      <c r="AV263" s="14" t="s">
        <v>149</v>
      </c>
      <c r="AW263" s="14" t="s">
        <v>33</v>
      </c>
      <c r="AX263" s="14" t="s">
        <v>76</v>
      </c>
      <c r="AY263" s="249" t="s">
        <v>141</v>
      </c>
    </row>
    <row r="264" s="16" customFormat="1">
      <c r="A264" s="16"/>
      <c r="B264" s="271"/>
      <c r="C264" s="272"/>
      <c r="D264" s="230" t="s">
        <v>151</v>
      </c>
      <c r="E264" s="273" t="s">
        <v>1</v>
      </c>
      <c r="F264" s="274" t="s">
        <v>362</v>
      </c>
      <c r="G264" s="272"/>
      <c r="H264" s="275">
        <v>153.47999999999999</v>
      </c>
      <c r="I264" s="276"/>
      <c r="J264" s="272"/>
      <c r="K264" s="272"/>
      <c r="L264" s="277"/>
      <c r="M264" s="278"/>
      <c r="N264" s="279"/>
      <c r="O264" s="279"/>
      <c r="P264" s="279"/>
      <c r="Q264" s="279"/>
      <c r="R264" s="279"/>
      <c r="S264" s="279"/>
      <c r="T264" s="280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81" t="s">
        <v>151</v>
      </c>
      <c r="AU264" s="281" t="s">
        <v>149</v>
      </c>
      <c r="AV264" s="16" t="s">
        <v>160</v>
      </c>
      <c r="AW264" s="16" t="s">
        <v>33</v>
      </c>
      <c r="AX264" s="16" t="s">
        <v>76</v>
      </c>
      <c r="AY264" s="281" t="s">
        <v>141</v>
      </c>
    </row>
    <row r="265" s="13" customFormat="1">
      <c r="A265" s="13"/>
      <c r="B265" s="228"/>
      <c r="C265" s="229"/>
      <c r="D265" s="230" t="s">
        <v>151</v>
      </c>
      <c r="E265" s="231" t="s">
        <v>1</v>
      </c>
      <c r="F265" s="232" t="s">
        <v>364</v>
      </c>
      <c r="G265" s="229"/>
      <c r="H265" s="231" t="s">
        <v>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151</v>
      </c>
      <c r="AU265" s="238" t="s">
        <v>149</v>
      </c>
      <c r="AV265" s="13" t="s">
        <v>84</v>
      </c>
      <c r="AW265" s="13" t="s">
        <v>33</v>
      </c>
      <c r="AX265" s="13" t="s">
        <v>76</v>
      </c>
      <c r="AY265" s="238" t="s">
        <v>141</v>
      </c>
    </row>
    <row r="266" s="14" customFormat="1">
      <c r="A266" s="14"/>
      <c r="B266" s="239"/>
      <c r="C266" s="240"/>
      <c r="D266" s="230" t="s">
        <v>151</v>
      </c>
      <c r="E266" s="241" t="s">
        <v>1</v>
      </c>
      <c r="F266" s="242" t="s">
        <v>365</v>
      </c>
      <c r="G266" s="240"/>
      <c r="H266" s="243">
        <v>991.14999999999998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151</v>
      </c>
      <c r="AU266" s="249" t="s">
        <v>149</v>
      </c>
      <c r="AV266" s="14" t="s">
        <v>149</v>
      </c>
      <c r="AW266" s="14" t="s">
        <v>33</v>
      </c>
      <c r="AX266" s="14" t="s">
        <v>76</v>
      </c>
      <c r="AY266" s="249" t="s">
        <v>141</v>
      </c>
    </row>
    <row r="267" s="14" customFormat="1">
      <c r="A267" s="14"/>
      <c r="B267" s="239"/>
      <c r="C267" s="240"/>
      <c r="D267" s="230" t="s">
        <v>151</v>
      </c>
      <c r="E267" s="241" t="s">
        <v>1</v>
      </c>
      <c r="F267" s="242" t="s">
        <v>366</v>
      </c>
      <c r="G267" s="240"/>
      <c r="H267" s="243">
        <v>-12.32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151</v>
      </c>
      <c r="AU267" s="249" t="s">
        <v>149</v>
      </c>
      <c r="AV267" s="14" t="s">
        <v>149</v>
      </c>
      <c r="AW267" s="14" t="s">
        <v>33</v>
      </c>
      <c r="AX267" s="14" t="s">
        <v>76</v>
      </c>
      <c r="AY267" s="249" t="s">
        <v>141</v>
      </c>
    </row>
    <row r="268" s="14" customFormat="1">
      <c r="A268" s="14"/>
      <c r="B268" s="239"/>
      <c r="C268" s="240"/>
      <c r="D268" s="230" t="s">
        <v>151</v>
      </c>
      <c r="E268" s="241" t="s">
        <v>1</v>
      </c>
      <c r="F268" s="242" t="s">
        <v>367</v>
      </c>
      <c r="G268" s="240"/>
      <c r="H268" s="243">
        <v>-13.865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151</v>
      </c>
      <c r="AU268" s="249" t="s">
        <v>149</v>
      </c>
      <c r="AV268" s="14" t="s">
        <v>149</v>
      </c>
      <c r="AW268" s="14" t="s">
        <v>33</v>
      </c>
      <c r="AX268" s="14" t="s">
        <v>76</v>
      </c>
      <c r="AY268" s="249" t="s">
        <v>141</v>
      </c>
    </row>
    <row r="269" s="14" customFormat="1">
      <c r="A269" s="14"/>
      <c r="B269" s="239"/>
      <c r="C269" s="240"/>
      <c r="D269" s="230" t="s">
        <v>151</v>
      </c>
      <c r="E269" s="241" t="s">
        <v>1</v>
      </c>
      <c r="F269" s="242" t="s">
        <v>368</v>
      </c>
      <c r="G269" s="240"/>
      <c r="H269" s="243">
        <v>-34.582000000000001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151</v>
      </c>
      <c r="AU269" s="249" t="s">
        <v>149</v>
      </c>
      <c r="AV269" s="14" t="s">
        <v>149</v>
      </c>
      <c r="AW269" s="14" t="s">
        <v>33</v>
      </c>
      <c r="AX269" s="14" t="s">
        <v>76</v>
      </c>
      <c r="AY269" s="249" t="s">
        <v>141</v>
      </c>
    </row>
    <row r="270" s="16" customFormat="1">
      <c r="A270" s="16"/>
      <c r="B270" s="271"/>
      <c r="C270" s="272"/>
      <c r="D270" s="230" t="s">
        <v>151</v>
      </c>
      <c r="E270" s="273" t="s">
        <v>1</v>
      </c>
      <c r="F270" s="274" t="s">
        <v>362</v>
      </c>
      <c r="G270" s="272"/>
      <c r="H270" s="275">
        <v>930.38299999999992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81" t="s">
        <v>151</v>
      </c>
      <c r="AU270" s="281" t="s">
        <v>149</v>
      </c>
      <c r="AV270" s="16" t="s">
        <v>160</v>
      </c>
      <c r="AW270" s="16" t="s">
        <v>33</v>
      </c>
      <c r="AX270" s="16" t="s">
        <v>76</v>
      </c>
      <c r="AY270" s="281" t="s">
        <v>141</v>
      </c>
    </row>
    <row r="271" s="13" customFormat="1">
      <c r="A271" s="13"/>
      <c r="B271" s="228"/>
      <c r="C271" s="229"/>
      <c r="D271" s="230" t="s">
        <v>151</v>
      </c>
      <c r="E271" s="231" t="s">
        <v>1</v>
      </c>
      <c r="F271" s="232" t="s">
        <v>369</v>
      </c>
      <c r="G271" s="229"/>
      <c r="H271" s="231" t="s">
        <v>1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151</v>
      </c>
      <c r="AU271" s="238" t="s">
        <v>149</v>
      </c>
      <c r="AV271" s="13" t="s">
        <v>84</v>
      </c>
      <c r="AW271" s="13" t="s">
        <v>33</v>
      </c>
      <c r="AX271" s="13" t="s">
        <v>76</v>
      </c>
      <c r="AY271" s="238" t="s">
        <v>141</v>
      </c>
    </row>
    <row r="272" s="14" customFormat="1">
      <c r="A272" s="14"/>
      <c r="B272" s="239"/>
      <c r="C272" s="240"/>
      <c r="D272" s="230" t="s">
        <v>151</v>
      </c>
      <c r="E272" s="241" t="s">
        <v>1</v>
      </c>
      <c r="F272" s="242" t="s">
        <v>370</v>
      </c>
      <c r="G272" s="240"/>
      <c r="H272" s="243">
        <v>610.40099999999995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151</v>
      </c>
      <c r="AU272" s="249" t="s">
        <v>149</v>
      </c>
      <c r="AV272" s="14" t="s">
        <v>149</v>
      </c>
      <c r="AW272" s="14" t="s">
        <v>33</v>
      </c>
      <c r="AX272" s="14" t="s">
        <v>76</v>
      </c>
      <c r="AY272" s="249" t="s">
        <v>141</v>
      </c>
    </row>
    <row r="273" s="14" customFormat="1">
      <c r="A273" s="14"/>
      <c r="B273" s="239"/>
      <c r="C273" s="240"/>
      <c r="D273" s="230" t="s">
        <v>151</v>
      </c>
      <c r="E273" s="241" t="s">
        <v>1</v>
      </c>
      <c r="F273" s="242" t="s">
        <v>371</v>
      </c>
      <c r="G273" s="240"/>
      <c r="H273" s="243">
        <v>-17.239999999999998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151</v>
      </c>
      <c r="AU273" s="249" t="s">
        <v>149</v>
      </c>
      <c r="AV273" s="14" t="s">
        <v>149</v>
      </c>
      <c r="AW273" s="14" t="s">
        <v>33</v>
      </c>
      <c r="AX273" s="14" t="s">
        <v>76</v>
      </c>
      <c r="AY273" s="249" t="s">
        <v>141</v>
      </c>
    </row>
    <row r="274" s="16" customFormat="1">
      <c r="A274" s="16"/>
      <c r="B274" s="271"/>
      <c r="C274" s="272"/>
      <c r="D274" s="230" t="s">
        <v>151</v>
      </c>
      <c r="E274" s="273" t="s">
        <v>1</v>
      </c>
      <c r="F274" s="274" t="s">
        <v>362</v>
      </c>
      <c r="G274" s="272"/>
      <c r="H274" s="275">
        <v>593.16099999999994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1" t="s">
        <v>151</v>
      </c>
      <c r="AU274" s="281" t="s">
        <v>149</v>
      </c>
      <c r="AV274" s="16" t="s">
        <v>160</v>
      </c>
      <c r="AW274" s="16" t="s">
        <v>33</v>
      </c>
      <c r="AX274" s="16" t="s">
        <v>76</v>
      </c>
      <c r="AY274" s="281" t="s">
        <v>141</v>
      </c>
    </row>
    <row r="275" s="13" customFormat="1">
      <c r="A275" s="13"/>
      <c r="B275" s="228"/>
      <c r="C275" s="229"/>
      <c r="D275" s="230" t="s">
        <v>151</v>
      </c>
      <c r="E275" s="231" t="s">
        <v>1</v>
      </c>
      <c r="F275" s="232" t="s">
        <v>372</v>
      </c>
      <c r="G275" s="229"/>
      <c r="H275" s="231" t="s">
        <v>1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151</v>
      </c>
      <c r="AU275" s="238" t="s">
        <v>149</v>
      </c>
      <c r="AV275" s="13" t="s">
        <v>84</v>
      </c>
      <c r="AW275" s="13" t="s">
        <v>33</v>
      </c>
      <c r="AX275" s="13" t="s">
        <v>76</v>
      </c>
      <c r="AY275" s="238" t="s">
        <v>141</v>
      </c>
    </row>
    <row r="276" s="14" customFormat="1">
      <c r="A276" s="14"/>
      <c r="B276" s="239"/>
      <c r="C276" s="240"/>
      <c r="D276" s="230" t="s">
        <v>151</v>
      </c>
      <c r="E276" s="241" t="s">
        <v>1</v>
      </c>
      <c r="F276" s="242" t="s">
        <v>373</v>
      </c>
      <c r="G276" s="240"/>
      <c r="H276" s="243">
        <v>0.69099999999999995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151</v>
      </c>
      <c r="AU276" s="249" t="s">
        <v>149</v>
      </c>
      <c r="AV276" s="14" t="s">
        <v>149</v>
      </c>
      <c r="AW276" s="14" t="s">
        <v>33</v>
      </c>
      <c r="AX276" s="14" t="s">
        <v>76</v>
      </c>
      <c r="AY276" s="249" t="s">
        <v>141</v>
      </c>
    </row>
    <row r="277" s="14" customFormat="1">
      <c r="A277" s="14"/>
      <c r="B277" s="239"/>
      <c r="C277" s="240"/>
      <c r="D277" s="230" t="s">
        <v>151</v>
      </c>
      <c r="E277" s="241" t="s">
        <v>1</v>
      </c>
      <c r="F277" s="242" t="s">
        <v>374</v>
      </c>
      <c r="G277" s="240"/>
      <c r="H277" s="243">
        <v>0.69999999999999996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151</v>
      </c>
      <c r="AU277" s="249" t="s">
        <v>149</v>
      </c>
      <c r="AV277" s="14" t="s">
        <v>149</v>
      </c>
      <c r="AW277" s="14" t="s">
        <v>33</v>
      </c>
      <c r="AX277" s="14" t="s">
        <v>76</v>
      </c>
      <c r="AY277" s="249" t="s">
        <v>141</v>
      </c>
    </row>
    <row r="278" s="14" customFormat="1">
      <c r="A278" s="14"/>
      <c r="B278" s="239"/>
      <c r="C278" s="240"/>
      <c r="D278" s="230" t="s">
        <v>151</v>
      </c>
      <c r="E278" s="241" t="s">
        <v>1</v>
      </c>
      <c r="F278" s="242" t="s">
        <v>375</v>
      </c>
      <c r="G278" s="240"/>
      <c r="H278" s="243">
        <v>-28.77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151</v>
      </c>
      <c r="AU278" s="249" t="s">
        <v>149</v>
      </c>
      <c r="AV278" s="14" t="s">
        <v>149</v>
      </c>
      <c r="AW278" s="14" t="s">
        <v>33</v>
      </c>
      <c r="AX278" s="14" t="s">
        <v>76</v>
      </c>
      <c r="AY278" s="249" t="s">
        <v>141</v>
      </c>
    </row>
    <row r="279" s="14" customFormat="1">
      <c r="A279" s="14"/>
      <c r="B279" s="239"/>
      <c r="C279" s="240"/>
      <c r="D279" s="230" t="s">
        <v>151</v>
      </c>
      <c r="E279" s="241" t="s">
        <v>1</v>
      </c>
      <c r="F279" s="242" t="s">
        <v>376</v>
      </c>
      <c r="G279" s="240"/>
      <c r="H279" s="243">
        <v>63.015999999999998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151</v>
      </c>
      <c r="AU279" s="249" t="s">
        <v>149</v>
      </c>
      <c r="AV279" s="14" t="s">
        <v>149</v>
      </c>
      <c r="AW279" s="14" t="s">
        <v>33</v>
      </c>
      <c r="AX279" s="14" t="s">
        <v>76</v>
      </c>
      <c r="AY279" s="249" t="s">
        <v>141</v>
      </c>
    </row>
    <row r="280" s="13" customFormat="1">
      <c r="A280" s="13"/>
      <c r="B280" s="228"/>
      <c r="C280" s="229"/>
      <c r="D280" s="230" t="s">
        <v>151</v>
      </c>
      <c r="E280" s="231" t="s">
        <v>1</v>
      </c>
      <c r="F280" s="232" t="s">
        <v>364</v>
      </c>
      <c r="G280" s="229"/>
      <c r="H280" s="231" t="s">
        <v>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151</v>
      </c>
      <c r="AU280" s="238" t="s">
        <v>149</v>
      </c>
      <c r="AV280" s="13" t="s">
        <v>84</v>
      </c>
      <c r="AW280" s="13" t="s">
        <v>33</v>
      </c>
      <c r="AX280" s="13" t="s">
        <v>76</v>
      </c>
      <c r="AY280" s="238" t="s">
        <v>141</v>
      </c>
    </row>
    <row r="281" s="14" customFormat="1">
      <c r="A281" s="14"/>
      <c r="B281" s="239"/>
      <c r="C281" s="240"/>
      <c r="D281" s="230" t="s">
        <v>151</v>
      </c>
      <c r="E281" s="241" t="s">
        <v>1</v>
      </c>
      <c r="F281" s="242" t="s">
        <v>377</v>
      </c>
      <c r="G281" s="240"/>
      <c r="H281" s="243">
        <v>149.75999999999999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151</v>
      </c>
      <c r="AU281" s="249" t="s">
        <v>149</v>
      </c>
      <c r="AV281" s="14" t="s">
        <v>149</v>
      </c>
      <c r="AW281" s="14" t="s">
        <v>33</v>
      </c>
      <c r="AX281" s="14" t="s">
        <v>76</v>
      </c>
      <c r="AY281" s="249" t="s">
        <v>141</v>
      </c>
    </row>
    <row r="282" s="14" customFormat="1">
      <c r="A282" s="14"/>
      <c r="B282" s="239"/>
      <c r="C282" s="240"/>
      <c r="D282" s="230" t="s">
        <v>151</v>
      </c>
      <c r="E282" s="241" t="s">
        <v>1</v>
      </c>
      <c r="F282" s="242" t="s">
        <v>378</v>
      </c>
      <c r="G282" s="240"/>
      <c r="H282" s="243">
        <v>14.835000000000001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9" t="s">
        <v>151</v>
      </c>
      <c r="AU282" s="249" t="s">
        <v>149</v>
      </c>
      <c r="AV282" s="14" t="s">
        <v>149</v>
      </c>
      <c r="AW282" s="14" t="s">
        <v>33</v>
      </c>
      <c r="AX282" s="14" t="s">
        <v>76</v>
      </c>
      <c r="AY282" s="249" t="s">
        <v>141</v>
      </c>
    </row>
    <row r="283" s="13" customFormat="1">
      <c r="A283" s="13"/>
      <c r="B283" s="228"/>
      <c r="C283" s="229"/>
      <c r="D283" s="230" t="s">
        <v>151</v>
      </c>
      <c r="E283" s="231" t="s">
        <v>1</v>
      </c>
      <c r="F283" s="232" t="s">
        <v>369</v>
      </c>
      <c r="G283" s="229"/>
      <c r="H283" s="231" t="s">
        <v>1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151</v>
      </c>
      <c r="AU283" s="238" t="s">
        <v>149</v>
      </c>
      <c r="AV283" s="13" t="s">
        <v>84</v>
      </c>
      <c r="AW283" s="13" t="s">
        <v>33</v>
      </c>
      <c r="AX283" s="13" t="s">
        <v>76</v>
      </c>
      <c r="AY283" s="238" t="s">
        <v>141</v>
      </c>
    </row>
    <row r="284" s="14" customFormat="1">
      <c r="A284" s="14"/>
      <c r="B284" s="239"/>
      <c r="C284" s="240"/>
      <c r="D284" s="230" t="s">
        <v>151</v>
      </c>
      <c r="E284" s="241" t="s">
        <v>1</v>
      </c>
      <c r="F284" s="242" t="s">
        <v>379</v>
      </c>
      <c r="G284" s="240"/>
      <c r="H284" s="243">
        <v>88.319999999999993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151</v>
      </c>
      <c r="AU284" s="249" t="s">
        <v>149</v>
      </c>
      <c r="AV284" s="14" t="s">
        <v>149</v>
      </c>
      <c r="AW284" s="14" t="s">
        <v>33</v>
      </c>
      <c r="AX284" s="14" t="s">
        <v>76</v>
      </c>
      <c r="AY284" s="249" t="s">
        <v>141</v>
      </c>
    </row>
    <row r="285" s="14" customFormat="1">
      <c r="A285" s="14"/>
      <c r="B285" s="239"/>
      <c r="C285" s="240"/>
      <c r="D285" s="230" t="s">
        <v>151</v>
      </c>
      <c r="E285" s="241" t="s">
        <v>1</v>
      </c>
      <c r="F285" s="242" t="s">
        <v>380</v>
      </c>
      <c r="G285" s="240"/>
      <c r="H285" s="243">
        <v>26.547000000000001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151</v>
      </c>
      <c r="AU285" s="249" t="s">
        <v>149</v>
      </c>
      <c r="AV285" s="14" t="s">
        <v>149</v>
      </c>
      <c r="AW285" s="14" t="s">
        <v>33</v>
      </c>
      <c r="AX285" s="14" t="s">
        <v>76</v>
      </c>
      <c r="AY285" s="249" t="s">
        <v>141</v>
      </c>
    </row>
    <row r="286" s="15" customFormat="1">
      <c r="A286" s="15"/>
      <c r="B286" s="260"/>
      <c r="C286" s="261"/>
      <c r="D286" s="230" t="s">
        <v>151</v>
      </c>
      <c r="E286" s="262" t="s">
        <v>1</v>
      </c>
      <c r="F286" s="263" t="s">
        <v>321</v>
      </c>
      <c r="G286" s="261"/>
      <c r="H286" s="264">
        <v>2154.3530000000001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0" t="s">
        <v>151</v>
      </c>
      <c r="AU286" s="270" t="s">
        <v>149</v>
      </c>
      <c r="AV286" s="15" t="s">
        <v>148</v>
      </c>
      <c r="AW286" s="15" t="s">
        <v>33</v>
      </c>
      <c r="AX286" s="15" t="s">
        <v>84</v>
      </c>
      <c r="AY286" s="270" t="s">
        <v>141</v>
      </c>
    </row>
    <row r="287" s="2" customFormat="1" ht="24.15" customHeight="1">
      <c r="A287" s="39"/>
      <c r="B287" s="40"/>
      <c r="C287" s="215" t="s">
        <v>381</v>
      </c>
      <c r="D287" s="215" t="s">
        <v>143</v>
      </c>
      <c r="E287" s="216" t="s">
        <v>382</v>
      </c>
      <c r="F287" s="217" t="s">
        <v>383</v>
      </c>
      <c r="G287" s="218" t="s">
        <v>146</v>
      </c>
      <c r="H287" s="219">
        <v>311.29000000000002</v>
      </c>
      <c r="I287" s="220"/>
      <c r="J287" s="221">
        <f>ROUND(I287*H287,2)</f>
        <v>0</v>
      </c>
      <c r="K287" s="217" t="s">
        <v>147</v>
      </c>
      <c r="L287" s="45"/>
      <c r="M287" s="222" t="s">
        <v>1</v>
      </c>
      <c r="N287" s="223" t="s">
        <v>42</v>
      </c>
      <c r="O287" s="92"/>
      <c r="P287" s="224">
        <f>O287*H287</f>
        <v>0</v>
      </c>
      <c r="Q287" s="224">
        <v>0.020480000000000002</v>
      </c>
      <c r="R287" s="224">
        <f>Q287*H287</f>
        <v>6.375219200000001</v>
      </c>
      <c r="S287" s="224">
        <v>0</v>
      </c>
      <c r="T287" s="22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6" t="s">
        <v>148</v>
      </c>
      <c r="AT287" s="226" t="s">
        <v>143</v>
      </c>
      <c r="AU287" s="226" t="s">
        <v>149</v>
      </c>
      <c r="AY287" s="18" t="s">
        <v>141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8" t="s">
        <v>149</v>
      </c>
      <c r="BK287" s="227">
        <f>ROUND(I287*H287,2)</f>
        <v>0</v>
      </c>
      <c r="BL287" s="18" t="s">
        <v>148</v>
      </c>
      <c r="BM287" s="226" t="s">
        <v>384</v>
      </c>
    </row>
    <row r="288" s="13" customFormat="1">
      <c r="A288" s="13"/>
      <c r="B288" s="228"/>
      <c r="C288" s="229"/>
      <c r="D288" s="230" t="s">
        <v>151</v>
      </c>
      <c r="E288" s="231" t="s">
        <v>1</v>
      </c>
      <c r="F288" s="232" t="s">
        <v>385</v>
      </c>
      <c r="G288" s="229"/>
      <c r="H288" s="231" t="s">
        <v>1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151</v>
      </c>
      <c r="AU288" s="238" t="s">
        <v>149</v>
      </c>
      <c r="AV288" s="13" t="s">
        <v>84</v>
      </c>
      <c r="AW288" s="13" t="s">
        <v>33</v>
      </c>
      <c r="AX288" s="13" t="s">
        <v>76</v>
      </c>
      <c r="AY288" s="238" t="s">
        <v>141</v>
      </c>
    </row>
    <row r="289" s="13" customFormat="1">
      <c r="A289" s="13"/>
      <c r="B289" s="228"/>
      <c r="C289" s="229"/>
      <c r="D289" s="230" t="s">
        <v>151</v>
      </c>
      <c r="E289" s="231" t="s">
        <v>1</v>
      </c>
      <c r="F289" s="232" t="s">
        <v>336</v>
      </c>
      <c r="G289" s="229"/>
      <c r="H289" s="231" t="s">
        <v>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151</v>
      </c>
      <c r="AU289" s="238" t="s">
        <v>149</v>
      </c>
      <c r="AV289" s="13" t="s">
        <v>84</v>
      </c>
      <c r="AW289" s="13" t="s">
        <v>33</v>
      </c>
      <c r="AX289" s="13" t="s">
        <v>76</v>
      </c>
      <c r="AY289" s="238" t="s">
        <v>141</v>
      </c>
    </row>
    <row r="290" s="14" customFormat="1">
      <c r="A290" s="14"/>
      <c r="B290" s="239"/>
      <c r="C290" s="240"/>
      <c r="D290" s="230" t="s">
        <v>151</v>
      </c>
      <c r="E290" s="241" t="s">
        <v>1</v>
      </c>
      <c r="F290" s="242" t="s">
        <v>386</v>
      </c>
      <c r="G290" s="240"/>
      <c r="H290" s="243">
        <v>28.620000000000001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151</v>
      </c>
      <c r="AU290" s="249" t="s">
        <v>149</v>
      </c>
      <c r="AV290" s="14" t="s">
        <v>149</v>
      </c>
      <c r="AW290" s="14" t="s">
        <v>33</v>
      </c>
      <c r="AX290" s="14" t="s">
        <v>76</v>
      </c>
      <c r="AY290" s="249" t="s">
        <v>141</v>
      </c>
    </row>
    <row r="291" s="14" customFormat="1">
      <c r="A291" s="14"/>
      <c r="B291" s="239"/>
      <c r="C291" s="240"/>
      <c r="D291" s="230" t="s">
        <v>151</v>
      </c>
      <c r="E291" s="241" t="s">
        <v>1</v>
      </c>
      <c r="F291" s="242" t="s">
        <v>387</v>
      </c>
      <c r="G291" s="240"/>
      <c r="H291" s="243">
        <v>0.67500000000000004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9" t="s">
        <v>151</v>
      </c>
      <c r="AU291" s="249" t="s">
        <v>149</v>
      </c>
      <c r="AV291" s="14" t="s">
        <v>149</v>
      </c>
      <c r="AW291" s="14" t="s">
        <v>33</v>
      </c>
      <c r="AX291" s="14" t="s">
        <v>76</v>
      </c>
      <c r="AY291" s="249" t="s">
        <v>141</v>
      </c>
    </row>
    <row r="292" s="14" customFormat="1">
      <c r="A292" s="14"/>
      <c r="B292" s="239"/>
      <c r="C292" s="240"/>
      <c r="D292" s="230" t="s">
        <v>151</v>
      </c>
      <c r="E292" s="241" t="s">
        <v>1</v>
      </c>
      <c r="F292" s="242" t="s">
        <v>388</v>
      </c>
      <c r="G292" s="240"/>
      <c r="H292" s="243">
        <v>5.7960000000000003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151</v>
      </c>
      <c r="AU292" s="249" t="s">
        <v>149</v>
      </c>
      <c r="AV292" s="14" t="s">
        <v>149</v>
      </c>
      <c r="AW292" s="14" t="s">
        <v>33</v>
      </c>
      <c r="AX292" s="14" t="s">
        <v>76</v>
      </c>
      <c r="AY292" s="249" t="s">
        <v>141</v>
      </c>
    </row>
    <row r="293" s="14" customFormat="1">
      <c r="A293" s="14"/>
      <c r="B293" s="239"/>
      <c r="C293" s="240"/>
      <c r="D293" s="230" t="s">
        <v>151</v>
      </c>
      <c r="E293" s="241" t="s">
        <v>1</v>
      </c>
      <c r="F293" s="242" t="s">
        <v>389</v>
      </c>
      <c r="G293" s="240"/>
      <c r="H293" s="243">
        <v>2.1840000000000002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9" t="s">
        <v>151</v>
      </c>
      <c r="AU293" s="249" t="s">
        <v>149</v>
      </c>
      <c r="AV293" s="14" t="s">
        <v>149</v>
      </c>
      <c r="AW293" s="14" t="s">
        <v>33</v>
      </c>
      <c r="AX293" s="14" t="s">
        <v>76</v>
      </c>
      <c r="AY293" s="249" t="s">
        <v>141</v>
      </c>
    </row>
    <row r="294" s="14" customFormat="1">
      <c r="A294" s="14"/>
      <c r="B294" s="239"/>
      <c r="C294" s="240"/>
      <c r="D294" s="230" t="s">
        <v>151</v>
      </c>
      <c r="E294" s="241" t="s">
        <v>1</v>
      </c>
      <c r="F294" s="242" t="s">
        <v>390</v>
      </c>
      <c r="G294" s="240"/>
      <c r="H294" s="243">
        <v>1.341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151</v>
      </c>
      <c r="AU294" s="249" t="s">
        <v>149</v>
      </c>
      <c r="AV294" s="14" t="s">
        <v>149</v>
      </c>
      <c r="AW294" s="14" t="s">
        <v>33</v>
      </c>
      <c r="AX294" s="14" t="s">
        <v>76</v>
      </c>
      <c r="AY294" s="249" t="s">
        <v>141</v>
      </c>
    </row>
    <row r="295" s="16" customFormat="1">
      <c r="A295" s="16"/>
      <c r="B295" s="271"/>
      <c r="C295" s="272"/>
      <c r="D295" s="230" t="s">
        <v>151</v>
      </c>
      <c r="E295" s="273" t="s">
        <v>1</v>
      </c>
      <c r="F295" s="274" t="s">
        <v>362</v>
      </c>
      <c r="G295" s="272"/>
      <c r="H295" s="275">
        <v>38.616</v>
      </c>
      <c r="I295" s="276"/>
      <c r="J295" s="272"/>
      <c r="K295" s="272"/>
      <c r="L295" s="277"/>
      <c r="M295" s="278"/>
      <c r="N295" s="279"/>
      <c r="O295" s="279"/>
      <c r="P295" s="279"/>
      <c r="Q295" s="279"/>
      <c r="R295" s="279"/>
      <c r="S295" s="279"/>
      <c r="T295" s="280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81" t="s">
        <v>151</v>
      </c>
      <c r="AU295" s="281" t="s">
        <v>149</v>
      </c>
      <c r="AV295" s="16" t="s">
        <v>160</v>
      </c>
      <c r="AW295" s="16" t="s">
        <v>33</v>
      </c>
      <c r="AX295" s="16" t="s">
        <v>76</v>
      </c>
      <c r="AY295" s="281" t="s">
        <v>141</v>
      </c>
    </row>
    <row r="296" s="13" customFormat="1">
      <c r="A296" s="13"/>
      <c r="B296" s="228"/>
      <c r="C296" s="229"/>
      <c r="D296" s="230" t="s">
        <v>151</v>
      </c>
      <c r="E296" s="231" t="s">
        <v>1</v>
      </c>
      <c r="F296" s="232" t="s">
        <v>360</v>
      </c>
      <c r="G296" s="229"/>
      <c r="H296" s="231" t="s">
        <v>1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151</v>
      </c>
      <c r="AU296" s="238" t="s">
        <v>149</v>
      </c>
      <c r="AV296" s="13" t="s">
        <v>84</v>
      </c>
      <c r="AW296" s="13" t="s">
        <v>33</v>
      </c>
      <c r="AX296" s="13" t="s">
        <v>76</v>
      </c>
      <c r="AY296" s="238" t="s">
        <v>141</v>
      </c>
    </row>
    <row r="297" s="14" customFormat="1">
      <c r="A297" s="14"/>
      <c r="B297" s="239"/>
      <c r="C297" s="240"/>
      <c r="D297" s="230" t="s">
        <v>151</v>
      </c>
      <c r="E297" s="241" t="s">
        <v>1</v>
      </c>
      <c r="F297" s="242" t="s">
        <v>391</v>
      </c>
      <c r="G297" s="240"/>
      <c r="H297" s="243">
        <v>24.335000000000001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9" t="s">
        <v>151</v>
      </c>
      <c r="AU297" s="249" t="s">
        <v>149</v>
      </c>
      <c r="AV297" s="14" t="s">
        <v>149</v>
      </c>
      <c r="AW297" s="14" t="s">
        <v>33</v>
      </c>
      <c r="AX297" s="14" t="s">
        <v>76</v>
      </c>
      <c r="AY297" s="249" t="s">
        <v>141</v>
      </c>
    </row>
    <row r="298" s="16" customFormat="1">
      <c r="A298" s="16"/>
      <c r="B298" s="271"/>
      <c r="C298" s="272"/>
      <c r="D298" s="230" t="s">
        <v>151</v>
      </c>
      <c r="E298" s="273" t="s">
        <v>1</v>
      </c>
      <c r="F298" s="274" t="s">
        <v>362</v>
      </c>
      <c r="G298" s="272"/>
      <c r="H298" s="275">
        <v>24.335000000000001</v>
      </c>
      <c r="I298" s="276"/>
      <c r="J298" s="272"/>
      <c r="K298" s="272"/>
      <c r="L298" s="277"/>
      <c r="M298" s="278"/>
      <c r="N298" s="279"/>
      <c r="O298" s="279"/>
      <c r="P298" s="279"/>
      <c r="Q298" s="279"/>
      <c r="R298" s="279"/>
      <c r="S298" s="279"/>
      <c r="T298" s="280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81" t="s">
        <v>151</v>
      </c>
      <c r="AU298" s="281" t="s">
        <v>149</v>
      </c>
      <c r="AV298" s="16" t="s">
        <v>160</v>
      </c>
      <c r="AW298" s="16" t="s">
        <v>33</v>
      </c>
      <c r="AX298" s="16" t="s">
        <v>76</v>
      </c>
      <c r="AY298" s="281" t="s">
        <v>141</v>
      </c>
    </row>
    <row r="299" s="14" customFormat="1">
      <c r="A299" s="14"/>
      <c r="B299" s="239"/>
      <c r="C299" s="240"/>
      <c r="D299" s="230" t="s">
        <v>151</v>
      </c>
      <c r="E299" s="241" t="s">
        <v>1</v>
      </c>
      <c r="F299" s="242" t="s">
        <v>392</v>
      </c>
      <c r="G299" s="240"/>
      <c r="H299" s="243">
        <v>23.021999999999998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151</v>
      </c>
      <c r="AU299" s="249" t="s">
        <v>149</v>
      </c>
      <c r="AV299" s="14" t="s">
        <v>149</v>
      </c>
      <c r="AW299" s="14" t="s">
        <v>33</v>
      </c>
      <c r="AX299" s="14" t="s">
        <v>76</v>
      </c>
      <c r="AY299" s="249" t="s">
        <v>141</v>
      </c>
    </row>
    <row r="300" s="16" customFormat="1">
      <c r="A300" s="16"/>
      <c r="B300" s="271"/>
      <c r="C300" s="272"/>
      <c r="D300" s="230" t="s">
        <v>151</v>
      </c>
      <c r="E300" s="273" t="s">
        <v>1</v>
      </c>
      <c r="F300" s="274" t="s">
        <v>362</v>
      </c>
      <c r="G300" s="272"/>
      <c r="H300" s="275">
        <v>23.021999999999998</v>
      </c>
      <c r="I300" s="276"/>
      <c r="J300" s="272"/>
      <c r="K300" s="272"/>
      <c r="L300" s="277"/>
      <c r="M300" s="278"/>
      <c r="N300" s="279"/>
      <c r="O300" s="279"/>
      <c r="P300" s="279"/>
      <c r="Q300" s="279"/>
      <c r="R300" s="279"/>
      <c r="S300" s="279"/>
      <c r="T300" s="280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81" t="s">
        <v>151</v>
      </c>
      <c r="AU300" s="281" t="s">
        <v>149</v>
      </c>
      <c r="AV300" s="16" t="s">
        <v>160</v>
      </c>
      <c r="AW300" s="16" t="s">
        <v>33</v>
      </c>
      <c r="AX300" s="16" t="s">
        <v>76</v>
      </c>
      <c r="AY300" s="281" t="s">
        <v>141</v>
      </c>
    </row>
    <row r="301" s="13" customFormat="1">
      <c r="A301" s="13"/>
      <c r="B301" s="228"/>
      <c r="C301" s="229"/>
      <c r="D301" s="230" t="s">
        <v>151</v>
      </c>
      <c r="E301" s="231" t="s">
        <v>1</v>
      </c>
      <c r="F301" s="232" t="s">
        <v>364</v>
      </c>
      <c r="G301" s="229"/>
      <c r="H301" s="231" t="s">
        <v>1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8" t="s">
        <v>151</v>
      </c>
      <c r="AU301" s="238" t="s">
        <v>149</v>
      </c>
      <c r="AV301" s="13" t="s">
        <v>84</v>
      </c>
      <c r="AW301" s="13" t="s">
        <v>33</v>
      </c>
      <c r="AX301" s="13" t="s">
        <v>76</v>
      </c>
      <c r="AY301" s="238" t="s">
        <v>141</v>
      </c>
    </row>
    <row r="302" s="14" customFormat="1">
      <c r="A302" s="14"/>
      <c r="B302" s="239"/>
      <c r="C302" s="240"/>
      <c r="D302" s="230" t="s">
        <v>151</v>
      </c>
      <c r="E302" s="241" t="s">
        <v>1</v>
      </c>
      <c r="F302" s="242" t="s">
        <v>393</v>
      </c>
      <c r="G302" s="240"/>
      <c r="H302" s="243">
        <v>100.289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9" t="s">
        <v>151</v>
      </c>
      <c r="AU302" s="249" t="s">
        <v>149</v>
      </c>
      <c r="AV302" s="14" t="s">
        <v>149</v>
      </c>
      <c r="AW302" s="14" t="s">
        <v>33</v>
      </c>
      <c r="AX302" s="14" t="s">
        <v>76</v>
      </c>
      <c r="AY302" s="249" t="s">
        <v>141</v>
      </c>
    </row>
    <row r="303" s="14" customFormat="1">
      <c r="A303" s="14"/>
      <c r="B303" s="239"/>
      <c r="C303" s="240"/>
      <c r="D303" s="230" t="s">
        <v>151</v>
      </c>
      <c r="E303" s="241" t="s">
        <v>1</v>
      </c>
      <c r="F303" s="242" t="s">
        <v>394</v>
      </c>
      <c r="G303" s="240"/>
      <c r="H303" s="243">
        <v>1.8480000000000001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151</v>
      </c>
      <c r="AU303" s="249" t="s">
        <v>149</v>
      </c>
      <c r="AV303" s="14" t="s">
        <v>149</v>
      </c>
      <c r="AW303" s="14" t="s">
        <v>33</v>
      </c>
      <c r="AX303" s="14" t="s">
        <v>76</v>
      </c>
      <c r="AY303" s="249" t="s">
        <v>141</v>
      </c>
    </row>
    <row r="304" s="14" customFormat="1">
      <c r="A304" s="14"/>
      <c r="B304" s="239"/>
      <c r="C304" s="240"/>
      <c r="D304" s="230" t="s">
        <v>151</v>
      </c>
      <c r="E304" s="241" t="s">
        <v>1</v>
      </c>
      <c r="F304" s="242" t="s">
        <v>395</v>
      </c>
      <c r="G304" s="240"/>
      <c r="H304" s="243">
        <v>-6.2190000000000003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151</v>
      </c>
      <c r="AU304" s="249" t="s">
        <v>149</v>
      </c>
      <c r="AV304" s="14" t="s">
        <v>149</v>
      </c>
      <c r="AW304" s="14" t="s">
        <v>33</v>
      </c>
      <c r="AX304" s="14" t="s">
        <v>76</v>
      </c>
      <c r="AY304" s="249" t="s">
        <v>141</v>
      </c>
    </row>
    <row r="305" s="14" customFormat="1">
      <c r="A305" s="14"/>
      <c r="B305" s="239"/>
      <c r="C305" s="240"/>
      <c r="D305" s="230" t="s">
        <v>151</v>
      </c>
      <c r="E305" s="241" t="s">
        <v>1</v>
      </c>
      <c r="F305" s="242" t="s">
        <v>396</v>
      </c>
      <c r="G305" s="240"/>
      <c r="H305" s="243">
        <v>-1.494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151</v>
      </c>
      <c r="AU305" s="249" t="s">
        <v>149</v>
      </c>
      <c r="AV305" s="14" t="s">
        <v>149</v>
      </c>
      <c r="AW305" s="14" t="s">
        <v>33</v>
      </c>
      <c r="AX305" s="14" t="s">
        <v>76</v>
      </c>
      <c r="AY305" s="249" t="s">
        <v>141</v>
      </c>
    </row>
    <row r="306" s="14" customFormat="1">
      <c r="A306" s="14"/>
      <c r="B306" s="239"/>
      <c r="C306" s="240"/>
      <c r="D306" s="230" t="s">
        <v>151</v>
      </c>
      <c r="E306" s="241" t="s">
        <v>1</v>
      </c>
      <c r="F306" s="242" t="s">
        <v>397</v>
      </c>
      <c r="G306" s="240"/>
      <c r="H306" s="243">
        <v>22.463999999999999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151</v>
      </c>
      <c r="AU306" s="249" t="s">
        <v>149</v>
      </c>
      <c r="AV306" s="14" t="s">
        <v>149</v>
      </c>
      <c r="AW306" s="14" t="s">
        <v>33</v>
      </c>
      <c r="AX306" s="14" t="s">
        <v>76</v>
      </c>
      <c r="AY306" s="249" t="s">
        <v>141</v>
      </c>
    </row>
    <row r="307" s="14" customFormat="1">
      <c r="A307" s="14"/>
      <c r="B307" s="239"/>
      <c r="C307" s="240"/>
      <c r="D307" s="230" t="s">
        <v>151</v>
      </c>
      <c r="E307" s="241" t="s">
        <v>1</v>
      </c>
      <c r="F307" s="242" t="s">
        <v>398</v>
      </c>
      <c r="G307" s="240"/>
      <c r="H307" s="243">
        <v>2.2250000000000001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9" t="s">
        <v>151</v>
      </c>
      <c r="AU307" s="249" t="s">
        <v>149</v>
      </c>
      <c r="AV307" s="14" t="s">
        <v>149</v>
      </c>
      <c r="AW307" s="14" t="s">
        <v>33</v>
      </c>
      <c r="AX307" s="14" t="s">
        <v>76</v>
      </c>
      <c r="AY307" s="249" t="s">
        <v>141</v>
      </c>
    </row>
    <row r="308" s="16" customFormat="1">
      <c r="A308" s="16"/>
      <c r="B308" s="271"/>
      <c r="C308" s="272"/>
      <c r="D308" s="230" t="s">
        <v>151</v>
      </c>
      <c r="E308" s="273" t="s">
        <v>1</v>
      </c>
      <c r="F308" s="274" t="s">
        <v>362</v>
      </c>
      <c r="G308" s="272"/>
      <c r="H308" s="275">
        <v>119.113</v>
      </c>
      <c r="I308" s="276"/>
      <c r="J308" s="272"/>
      <c r="K308" s="272"/>
      <c r="L308" s="277"/>
      <c r="M308" s="278"/>
      <c r="N308" s="279"/>
      <c r="O308" s="279"/>
      <c r="P308" s="279"/>
      <c r="Q308" s="279"/>
      <c r="R308" s="279"/>
      <c r="S308" s="279"/>
      <c r="T308" s="280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81" t="s">
        <v>151</v>
      </c>
      <c r="AU308" s="281" t="s">
        <v>149</v>
      </c>
      <c r="AV308" s="16" t="s">
        <v>160</v>
      </c>
      <c r="AW308" s="16" t="s">
        <v>33</v>
      </c>
      <c r="AX308" s="16" t="s">
        <v>76</v>
      </c>
      <c r="AY308" s="281" t="s">
        <v>141</v>
      </c>
    </row>
    <row r="309" s="13" customFormat="1">
      <c r="A309" s="13"/>
      <c r="B309" s="228"/>
      <c r="C309" s="229"/>
      <c r="D309" s="230" t="s">
        <v>151</v>
      </c>
      <c r="E309" s="231" t="s">
        <v>1</v>
      </c>
      <c r="F309" s="232" t="s">
        <v>369</v>
      </c>
      <c r="G309" s="229"/>
      <c r="H309" s="231" t="s">
        <v>1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151</v>
      </c>
      <c r="AU309" s="238" t="s">
        <v>149</v>
      </c>
      <c r="AV309" s="13" t="s">
        <v>84</v>
      </c>
      <c r="AW309" s="13" t="s">
        <v>33</v>
      </c>
      <c r="AX309" s="13" t="s">
        <v>76</v>
      </c>
      <c r="AY309" s="238" t="s">
        <v>141</v>
      </c>
    </row>
    <row r="310" s="14" customFormat="1">
      <c r="A310" s="14"/>
      <c r="B310" s="239"/>
      <c r="C310" s="240"/>
      <c r="D310" s="230" t="s">
        <v>151</v>
      </c>
      <c r="E310" s="241" t="s">
        <v>1</v>
      </c>
      <c r="F310" s="242" t="s">
        <v>399</v>
      </c>
      <c r="G310" s="240"/>
      <c r="H310" s="243">
        <v>91.560000000000002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151</v>
      </c>
      <c r="AU310" s="249" t="s">
        <v>149</v>
      </c>
      <c r="AV310" s="14" t="s">
        <v>149</v>
      </c>
      <c r="AW310" s="14" t="s">
        <v>33</v>
      </c>
      <c r="AX310" s="14" t="s">
        <v>76</v>
      </c>
      <c r="AY310" s="249" t="s">
        <v>141</v>
      </c>
    </row>
    <row r="311" s="14" customFormat="1">
      <c r="A311" s="14"/>
      <c r="B311" s="239"/>
      <c r="C311" s="240"/>
      <c r="D311" s="230" t="s">
        <v>151</v>
      </c>
      <c r="E311" s="241" t="s">
        <v>1</v>
      </c>
      <c r="F311" s="242" t="s">
        <v>400</v>
      </c>
      <c r="G311" s="240"/>
      <c r="H311" s="243">
        <v>-2.5859999999999999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9" t="s">
        <v>151</v>
      </c>
      <c r="AU311" s="249" t="s">
        <v>149</v>
      </c>
      <c r="AV311" s="14" t="s">
        <v>149</v>
      </c>
      <c r="AW311" s="14" t="s">
        <v>33</v>
      </c>
      <c r="AX311" s="14" t="s">
        <v>76</v>
      </c>
      <c r="AY311" s="249" t="s">
        <v>141</v>
      </c>
    </row>
    <row r="312" s="14" customFormat="1">
      <c r="A312" s="14"/>
      <c r="B312" s="239"/>
      <c r="C312" s="240"/>
      <c r="D312" s="230" t="s">
        <v>151</v>
      </c>
      <c r="E312" s="241" t="s">
        <v>1</v>
      </c>
      <c r="F312" s="242" t="s">
        <v>401</v>
      </c>
      <c r="G312" s="240"/>
      <c r="H312" s="243">
        <v>13.247999999999999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151</v>
      </c>
      <c r="AU312" s="249" t="s">
        <v>149</v>
      </c>
      <c r="AV312" s="14" t="s">
        <v>149</v>
      </c>
      <c r="AW312" s="14" t="s">
        <v>33</v>
      </c>
      <c r="AX312" s="14" t="s">
        <v>76</v>
      </c>
      <c r="AY312" s="249" t="s">
        <v>141</v>
      </c>
    </row>
    <row r="313" s="14" customFormat="1">
      <c r="A313" s="14"/>
      <c r="B313" s="239"/>
      <c r="C313" s="240"/>
      <c r="D313" s="230" t="s">
        <v>151</v>
      </c>
      <c r="E313" s="241" t="s">
        <v>1</v>
      </c>
      <c r="F313" s="242" t="s">
        <v>402</v>
      </c>
      <c r="G313" s="240"/>
      <c r="H313" s="243">
        <v>3.9820000000000002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9" t="s">
        <v>151</v>
      </c>
      <c r="AU313" s="249" t="s">
        <v>149</v>
      </c>
      <c r="AV313" s="14" t="s">
        <v>149</v>
      </c>
      <c r="AW313" s="14" t="s">
        <v>33</v>
      </c>
      <c r="AX313" s="14" t="s">
        <v>76</v>
      </c>
      <c r="AY313" s="249" t="s">
        <v>141</v>
      </c>
    </row>
    <row r="314" s="16" customFormat="1">
      <c r="A314" s="16"/>
      <c r="B314" s="271"/>
      <c r="C314" s="272"/>
      <c r="D314" s="230" t="s">
        <v>151</v>
      </c>
      <c r="E314" s="273" t="s">
        <v>1</v>
      </c>
      <c r="F314" s="274" t="s">
        <v>362</v>
      </c>
      <c r="G314" s="272"/>
      <c r="H314" s="275">
        <v>106.20400000000001</v>
      </c>
      <c r="I314" s="276"/>
      <c r="J314" s="272"/>
      <c r="K314" s="272"/>
      <c r="L314" s="277"/>
      <c r="M314" s="278"/>
      <c r="N314" s="279"/>
      <c r="O314" s="279"/>
      <c r="P314" s="279"/>
      <c r="Q314" s="279"/>
      <c r="R314" s="279"/>
      <c r="S314" s="279"/>
      <c r="T314" s="280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1" t="s">
        <v>151</v>
      </c>
      <c r="AU314" s="281" t="s">
        <v>149</v>
      </c>
      <c r="AV314" s="16" t="s">
        <v>160</v>
      </c>
      <c r="AW314" s="16" t="s">
        <v>33</v>
      </c>
      <c r="AX314" s="16" t="s">
        <v>76</v>
      </c>
      <c r="AY314" s="281" t="s">
        <v>141</v>
      </c>
    </row>
    <row r="315" s="15" customFormat="1">
      <c r="A315" s="15"/>
      <c r="B315" s="260"/>
      <c r="C315" s="261"/>
      <c r="D315" s="230" t="s">
        <v>151</v>
      </c>
      <c r="E315" s="262" t="s">
        <v>1</v>
      </c>
      <c r="F315" s="263" t="s">
        <v>321</v>
      </c>
      <c r="G315" s="261"/>
      <c r="H315" s="264">
        <v>311.29000000000002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0" t="s">
        <v>151</v>
      </c>
      <c r="AU315" s="270" t="s">
        <v>149</v>
      </c>
      <c r="AV315" s="15" t="s">
        <v>148</v>
      </c>
      <c r="AW315" s="15" t="s">
        <v>33</v>
      </c>
      <c r="AX315" s="15" t="s">
        <v>84</v>
      </c>
      <c r="AY315" s="270" t="s">
        <v>141</v>
      </c>
    </row>
    <row r="316" s="2" customFormat="1" ht="24.15" customHeight="1">
      <c r="A316" s="39"/>
      <c r="B316" s="40"/>
      <c r="C316" s="215" t="s">
        <v>403</v>
      </c>
      <c r="D316" s="215" t="s">
        <v>143</v>
      </c>
      <c r="E316" s="216" t="s">
        <v>404</v>
      </c>
      <c r="F316" s="217" t="s">
        <v>405</v>
      </c>
      <c r="G316" s="218" t="s">
        <v>146</v>
      </c>
      <c r="H316" s="219">
        <v>46.694000000000003</v>
      </c>
      <c r="I316" s="220"/>
      <c r="J316" s="221">
        <f>ROUND(I316*H316,2)</f>
        <v>0</v>
      </c>
      <c r="K316" s="217" t="s">
        <v>147</v>
      </c>
      <c r="L316" s="45"/>
      <c r="M316" s="222" t="s">
        <v>1</v>
      </c>
      <c r="N316" s="223" t="s">
        <v>42</v>
      </c>
      <c r="O316" s="92"/>
      <c r="P316" s="224">
        <f>O316*H316</f>
        <v>0</v>
      </c>
      <c r="Q316" s="224">
        <v>0.0079000000000000008</v>
      </c>
      <c r="R316" s="224">
        <f>Q316*H316</f>
        <v>0.36888260000000006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148</v>
      </c>
      <c r="AT316" s="226" t="s">
        <v>143</v>
      </c>
      <c r="AU316" s="226" t="s">
        <v>149</v>
      </c>
      <c r="AY316" s="18" t="s">
        <v>141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149</v>
      </c>
      <c r="BK316" s="227">
        <f>ROUND(I316*H316,2)</f>
        <v>0</v>
      </c>
      <c r="BL316" s="18" t="s">
        <v>148</v>
      </c>
      <c r="BM316" s="226" t="s">
        <v>406</v>
      </c>
    </row>
    <row r="317" s="13" customFormat="1">
      <c r="A317" s="13"/>
      <c r="B317" s="228"/>
      <c r="C317" s="229"/>
      <c r="D317" s="230" t="s">
        <v>151</v>
      </c>
      <c r="E317" s="231" t="s">
        <v>1</v>
      </c>
      <c r="F317" s="232" t="s">
        <v>407</v>
      </c>
      <c r="G317" s="229"/>
      <c r="H317" s="231" t="s">
        <v>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151</v>
      </c>
      <c r="AU317" s="238" t="s">
        <v>149</v>
      </c>
      <c r="AV317" s="13" t="s">
        <v>84</v>
      </c>
      <c r="AW317" s="13" t="s">
        <v>33</v>
      </c>
      <c r="AX317" s="13" t="s">
        <v>76</v>
      </c>
      <c r="AY317" s="238" t="s">
        <v>141</v>
      </c>
    </row>
    <row r="318" s="14" customFormat="1">
      <c r="A318" s="14"/>
      <c r="B318" s="239"/>
      <c r="C318" s="240"/>
      <c r="D318" s="230" t="s">
        <v>151</v>
      </c>
      <c r="E318" s="241" t="s">
        <v>1</v>
      </c>
      <c r="F318" s="242" t="s">
        <v>408</v>
      </c>
      <c r="G318" s="240"/>
      <c r="H318" s="243">
        <v>46.694000000000003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9" t="s">
        <v>151</v>
      </c>
      <c r="AU318" s="249" t="s">
        <v>149</v>
      </c>
      <c r="AV318" s="14" t="s">
        <v>149</v>
      </c>
      <c r="AW318" s="14" t="s">
        <v>33</v>
      </c>
      <c r="AX318" s="14" t="s">
        <v>84</v>
      </c>
      <c r="AY318" s="249" t="s">
        <v>141</v>
      </c>
    </row>
    <row r="319" s="2" customFormat="1" ht="24.15" customHeight="1">
      <c r="A319" s="39"/>
      <c r="B319" s="40"/>
      <c r="C319" s="215" t="s">
        <v>409</v>
      </c>
      <c r="D319" s="215" t="s">
        <v>143</v>
      </c>
      <c r="E319" s="216" t="s">
        <v>410</v>
      </c>
      <c r="F319" s="217" t="s">
        <v>411</v>
      </c>
      <c r="G319" s="218" t="s">
        <v>146</v>
      </c>
      <c r="H319" s="219">
        <v>212.096</v>
      </c>
      <c r="I319" s="220"/>
      <c r="J319" s="221">
        <f>ROUND(I319*H319,2)</f>
        <v>0</v>
      </c>
      <c r="K319" s="217" t="s">
        <v>147</v>
      </c>
      <c r="L319" s="45"/>
      <c r="M319" s="222" t="s">
        <v>1</v>
      </c>
      <c r="N319" s="223" t="s">
        <v>42</v>
      </c>
      <c r="O319" s="92"/>
      <c r="P319" s="224">
        <f>O319*H319</f>
        <v>0</v>
      </c>
      <c r="Q319" s="224">
        <v>0.0043800000000000002</v>
      </c>
      <c r="R319" s="224">
        <f>Q319*H319</f>
        <v>0.92898048000000011</v>
      </c>
      <c r="S319" s="224">
        <v>0</v>
      </c>
      <c r="T319" s="22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6" t="s">
        <v>148</v>
      </c>
      <c r="AT319" s="226" t="s">
        <v>143</v>
      </c>
      <c r="AU319" s="226" t="s">
        <v>149</v>
      </c>
      <c r="AY319" s="18" t="s">
        <v>141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8" t="s">
        <v>149</v>
      </c>
      <c r="BK319" s="227">
        <f>ROUND(I319*H319,2)</f>
        <v>0</v>
      </c>
      <c r="BL319" s="18" t="s">
        <v>148</v>
      </c>
      <c r="BM319" s="226" t="s">
        <v>412</v>
      </c>
    </row>
    <row r="320" s="13" customFormat="1">
      <c r="A320" s="13"/>
      <c r="B320" s="228"/>
      <c r="C320" s="229"/>
      <c r="D320" s="230" t="s">
        <v>151</v>
      </c>
      <c r="E320" s="231" t="s">
        <v>1</v>
      </c>
      <c r="F320" s="232" t="s">
        <v>413</v>
      </c>
      <c r="G320" s="229"/>
      <c r="H320" s="231" t="s">
        <v>1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151</v>
      </c>
      <c r="AU320" s="238" t="s">
        <v>149</v>
      </c>
      <c r="AV320" s="13" t="s">
        <v>84</v>
      </c>
      <c r="AW320" s="13" t="s">
        <v>33</v>
      </c>
      <c r="AX320" s="13" t="s">
        <v>76</v>
      </c>
      <c r="AY320" s="238" t="s">
        <v>141</v>
      </c>
    </row>
    <row r="321" s="13" customFormat="1">
      <c r="A321" s="13"/>
      <c r="B321" s="228"/>
      <c r="C321" s="229"/>
      <c r="D321" s="230" t="s">
        <v>151</v>
      </c>
      <c r="E321" s="231" t="s">
        <v>1</v>
      </c>
      <c r="F321" s="232" t="s">
        <v>414</v>
      </c>
      <c r="G321" s="229"/>
      <c r="H321" s="231" t="s">
        <v>1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151</v>
      </c>
      <c r="AU321" s="238" t="s">
        <v>149</v>
      </c>
      <c r="AV321" s="13" t="s">
        <v>84</v>
      </c>
      <c r="AW321" s="13" t="s">
        <v>33</v>
      </c>
      <c r="AX321" s="13" t="s">
        <v>76</v>
      </c>
      <c r="AY321" s="238" t="s">
        <v>141</v>
      </c>
    </row>
    <row r="322" s="14" customFormat="1">
      <c r="A322" s="14"/>
      <c r="B322" s="239"/>
      <c r="C322" s="240"/>
      <c r="D322" s="230" t="s">
        <v>151</v>
      </c>
      <c r="E322" s="241" t="s">
        <v>1</v>
      </c>
      <c r="F322" s="242" t="s">
        <v>415</v>
      </c>
      <c r="G322" s="240"/>
      <c r="H322" s="243">
        <v>171.21000000000001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9" t="s">
        <v>151</v>
      </c>
      <c r="AU322" s="249" t="s">
        <v>149</v>
      </c>
      <c r="AV322" s="14" t="s">
        <v>149</v>
      </c>
      <c r="AW322" s="14" t="s">
        <v>33</v>
      </c>
      <c r="AX322" s="14" t="s">
        <v>76</v>
      </c>
      <c r="AY322" s="249" t="s">
        <v>141</v>
      </c>
    </row>
    <row r="323" s="14" customFormat="1">
      <c r="A323" s="14"/>
      <c r="B323" s="239"/>
      <c r="C323" s="240"/>
      <c r="D323" s="230" t="s">
        <v>151</v>
      </c>
      <c r="E323" s="241" t="s">
        <v>1</v>
      </c>
      <c r="F323" s="242" t="s">
        <v>366</v>
      </c>
      <c r="G323" s="240"/>
      <c r="H323" s="243">
        <v>-12.32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151</v>
      </c>
      <c r="AU323" s="249" t="s">
        <v>149</v>
      </c>
      <c r="AV323" s="14" t="s">
        <v>149</v>
      </c>
      <c r="AW323" s="14" t="s">
        <v>33</v>
      </c>
      <c r="AX323" s="14" t="s">
        <v>76</v>
      </c>
      <c r="AY323" s="249" t="s">
        <v>141</v>
      </c>
    </row>
    <row r="324" s="14" customFormat="1">
      <c r="A324" s="14"/>
      <c r="B324" s="239"/>
      <c r="C324" s="240"/>
      <c r="D324" s="230" t="s">
        <v>151</v>
      </c>
      <c r="E324" s="241" t="s">
        <v>1</v>
      </c>
      <c r="F324" s="242" t="s">
        <v>367</v>
      </c>
      <c r="G324" s="240"/>
      <c r="H324" s="243">
        <v>-13.865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151</v>
      </c>
      <c r="AU324" s="249" t="s">
        <v>149</v>
      </c>
      <c r="AV324" s="14" t="s">
        <v>149</v>
      </c>
      <c r="AW324" s="14" t="s">
        <v>33</v>
      </c>
      <c r="AX324" s="14" t="s">
        <v>76</v>
      </c>
      <c r="AY324" s="249" t="s">
        <v>141</v>
      </c>
    </row>
    <row r="325" s="14" customFormat="1">
      <c r="A325" s="14"/>
      <c r="B325" s="239"/>
      <c r="C325" s="240"/>
      <c r="D325" s="230" t="s">
        <v>151</v>
      </c>
      <c r="E325" s="241" t="s">
        <v>1</v>
      </c>
      <c r="F325" s="242" t="s">
        <v>368</v>
      </c>
      <c r="G325" s="240"/>
      <c r="H325" s="243">
        <v>-34.582000000000001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9" t="s">
        <v>151</v>
      </c>
      <c r="AU325" s="249" t="s">
        <v>149</v>
      </c>
      <c r="AV325" s="14" t="s">
        <v>149</v>
      </c>
      <c r="AW325" s="14" t="s">
        <v>33</v>
      </c>
      <c r="AX325" s="14" t="s">
        <v>76</v>
      </c>
      <c r="AY325" s="249" t="s">
        <v>141</v>
      </c>
    </row>
    <row r="326" s="16" customFormat="1">
      <c r="A326" s="16"/>
      <c r="B326" s="271"/>
      <c r="C326" s="272"/>
      <c r="D326" s="230" t="s">
        <v>151</v>
      </c>
      <c r="E326" s="273" t="s">
        <v>1</v>
      </c>
      <c r="F326" s="274" t="s">
        <v>362</v>
      </c>
      <c r="G326" s="272"/>
      <c r="H326" s="275">
        <v>110.44300000000001</v>
      </c>
      <c r="I326" s="276"/>
      <c r="J326" s="272"/>
      <c r="K326" s="272"/>
      <c r="L326" s="277"/>
      <c r="M326" s="278"/>
      <c r="N326" s="279"/>
      <c r="O326" s="279"/>
      <c r="P326" s="279"/>
      <c r="Q326" s="279"/>
      <c r="R326" s="279"/>
      <c r="S326" s="279"/>
      <c r="T326" s="280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1" t="s">
        <v>151</v>
      </c>
      <c r="AU326" s="281" t="s">
        <v>149</v>
      </c>
      <c r="AV326" s="16" t="s">
        <v>160</v>
      </c>
      <c r="AW326" s="16" t="s">
        <v>33</v>
      </c>
      <c r="AX326" s="16" t="s">
        <v>76</v>
      </c>
      <c r="AY326" s="281" t="s">
        <v>141</v>
      </c>
    </row>
    <row r="327" s="13" customFormat="1">
      <c r="A327" s="13"/>
      <c r="B327" s="228"/>
      <c r="C327" s="229"/>
      <c r="D327" s="230" t="s">
        <v>151</v>
      </c>
      <c r="E327" s="231" t="s">
        <v>1</v>
      </c>
      <c r="F327" s="232" t="s">
        <v>416</v>
      </c>
      <c r="G327" s="229"/>
      <c r="H327" s="231" t="s">
        <v>1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151</v>
      </c>
      <c r="AU327" s="238" t="s">
        <v>149</v>
      </c>
      <c r="AV327" s="13" t="s">
        <v>84</v>
      </c>
      <c r="AW327" s="13" t="s">
        <v>33</v>
      </c>
      <c r="AX327" s="13" t="s">
        <v>76</v>
      </c>
      <c r="AY327" s="238" t="s">
        <v>141</v>
      </c>
    </row>
    <row r="328" s="14" customFormat="1">
      <c r="A328" s="14"/>
      <c r="B328" s="239"/>
      <c r="C328" s="240"/>
      <c r="D328" s="230" t="s">
        <v>151</v>
      </c>
      <c r="E328" s="241" t="s">
        <v>1</v>
      </c>
      <c r="F328" s="242" t="s">
        <v>417</v>
      </c>
      <c r="G328" s="240"/>
      <c r="H328" s="243">
        <v>88.239000000000004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151</v>
      </c>
      <c r="AU328" s="249" t="s">
        <v>149</v>
      </c>
      <c r="AV328" s="14" t="s">
        <v>149</v>
      </c>
      <c r="AW328" s="14" t="s">
        <v>33</v>
      </c>
      <c r="AX328" s="14" t="s">
        <v>76</v>
      </c>
      <c r="AY328" s="249" t="s">
        <v>141</v>
      </c>
    </row>
    <row r="329" s="14" customFormat="1">
      <c r="A329" s="14"/>
      <c r="B329" s="239"/>
      <c r="C329" s="240"/>
      <c r="D329" s="230" t="s">
        <v>151</v>
      </c>
      <c r="E329" s="241" t="s">
        <v>1</v>
      </c>
      <c r="F329" s="242" t="s">
        <v>418</v>
      </c>
      <c r="G329" s="240"/>
      <c r="H329" s="243">
        <v>-26.079999999999998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151</v>
      </c>
      <c r="AU329" s="249" t="s">
        <v>149</v>
      </c>
      <c r="AV329" s="14" t="s">
        <v>149</v>
      </c>
      <c r="AW329" s="14" t="s">
        <v>33</v>
      </c>
      <c r="AX329" s="14" t="s">
        <v>76</v>
      </c>
      <c r="AY329" s="249" t="s">
        <v>141</v>
      </c>
    </row>
    <row r="330" s="13" customFormat="1">
      <c r="A330" s="13"/>
      <c r="B330" s="228"/>
      <c r="C330" s="229"/>
      <c r="D330" s="230" t="s">
        <v>151</v>
      </c>
      <c r="E330" s="231" t="s">
        <v>1</v>
      </c>
      <c r="F330" s="232" t="s">
        <v>419</v>
      </c>
      <c r="G330" s="229"/>
      <c r="H330" s="231" t="s">
        <v>1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8" t="s">
        <v>151</v>
      </c>
      <c r="AU330" s="238" t="s">
        <v>149</v>
      </c>
      <c r="AV330" s="13" t="s">
        <v>84</v>
      </c>
      <c r="AW330" s="13" t="s">
        <v>33</v>
      </c>
      <c r="AX330" s="13" t="s">
        <v>76</v>
      </c>
      <c r="AY330" s="238" t="s">
        <v>141</v>
      </c>
    </row>
    <row r="331" s="14" customFormat="1">
      <c r="A331" s="14"/>
      <c r="B331" s="239"/>
      <c r="C331" s="240"/>
      <c r="D331" s="230" t="s">
        <v>151</v>
      </c>
      <c r="E331" s="241" t="s">
        <v>1</v>
      </c>
      <c r="F331" s="242" t="s">
        <v>420</v>
      </c>
      <c r="G331" s="240"/>
      <c r="H331" s="243">
        <v>24.206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9" t="s">
        <v>151</v>
      </c>
      <c r="AU331" s="249" t="s">
        <v>149</v>
      </c>
      <c r="AV331" s="14" t="s">
        <v>149</v>
      </c>
      <c r="AW331" s="14" t="s">
        <v>33</v>
      </c>
      <c r="AX331" s="14" t="s">
        <v>76</v>
      </c>
      <c r="AY331" s="249" t="s">
        <v>141</v>
      </c>
    </row>
    <row r="332" s="13" customFormat="1">
      <c r="A332" s="13"/>
      <c r="B332" s="228"/>
      <c r="C332" s="229"/>
      <c r="D332" s="230" t="s">
        <v>151</v>
      </c>
      <c r="E332" s="231" t="s">
        <v>1</v>
      </c>
      <c r="F332" s="232" t="s">
        <v>421</v>
      </c>
      <c r="G332" s="229"/>
      <c r="H332" s="231" t="s">
        <v>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151</v>
      </c>
      <c r="AU332" s="238" t="s">
        <v>149</v>
      </c>
      <c r="AV332" s="13" t="s">
        <v>84</v>
      </c>
      <c r="AW332" s="13" t="s">
        <v>33</v>
      </c>
      <c r="AX332" s="13" t="s">
        <v>76</v>
      </c>
      <c r="AY332" s="238" t="s">
        <v>141</v>
      </c>
    </row>
    <row r="333" s="14" customFormat="1">
      <c r="A333" s="14"/>
      <c r="B333" s="239"/>
      <c r="C333" s="240"/>
      <c r="D333" s="230" t="s">
        <v>151</v>
      </c>
      <c r="E333" s="241" t="s">
        <v>1</v>
      </c>
      <c r="F333" s="242" t="s">
        <v>422</v>
      </c>
      <c r="G333" s="240"/>
      <c r="H333" s="243">
        <v>15.288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151</v>
      </c>
      <c r="AU333" s="249" t="s">
        <v>149</v>
      </c>
      <c r="AV333" s="14" t="s">
        <v>149</v>
      </c>
      <c r="AW333" s="14" t="s">
        <v>33</v>
      </c>
      <c r="AX333" s="14" t="s">
        <v>76</v>
      </c>
      <c r="AY333" s="249" t="s">
        <v>141</v>
      </c>
    </row>
    <row r="334" s="16" customFormat="1">
      <c r="A334" s="16"/>
      <c r="B334" s="271"/>
      <c r="C334" s="272"/>
      <c r="D334" s="230" t="s">
        <v>151</v>
      </c>
      <c r="E334" s="273" t="s">
        <v>1</v>
      </c>
      <c r="F334" s="274" t="s">
        <v>362</v>
      </c>
      <c r="G334" s="272"/>
      <c r="H334" s="275">
        <v>101.65300000000001</v>
      </c>
      <c r="I334" s="276"/>
      <c r="J334" s="272"/>
      <c r="K334" s="272"/>
      <c r="L334" s="277"/>
      <c r="M334" s="278"/>
      <c r="N334" s="279"/>
      <c r="O334" s="279"/>
      <c r="P334" s="279"/>
      <c r="Q334" s="279"/>
      <c r="R334" s="279"/>
      <c r="S334" s="279"/>
      <c r="T334" s="280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1" t="s">
        <v>151</v>
      </c>
      <c r="AU334" s="281" t="s">
        <v>149</v>
      </c>
      <c r="AV334" s="16" t="s">
        <v>160</v>
      </c>
      <c r="AW334" s="16" t="s">
        <v>33</v>
      </c>
      <c r="AX334" s="16" t="s">
        <v>76</v>
      </c>
      <c r="AY334" s="281" t="s">
        <v>141</v>
      </c>
    </row>
    <row r="335" s="15" customFormat="1">
      <c r="A335" s="15"/>
      <c r="B335" s="260"/>
      <c r="C335" s="261"/>
      <c r="D335" s="230" t="s">
        <v>151</v>
      </c>
      <c r="E335" s="262" t="s">
        <v>1</v>
      </c>
      <c r="F335" s="263" t="s">
        <v>321</v>
      </c>
      <c r="G335" s="261"/>
      <c r="H335" s="264">
        <v>212.09600000000003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0" t="s">
        <v>151</v>
      </c>
      <c r="AU335" s="270" t="s">
        <v>149</v>
      </c>
      <c r="AV335" s="15" t="s">
        <v>148</v>
      </c>
      <c r="AW335" s="15" t="s">
        <v>33</v>
      </c>
      <c r="AX335" s="15" t="s">
        <v>84</v>
      </c>
      <c r="AY335" s="270" t="s">
        <v>141</v>
      </c>
    </row>
    <row r="336" s="2" customFormat="1" ht="37.8" customHeight="1">
      <c r="A336" s="39"/>
      <c r="B336" s="40"/>
      <c r="C336" s="215" t="s">
        <v>423</v>
      </c>
      <c r="D336" s="215" t="s">
        <v>143</v>
      </c>
      <c r="E336" s="216" t="s">
        <v>424</v>
      </c>
      <c r="F336" s="217" t="s">
        <v>425</v>
      </c>
      <c r="G336" s="218" t="s">
        <v>146</v>
      </c>
      <c r="H336" s="219">
        <v>486.58300000000003</v>
      </c>
      <c r="I336" s="220"/>
      <c r="J336" s="221">
        <f>ROUND(I336*H336,2)</f>
        <v>0</v>
      </c>
      <c r="K336" s="217" t="s">
        <v>147</v>
      </c>
      <c r="L336" s="45"/>
      <c r="M336" s="222" t="s">
        <v>1</v>
      </c>
      <c r="N336" s="223" t="s">
        <v>42</v>
      </c>
      <c r="O336" s="92"/>
      <c r="P336" s="224">
        <f>O336*H336</f>
        <v>0</v>
      </c>
      <c r="Q336" s="224">
        <v>0.0082699999999999996</v>
      </c>
      <c r="R336" s="224">
        <f>Q336*H336</f>
        <v>4.0240414099999997</v>
      </c>
      <c r="S336" s="224">
        <v>0</v>
      </c>
      <c r="T336" s="22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6" t="s">
        <v>148</v>
      </c>
      <c r="AT336" s="226" t="s">
        <v>143</v>
      </c>
      <c r="AU336" s="226" t="s">
        <v>149</v>
      </c>
      <c r="AY336" s="18" t="s">
        <v>141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8" t="s">
        <v>149</v>
      </c>
      <c r="BK336" s="227">
        <f>ROUND(I336*H336,2)</f>
        <v>0</v>
      </c>
      <c r="BL336" s="18" t="s">
        <v>148</v>
      </c>
      <c r="BM336" s="226" t="s">
        <v>426</v>
      </c>
    </row>
    <row r="337" s="13" customFormat="1">
      <c r="A337" s="13"/>
      <c r="B337" s="228"/>
      <c r="C337" s="229"/>
      <c r="D337" s="230" t="s">
        <v>151</v>
      </c>
      <c r="E337" s="231" t="s">
        <v>1</v>
      </c>
      <c r="F337" s="232" t="s">
        <v>336</v>
      </c>
      <c r="G337" s="229"/>
      <c r="H337" s="231" t="s">
        <v>1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8" t="s">
        <v>151</v>
      </c>
      <c r="AU337" s="238" t="s">
        <v>149</v>
      </c>
      <c r="AV337" s="13" t="s">
        <v>84</v>
      </c>
      <c r="AW337" s="13" t="s">
        <v>33</v>
      </c>
      <c r="AX337" s="13" t="s">
        <v>76</v>
      </c>
      <c r="AY337" s="238" t="s">
        <v>141</v>
      </c>
    </row>
    <row r="338" s="14" customFormat="1">
      <c r="A338" s="14"/>
      <c r="B338" s="239"/>
      <c r="C338" s="240"/>
      <c r="D338" s="230" t="s">
        <v>151</v>
      </c>
      <c r="E338" s="241" t="s">
        <v>1</v>
      </c>
      <c r="F338" s="242" t="s">
        <v>337</v>
      </c>
      <c r="G338" s="240"/>
      <c r="H338" s="243">
        <v>190.80000000000001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9" t="s">
        <v>151</v>
      </c>
      <c r="AU338" s="249" t="s">
        <v>149</v>
      </c>
      <c r="AV338" s="14" t="s">
        <v>149</v>
      </c>
      <c r="AW338" s="14" t="s">
        <v>33</v>
      </c>
      <c r="AX338" s="14" t="s">
        <v>76</v>
      </c>
      <c r="AY338" s="249" t="s">
        <v>141</v>
      </c>
    </row>
    <row r="339" s="14" customFormat="1">
      <c r="A339" s="14"/>
      <c r="B339" s="239"/>
      <c r="C339" s="240"/>
      <c r="D339" s="230" t="s">
        <v>151</v>
      </c>
      <c r="E339" s="241" t="s">
        <v>1</v>
      </c>
      <c r="F339" s="242" t="s">
        <v>427</v>
      </c>
      <c r="G339" s="240"/>
      <c r="H339" s="243">
        <v>4.5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9" t="s">
        <v>151</v>
      </c>
      <c r="AU339" s="249" t="s">
        <v>149</v>
      </c>
      <c r="AV339" s="14" t="s">
        <v>149</v>
      </c>
      <c r="AW339" s="14" t="s">
        <v>33</v>
      </c>
      <c r="AX339" s="14" t="s">
        <v>76</v>
      </c>
      <c r="AY339" s="249" t="s">
        <v>141</v>
      </c>
    </row>
    <row r="340" s="14" customFormat="1">
      <c r="A340" s="14"/>
      <c r="B340" s="239"/>
      <c r="C340" s="240"/>
      <c r="D340" s="230" t="s">
        <v>151</v>
      </c>
      <c r="E340" s="241" t="s">
        <v>1</v>
      </c>
      <c r="F340" s="242" t="s">
        <v>428</v>
      </c>
      <c r="G340" s="240"/>
      <c r="H340" s="243">
        <v>38.640000000000001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151</v>
      </c>
      <c r="AU340" s="249" t="s">
        <v>149</v>
      </c>
      <c r="AV340" s="14" t="s">
        <v>149</v>
      </c>
      <c r="AW340" s="14" t="s">
        <v>33</v>
      </c>
      <c r="AX340" s="14" t="s">
        <v>76</v>
      </c>
      <c r="AY340" s="249" t="s">
        <v>141</v>
      </c>
    </row>
    <row r="341" s="14" customFormat="1">
      <c r="A341" s="14"/>
      <c r="B341" s="239"/>
      <c r="C341" s="240"/>
      <c r="D341" s="230" t="s">
        <v>151</v>
      </c>
      <c r="E341" s="241" t="s">
        <v>1</v>
      </c>
      <c r="F341" s="242" t="s">
        <v>338</v>
      </c>
      <c r="G341" s="240"/>
      <c r="H341" s="243">
        <v>14.563000000000001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151</v>
      </c>
      <c r="AU341" s="249" t="s">
        <v>149</v>
      </c>
      <c r="AV341" s="14" t="s">
        <v>149</v>
      </c>
      <c r="AW341" s="14" t="s">
        <v>33</v>
      </c>
      <c r="AX341" s="14" t="s">
        <v>76</v>
      </c>
      <c r="AY341" s="249" t="s">
        <v>141</v>
      </c>
    </row>
    <row r="342" s="13" customFormat="1">
      <c r="A342" s="13"/>
      <c r="B342" s="228"/>
      <c r="C342" s="229"/>
      <c r="D342" s="230" t="s">
        <v>151</v>
      </c>
      <c r="E342" s="231" t="s">
        <v>1</v>
      </c>
      <c r="F342" s="232" t="s">
        <v>364</v>
      </c>
      <c r="G342" s="229"/>
      <c r="H342" s="231" t="s">
        <v>1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151</v>
      </c>
      <c r="AU342" s="238" t="s">
        <v>149</v>
      </c>
      <c r="AV342" s="13" t="s">
        <v>84</v>
      </c>
      <c r="AW342" s="13" t="s">
        <v>33</v>
      </c>
      <c r="AX342" s="13" t="s">
        <v>76</v>
      </c>
      <c r="AY342" s="238" t="s">
        <v>141</v>
      </c>
    </row>
    <row r="343" s="14" customFormat="1">
      <c r="A343" s="14"/>
      <c r="B343" s="239"/>
      <c r="C343" s="240"/>
      <c r="D343" s="230" t="s">
        <v>151</v>
      </c>
      <c r="E343" s="241" t="s">
        <v>1</v>
      </c>
      <c r="F343" s="242" t="s">
        <v>377</v>
      </c>
      <c r="G343" s="240"/>
      <c r="H343" s="243">
        <v>149.75999999999999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151</v>
      </c>
      <c r="AU343" s="249" t="s">
        <v>149</v>
      </c>
      <c r="AV343" s="14" t="s">
        <v>149</v>
      </c>
      <c r="AW343" s="14" t="s">
        <v>33</v>
      </c>
      <c r="AX343" s="14" t="s">
        <v>76</v>
      </c>
      <c r="AY343" s="249" t="s">
        <v>141</v>
      </c>
    </row>
    <row r="344" s="13" customFormat="1">
      <c r="A344" s="13"/>
      <c r="B344" s="228"/>
      <c r="C344" s="229"/>
      <c r="D344" s="230" t="s">
        <v>151</v>
      </c>
      <c r="E344" s="231" t="s">
        <v>1</v>
      </c>
      <c r="F344" s="232" t="s">
        <v>369</v>
      </c>
      <c r="G344" s="229"/>
      <c r="H344" s="231" t="s">
        <v>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151</v>
      </c>
      <c r="AU344" s="238" t="s">
        <v>149</v>
      </c>
      <c r="AV344" s="13" t="s">
        <v>84</v>
      </c>
      <c r="AW344" s="13" t="s">
        <v>33</v>
      </c>
      <c r="AX344" s="13" t="s">
        <v>76</v>
      </c>
      <c r="AY344" s="238" t="s">
        <v>141</v>
      </c>
    </row>
    <row r="345" s="14" customFormat="1">
      <c r="A345" s="14"/>
      <c r="B345" s="239"/>
      <c r="C345" s="240"/>
      <c r="D345" s="230" t="s">
        <v>151</v>
      </c>
      <c r="E345" s="241" t="s">
        <v>1</v>
      </c>
      <c r="F345" s="242" t="s">
        <v>379</v>
      </c>
      <c r="G345" s="240"/>
      <c r="H345" s="243">
        <v>88.319999999999993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151</v>
      </c>
      <c r="AU345" s="249" t="s">
        <v>149</v>
      </c>
      <c r="AV345" s="14" t="s">
        <v>149</v>
      </c>
      <c r="AW345" s="14" t="s">
        <v>33</v>
      </c>
      <c r="AX345" s="14" t="s">
        <v>76</v>
      </c>
      <c r="AY345" s="249" t="s">
        <v>141</v>
      </c>
    </row>
    <row r="346" s="15" customFormat="1">
      <c r="A346" s="15"/>
      <c r="B346" s="260"/>
      <c r="C346" s="261"/>
      <c r="D346" s="230" t="s">
        <v>151</v>
      </c>
      <c r="E346" s="262" t="s">
        <v>1</v>
      </c>
      <c r="F346" s="263" t="s">
        <v>321</v>
      </c>
      <c r="G346" s="261"/>
      <c r="H346" s="264">
        <v>486.58299999999997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151</v>
      </c>
      <c r="AU346" s="270" t="s">
        <v>149</v>
      </c>
      <c r="AV346" s="15" t="s">
        <v>148</v>
      </c>
      <c r="AW346" s="15" t="s">
        <v>33</v>
      </c>
      <c r="AX346" s="15" t="s">
        <v>84</v>
      </c>
      <c r="AY346" s="270" t="s">
        <v>141</v>
      </c>
    </row>
    <row r="347" s="2" customFormat="1" ht="14.4" customHeight="1">
      <c r="A347" s="39"/>
      <c r="B347" s="40"/>
      <c r="C347" s="250" t="s">
        <v>429</v>
      </c>
      <c r="D347" s="250" t="s">
        <v>193</v>
      </c>
      <c r="E347" s="251" t="s">
        <v>430</v>
      </c>
      <c r="F347" s="252" t="s">
        <v>431</v>
      </c>
      <c r="G347" s="253" t="s">
        <v>146</v>
      </c>
      <c r="H347" s="254">
        <v>496.315</v>
      </c>
      <c r="I347" s="255"/>
      <c r="J347" s="256">
        <f>ROUND(I347*H347,2)</f>
        <v>0</v>
      </c>
      <c r="K347" s="252" t="s">
        <v>147</v>
      </c>
      <c r="L347" s="257"/>
      <c r="M347" s="258" t="s">
        <v>1</v>
      </c>
      <c r="N347" s="259" t="s">
        <v>42</v>
      </c>
      <c r="O347" s="92"/>
      <c r="P347" s="224">
        <f>O347*H347</f>
        <v>0</v>
      </c>
      <c r="Q347" s="224">
        <v>0.00068000000000000005</v>
      </c>
      <c r="R347" s="224">
        <f>Q347*H347</f>
        <v>0.33749420000000002</v>
      </c>
      <c r="S347" s="224">
        <v>0</v>
      </c>
      <c r="T347" s="22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6" t="s">
        <v>188</v>
      </c>
      <c r="AT347" s="226" t="s">
        <v>193</v>
      </c>
      <c r="AU347" s="226" t="s">
        <v>149</v>
      </c>
      <c r="AY347" s="18" t="s">
        <v>141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8" t="s">
        <v>149</v>
      </c>
      <c r="BK347" s="227">
        <f>ROUND(I347*H347,2)</f>
        <v>0</v>
      </c>
      <c r="BL347" s="18" t="s">
        <v>148</v>
      </c>
      <c r="BM347" s="226" t="s">
        <v>432</v>
      </c>
    </row>
    <row r="348" s="14" customFormat="1">
      <c r="A348" s="14"/>
      <c r="B348" s="239"/>
      <c r="C348" s="240"/>
      <c r="D348" s="230" t="s">
        <v>151</v>
      </c>
      <c r="E348" s="240"/>
      <c r="F348" s="242" t="s">
        <v>433</v>
      </c>
      <c r="G348" s="240"/>
      <c r="H348" s="243">
        <v>496.315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151</v>
      </c>
      <c r="AU348" s="249" t="s">
        <v>149</v>
      </c>
      <c r="AV348" s="14" t="s">
        <v>149</v>
      </c>
      <c r="AW348" s="14" t="s">
        <v>4</v>
      </c>
      <c r="AX348" s="14" t="s">
        <v>84</v>
      </c>
      <c r="AY348" s="249" t="s">
        <v>141</v>
      </c>
    </row>
    <row r="349" s="2" customFormat="1" ht="37.8" customHeight="1">
      <c r="A349" s="39"/>
      <c r="B349" s="40"/>
      <c r="C349" s="215" t="s">
        <v>434</v>
      </c>
      <c r="D349" s="215" t="s">
        <v>143</v>
      </c>
      <c r="E349" s="216" t="s">
        <v>435</v>
      </c>
      <c r="F349" s="217" t="s">
        <v>436</v>
      </c>
      <c r="G349" s="218" t="s">
        <v>146</v>
      </c>
      <c r="H349" s="219">
        <v>1874.8910000000001</v>
      </c>
      <c r="I349" s="220"/>
      <c r="J349" s="221">
        <f>ROUND(I349*H349,2)</f>
        <v>0</v>
      </c>
      <c r="K349" s="217" t="s">
        <v>147</v>
      </c>
      <c r="L349" s="45"/>
      <c r="M349" s="222" t="s">
        <v>1</v>
      </c>
      <c r="N349" s="223" t="s">
        <v>42</v>
      </c>
      <c r="O349" s="92"/>
      <c r="P349" s="224">
        <f>O349*H349</f>
        <v>0</v>
      </c>
      <c r="Q349" s="224">
        <v>0.0085199999999999998</v>
      </c>
      <c r="R349" s="224">
        <f>Q349*H349</f>
        <v>15.97407132</v>
      </c>
      <c r="S349" s="224">
        <v>0</v>
      </c>
      <c r="T349" s="22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6" t="s">
        <v>148</v>
      </c>
      <c r="AT349" s="226" t="s">
        <v>143</v>
      </c>
      <c r="AU349" s="226" t="s">
        <v>149</v>
      </c>
      <c r="AY349" s="18" t="s">
        <v>141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8" t="s">
        <v>149</v>
      </c>
      <c r="BK349" s="227">
        <f>ROUND(I349*H349,2)</f>
        <v>0</v>
      </c>
      <c r="BL349" s="18" t="s">
        <v>148</v>
      </c>
      <c r="BM349" s="226" t="s">
        <v>437</v>
      </c>
    </row>
    <row r="350" s="13" customFormat="1">
      <c r="A350" s="13"/>
      <c r="B350" s="228"/>
      <c r="C350" s="229"/>
      <c r="D350" s="230" t="s">
        <v>151</v>
      </c>
      <c r="E350" s="231" t="s">
        <v>1</v>
      </c>
      <c r="F350" s="232" t="s">
        <v>360</v>
      </c>
      <c r="G350" s="229"/>
      <c r="H350" s="231" t="s">
        <v>1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8" t="s">
        <v>151</v>
      </c>
      <c r="AU350" s="238" t="s">
        <v>149</v>
      </c>
      <c r="AV350" s="13" t="s">
        <v>84</v>
      </c>
      <c r="AW350" s="13" t="s">
        <v>33</v>
      </c>
      <c r="AX350" s="13" t="s">
        <v>76</v>
      </c>
      <c r="AY350" s="238" t="s">
        <v>141</v>
      </c>
    </row>
    <row r="351" s="14" customFormat="1">
      <c r="A351" s="14"/>
      <c r="B351" s="239"/>
      <c r="C351" s="240"/>
      <c r="D351" s="230" t="s">
        <v>151</v>
      </c>
      <c r="E351" s="241" t="s">
        <v>1</v>
      </c>
      <c r="F351" s="242" t="s">
        <v>361</v>
      </c>
      <c r="G351" s="240"/>
      <c r="H351" s="243">
        <v>162.22999999999999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9" t="s">
        <v>151</v>
      </c>
      <c r="AU351" s="249" t="s">
        <v>149</v>
      </c>
      <c r="AV351" s="14" t="s">
        <v>149</v>
      </c>
      <c r="AW351" s="14" t="s">
        <v>33</v>
      </c>
      <c r="AX351" s="14" t="s">
        <v>76</v>
      </c>
      <c r="AY351" s="249" t="s">
        <v>141</v>
      </c>
    </row>
    <row r="352" s="16" customFormat="1">
      <c r="A352" s="16"/>
      <c r="B352" s="271"/>
      <c r="C352" s="272"/>
      <c r="D352" s="230" t="s">
        <v>151</v>
      </c>
      <c r="E352" s="273" t="s">
        <v>1</v>
      </c>
      <c r="F352" s="274" t="s">
        <v>362</v>
      </c>
      <c r="G352" s="272"/>
      <c r="H352" s="275">
        <v>162.22999999999999</v>
      </c>
      <c r="I352" s="276"/>
      <c r="J352" s="272"/>
      <c r="K352" s="272"/>
      <c r="L352" s="277"/>
      <c r="M352" s="278"/>
      <c r="N352" s="279"/>
      <c r="O352" s="279"/>
      <c r="P352" s="279"/>
      <c r="Q352" s="279"/>
      <c r="R352" s="279"/>
      <c r="S352" s="279"/>
      <c r="T352" s="280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81" t="s">
        <v>151</v>
      </c>
      <c r="AU352" s="281" t="s">
        <v>149</v>
      </c>
      <c r="AV352" s="16" t="s">
        <v>160</v>
      </c>
      <c r="AW352" s="16" t="s">
        <v>33</v>
      </c>
      <c r="AX352" s="16" t="s">
        <v>76</v>
      </c>
      <c r="AY352" s="281" t="s">
        <v>141</v>
      </c>
    </row>
    <row r="353" s="14" customFormat="1">
      <c r="A353" s="14"/>
      <c r="B353" s="239"/>
      <c r="C353" s="240"/>
      <c r="D353" s="230" t="s">
        <v>151</v>
      </c>
      <c r="E353" s="241" t="s">
        <v>1</v>
      </c>
      <c r="F353" s="242" t="s">
        <v>363</v>
      </c>
      <c r="G353" s="240"/>
      <c r="H353" s="243">
        <v>153.47999999999999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151</v>
      </c>
      <c r="AU353" s="249" t="s">
        <v>149</v>
      </c>
      <c r="AV353" s="14" t="s">
        <v>149</v>
      </c>
      <c r="AW353" s="14" t="s">
        <v>33</v>
      </c>
      <c r="AX353" s="14" t="s">
        <v>76</v>
      </c>
      <c r="AY353" s="249" t="s">
        <v>141</v>
      </c>
    </row>
    <row r="354" s="16" customFormat="1">
      <c r="A354" s="16"/>
      <c r="B354" s="271"/>
      <c r="C354" s="272"/>
      <c r="D354" s="230" t="s">
        <v>151</v>
      </c>
      <c r="E354" s="273" t="s">
        <v>1</v>
      </c>
      <c r="F354" s="274" t="s">
        <v>362</v>
      </c>
      <c r="G354" s="272"/>
      <c r="H354" s="275">
        <v>153.47999999999999</v>
      </c>
      <c r="I354" s="276"/>
      <c r="J354" s="272"/>
      <c r="K354" s="272"/>
      <c r="L354" s="277"/>
      <c r="M354" s="278"/>
      <c r="N354" s="279"/>
      <c r="O354" s="279"/>
      <c r="P354" s="279"/>
      <c r="Q354" s="279"/>
      <c r="R354" s="279"/>
      <c r="S354" s="279"/>
      <c r="T354" s="280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81" t="s">
        <v>151</v>
      </c>
      <c r="AU354" s="281" t="s">
        <v>149</v>
      </c>
      <c r="AV354" s="16" t="s">
        <v>160</v>
      </c>
      <c r="AW354" s="16" t="s">
        <v>33</v>
      </c>
      <c r="AX354" s="16" t="s">
        <v>76</v>
      </c>
      <c r="AY354" s="281" t="s">
        <v>141</v>
      </c>
    </row>
    <row r="355" s="13" customFormat="1">
      <c r="A355" s="13"/>
      <c r="B355" s="228"/>
      <c r="C355" s="229"/>
      <c r="D355" s="230" t="s">
        <v>151</v>
      </c>
      <c r="E355" s="231" t="s">
        <v>1</v>
      </c>
      <c r="F355" s="232" t="s">
        <v>364</v>
      </c>
      <c r="G355" s="229"/>
      <c r="H355" s="231" t="s">
        <v>1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151</v>
      </c>
      <c r="AU355" s="238" t="s">
        <v>149</v>
      </c>
      <c r="AV355" s="13" t="s">
        <v>84</v>
      </c>
      <c r="AW355" s="13" t="s">
        <v>33</v>
      </c>
      <c r="AX355" s="13" t="s">
        <v>76</v>
      </c>
      <c r="AY355" s="238" t="s">
        <v>141</v>
      </c>
    </row>
    <row r="356" s="14" customFormat="1">
      <c r="A356" s="14"/>
      <c r="B356" s="239"/>
      <c r="C356" s="240"/>
      <c r="D356" s="230" t="s">
        <v>151</v>
      </c>
      <c r="E356" s="241" t="s">
        <v>1</v>
      </c>
      <c r="F356" s="242" t="s">
        <v>365</v>
      </c>
      <c r="G356" s="240"/>
      <c r="H356" s="243">
        <v>991.14999999999998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9" t="s">
        <v>151</v>
      </c>
      <c r="AU356" s="249" t="s">
        <v>149</v>
      </c>
      <c r="AV356" s="14" t="s">
        <v>149</v>
      </c>
      <c r="AW356" s="14" t="s">
        <v>33</v>
      </c>
      <c r="AX356" s="14" t="s">
        <v>76</v>
      </c>
      <c r="AY356" s="249" t="s">
        <v>141</v>
      </c>
    </row>
    <row r="357" s="14" customFormat="1">
      <c r="A357" s="14"/>
      <c r="B357" s="239"/>
      <c r="C357" s="240"/>
      <c r="D357" s="230" t="s">
        <v>151</v>
      </c>
      <c r="E357" s="241" t="s">
        <v>1</v>
      </c>
      <c r="F357" s="242" t="s">
        <v>366</v>
      </c>
      <c r="G357" s="240"/>
      <c r="H357" s="243">
        <v>-12.32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151</v>
      </c>
      <c r="AU357" s="249" t="s">
        <v>149</v>
      </c>
      <c r="AV357" s="14" t="s">
        <v>149</v>
      </c>
      <c r="AW357" s="14" t="s">
        <v>33</v>
      </c>
      <c r="AX357" s="14" t="s">
        <v>76</v>
      </c>
      <c r="AY357" s="249" t="s">
        <v>141</v>
      </c>
    </row>
    <row r="358" s="14" customFormat="1">
      <c r="A358" s="14"/>
      <c r="B358" s="239"/>
      <c r="C358" s="240"/>
      <c r="D358" s="230" t="s">
        <v>151</v>
      </c>
      <c r="E358" s="241" t="s">
        <v>1</v>
      </c>
      <c r="F358" s="242" t="s">
        <v>367</v>
      </c>
      <c r="G358" s="240"/>
      <c r="H358" s="243">
        <v>-13.865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151</v>
      </c>
      <c r="AU358" s="249" t="s">
        <v>149</v>
      </c>
      <c r="AV358" s="14" t="s">
        <v>149</v>
      </c>
      <c r="AW358" s="14" t="s">
        <v>33</v>
      </c>
      <c r="AX358" s="14" t="s">
        <v>76</v>
      </c>
      <c r="AY358" s="249" t="s">
        <v>141</v>
      </c>
    </row>
    <row r="359" s="14" customFormat="1">
      <c r="A359" s="14"/>
      <c r="B359" s="239"/>
      <c r="C359" s="240"/>
      <c r="D359" s="230" t="s">
        <v>151</v>
      </c>
      <c r="E359" s="241" t="s">
        <v>1</v>
      </c>
      <c r="F359" s="242" t="s">
        <v>368</v>
      </c>
      <c r="G359" s="240"/>
      <c r="H359" s="243">
        <v>-34.582000000000001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151</v>
      </c>
      <c r="AU359" s="249" t="s">
        <v>149</v>
      </c>
      <c r="AV359" s="14" t="s">
        <v>149</v>
      </c>
      <c r="AW359" s="14" t="s">
        <v>33</v>
      </c>
      <c r="AX359" s="14" t="s">
        <v>76</v>
      </c>
      <c r="AY359" s="249" t="s">
        <v>141</v>
      </c>
    </row>
    <row r="360" s="16" customFormat="1">
      <c r="A360" s="16"/>
      <c r="B360" s="271"/>
      <c r="C360" s="272"/>
      <c r="D360" s="230" t="s">
        <v>151</v>
      </c>
      <c r="E360" s="273" t="s">
        <v>1</v>
      </c>
      <c r="F360" s="274" t="s">
        <v>362</v>
      </c>
      <c r="G360" s="272"/>
      <c r="H360" s="275">
        <v>930.38299999999992</v>
      </c>
      <c r="I360" s="276"/>
      <c r="J360" s="272"/>
      <c r="K360" s="272"/>
      <c r="L360" s="277"/>
      <c r="M360" s="278"/>
      <c r="N360" s="279"/>
      <c r="O360" s="279"/>
      <c r="P360" s="279"/>
      <c r="Q360" s="279"/>
      <c r="R360" s="279"/>
      <c r="S360" s="279"/>
      <c r="T360" s="280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81" t="s">
        <v>151</v>
      </c>
      <c r="AU360" s="281" t="s">
        <v>149</v>
      </c>
      <c r="AV360" s="16" t="s">
        <v>160</v>
      </c>
      <c r="AW360" s="16" t="s">
        <v>33</v>
      </c>
      <c r="AX360" s="16" t="s">
        <v>76</v>
      </c>
      <c r="AY360" s="281" t="s">
        <v>141</v>
      </c>
    </row>
    <row r="361" s="13" customFormat="1">
      <c r="A361" s="13"/>
      <c r="B361" s="228"/>
      <c r="C361" s="229"/>
      <c r="D361" s="230" t="s">
        <v>151</v>
      </c>
      <c r="E361" s="231" t="s">
        <v>1</v>
      </c>
      <c r="F361" s="232" t="s">
        <v>369</v>
      </c>
      <c r="G361" s="229"/>
      <c r="H361" s="231" t="s">
        <v>1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8" t="s">
        <v>151</v>
      </c>
      <c r="AU361" s="238" t="s">
        <v>149</v>
      </c>
      <c r="AV361" s="13" t="s">
        <v>84</v>
      </c>
      <c r="AW361" s="13" t="s">
        <v>33</v>
      </c>
      <c r="AX361" s="13" t="s">
        <v>76</v>
      </c>
      <c r="AY361" s="238" t="s">
        <v>141</v>
      </c>
    </row>
    <row r="362" s="14" customFormat="1">
      <c r="A362" s="14"/>
      <c r="B362" s="239"/>
      <c r="C362" s="240"/>
      <c r="D362" s="230" t="s">
        <v>151</v>
      </c>
      <c r="E362" s="241" t="s">
        <v>1</v>
      </c>
      <c r="F362" s="242" t="s">
        <v>370</v>
      </c>
      <c r="G362" s="240"/>
      <c r="H362" s="243">
        <v>610.40099999999995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9" t="s">
        <v>151</v>
      </c>
      <c r="AU362" s="249" t="s">
        <v>149</v>
      </c>
      <c r="AV362" s="14" t="s">
        <v>149</v>
      </c>
      <c r="AW362" s="14" t="s">
        <v>33</v>
      </c>
      <c r="AX362" s="14" t="s">
        <v>76</v>
      </c>
      <c r="AY362" s="249" t="s">
        <v>141</v>
      </c>
    </row>
    <row r="363" s="14" customFormat="1">
      <c r="A363" s="14"/>
      <c r="B363" s="239"/>
      <c r="C363" s="240"/>
      <c r="D363" s="230" t="s">
        <v>151</v>
      </c>
      <c r="E363" s="241" t="s">
        <v>1</v>
      </c>
      <c r="F363" s="242" t="s">
        <v>371</v>
      </c>
      <c r="G363" s="240"/>
      <c r="H363" s="243">
        <v>-17.239999999999998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9" t="s">
        <v>151</v>
      </c>
      <c r="AU363" s="249" t="s">
        <v>149</v>
      </c>
      <c r="AV363" s="14" t="s">
        <v>149</v>
      </c>
      <c r="AW363" s="14" t="s">
        <v>33</v>
      </c>
      <c r="AX363" s="14" t="s">
        <v>76</v>
      </c>
      <c r="AY363" s="249" t="s">
        <v>141</v>
      </c>
    </row>
    <row r="364" s="16" customFormat="1">
      <c r="A364" s="16"/>
      <c r="B364" s="271"/>
      <c r="C364" s="272"/>
      <c r="D364" s="230" t="s">
        <v>151</v>
      </c>
      <c r="E364" s="273" t="s">
        <v>1</v>
      </c>
      <c r="F364" s="274" t="s">
        <v>362</v>
      </c>
      <c r="G364" s="272"/>
      <c r="H364" s="275">
        <v>593.16099999999994</v>
      </c>
      <c r="I364" s="276"/>
      <c r="J364" s="272"/>
      <c r="K364" s="272"/>
      <c r="L364" s="277"/>
      <c r="M364" s="278"/>
      <c r="N364" s="279"/>
      <c r="O364" s="279"/>
      <c r="P364" s="279"/>
      <c r="Q364" s="279"/>
      <c r="R364" s="279"/>
      <c r="S364" s="279"/>
      <c r="T364" s="280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1" t="s">
        <v>151</v>
      </c>
      <c r="AU364" s="281" t="s">
        <v>149</v>
      </c>
      <c r="AV364" s="16" t="s">
        <v>160</v>
      </c>
      <c r="AW364" s="16" t="s">
        <v>33</v>
      </c>
      <c r="AX364" s="16" t="s">
        <v>76</v>
      </c>
      <c r="AY364" s="281" t="s">
        <v>141</v>
      </c>
    </row>
    <row r="365" s="13" customFormat="1">
      <c r="A365" s="13"/>
      <c r="B365" s="228"/>
      <c r="C365" s="229"/>
      <c r="D365" s="230" t="s">
        <v>151</v>
      </c>
      <c r="E365" s="231" t="s">
        <v>1</v>
      </c>
      <c r="F365" s="232" t="s">
        <v>372</v>
      </c>
      <c r="G365" s="229"/>
      <c r="H365" s="231" t="s">
        <v>1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151</v>
      </c>
      <c r="AU365" s="238" t="s">
        <v>149</v>
      </c>
      <c r="AV365" s="13" t="s">
        <v>84</v>
      </c>
      <c r="AW365" s="13" t="s">
        <v>33</v>
      </c>
      <c r="AX365" s="13" t="s">
        <v>76</v>
      </c>
      <c r="AY365" s="238" t="s">
        <v>141</v>
      </c>
    </row>
    <row r="366" s="14" customFormat="1">
      <c r="A366" s="14"/>
      <c r="B366" s="239"/>
      <c r="C366" s="240"/>
      <c r="D366" s="230" t="s">
        <v>151</v>
      </c>
      <c r="E366" s="241" t="s">
        <v>1</v>
      </c>
      <c r="F366" s="242" t="s">
        <v>373</v>
      </c>
      <c r="G366" s="240"/>
      <c r="H366" s="243">
        <v>0.69099999999999995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151</v>
      </c>
      <c r="AU366" s="249" t="s">
        <v>149</v>
      </c>
      <c r="AV366" s="14" t="s">
        <v>149</v>
      </c>
      <c r="AW366" s="14" t="s">
        <v>33</v>
      </c>
      <c r="AX366" s="14" t="s">
        <v>76</v>
      </c>
      <c r="AY366" s="249" t="s">
        <v>141</v>
      </c>
    </row>
    <row r="367" s="14" customFormat="1">
      <c r="A367" s="14"/>
      <c r="B367" s="239"/>
      <c r="C367" s="240"/>
      <c r="D367" s="230" t="s">
        <v>151</v>
      </c>
      <c r="E367" s="241" t="s">
        <v>1</v>
      </c>
      <c r="F367" s="242" t="s">
        <v>374</v>
      </c>
      <c r="G367" s="240"/>
      <c r="H367" s="243">
        <v>0.69999999999999996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9" t="s">
        <v>151</v>
      </c>
      <c r="AU367" s="249" t="s">
        <v>149</v>
      </c>
      <c r="AV367" s="14" t="s">
        <v>149</v>
      </c>
      <c r="AW367" s="14" t="s">
        <v>33</v>
      </c>
      <c r="AX367" s="14" t="s">
        <v>76</v>
      </c>
      <c r="AY367" s="249" t="s">
        <v>141</v>
      </c>
    </row>
    <row r="368" s="14" customFormat="1">
      <c r="A368" s="14"/>
      <c r="B368" s="239"/>
      <c r="C368" s="240"/>
      <c r="D368" s="230" t="s">
        <v>151</v>
      </c>
      <c r="E368" s="241" t="s">
        <v>1</v>
      </c>
      <c r="F368" s="242" t="s">
        <v>375</v>
      </c>
      <c r="G368" s="240"/>
      <c r="H368" s="243">
        <v>-28.77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9" t="s">
        <v>151</v>
      </c>
      <c r="AU368" s="249" t="s">
        <v>149</v>
      </c>
      <c r="AV368" s="14" t="s">
        <v>149</v>
      </c>
      <c r="AW368" s="14" t="s">
        <v>33</v>
      </c>
      <c r="AX368" s="14" t="s">
        <v>76</v>
      </c>
      <c r="AY368" s="249" t="s">
        <v>141</v>
      </c>
    </row>
    <row r="369" s="14" customFormat="1">
      <c r="A369" s="14"/>
      <c r="B369" s="239"/>
      <c r="C369" s="240"/>
      <c r="D369" s="230" t="s">
        <v>151</v>
      </c>
      <c r="E369" s="241" t="s">
        <v>1</v>
      </c>
      <c r="F369" s="242" t="s">
        <v>376</v>
      </c>
      <c r="G369" s="240"/>
      <c r="H369" s="243">
        <v>63.015999999999998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151</v>
      </c>
      <c r="AU369" s="249" t="s">
        <v>149</v>
      </c>
      <c r="AV369" s="14" t="s">
        <v>149</v>
      </c>
      <c r="AW369" s="14" t="s">
        <v>33</v>
      </c>
      <c r="AX369" s="14" t="s">
        <v>76</v>
      </c>
      <c r="AY369" s="249" t="s">
        <v>141</v>
      </c>
    </row>
    <row r="370" s="15" customFormat="1">
      <c r="A370" s="15"/>
      <c r="B370" s="260"/>
      <c r="C370" s="261"/>
      <c r="D370" s="230" t="s">
        <v>151</v>
      </c>
      <c r="E370" s="262" t="s">
        <v>1</v>
      </c>
      <c r="F370" s="263" t="s">
        <v>321</v>
      </c>
      <c r="G370" s="261"/>
      <c r="H370" s="264">
        <v>1874.8909999999999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0" t="s">
        <v>151</v>
      </c>
      <c r="AU370" s="270" t="s">
        <v>149</v>
      </c>
      <c r="AV370" s="15" t="s">
        <v>148</v>
      </c>
      <c r="AW370" s="15" t="s">
        <v>33</v>
      </c>
      <c r="AX370" s="15" t="s">
        <v>84</v>
      </c>
      <c r="AY370" s="270" t="s">
        <v>141</v>
      </c>
    </row>
    <row r="371" s="2" customFormat="1" ht="14.4" customHeight="1">
      <c r="A371" s="39"/>
      <c r="B371" s="40"/>
      <c r="C371" s="250" t="s">
        <v>438</v>
      </c>
      <c r="D371" s="250" t="s">
        <v>193</v>
      </c>
      <c r="E371" s="251" t="s">
        <v>439</v>
      </c>
      <c r="F371" s="252" t="s">
        <v>440</v>
      </c>
      <c r="G371" s="253" t="s">
        <v>146</v>
      </c>
      <c r="H371" s="254">
        <v>1873.4459999999999</v>
      </c>
      <c r="I371" s="255"/>
      <c r="J371" s="256">
        <f>ROUND(I371*H371,2)</f>
        <v>0</v>
      </c>
      <c r="K371" s="252" t="s">
        <v>147</v>
      </c>
      <c r="L371" s="257"/>
      <c r="M371" s="258" t="s">
        <v>1</v>
      </c>
      <c r="N371" s="259" t="s">
        <v>42</v>
      </c>
      <c r="O371" s="92"/>
      <c r="P371" s="224">
        <f>O371*H371</f>
        <v>0</v>
      </c>
      <c r="Q371" s="224">
        <v>0.0020400000000000001</v>
      </c>
      <c r="R371" s="224">
        <f>Q371*H371</f>
        <v>3.8218298399999999</v>
      </c>
      <c r="S371" s="224">
        <v>0</v>
      </c>
      <c r="T371" s="22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6" t="s">
        <v>188</v>
      </c>
      <c r="AT371" s="226" t="s">
        <v>193</v>
      </c>
      <c r="AU371" s="226" t="s">
        <v>149</v>
      </c>
      <c r="AY371" s="18" t="s">
        <v>141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8" t="s">
        <v>149</v>
      </c>
      <c r="BK371" s="227">
        <f>ROUND(I371*H371,2)</f>
        <v>0</v>
      </c>
      <c r="BL371" s="18" t="s">
        <v>148</v>
      </c>
      <c r="BM371" s="226" t="s">
        <v>441</v>
      </c>
    </row>
    <row r="372" s="14" customFormat="1">
      <c r="A372" s="14"/>
      <c r="B372" s="239"/>
      <c r="C372" s="240"/>
      <c r="D372" s="230" t="s">
        <v>151</v>
      </c>
      <c r="E372" s="241" t="s">
        <v>1</v>
      </c>
      <c r="F372" s="242" t="s">
        <v>442</v>
      </c>
      <c r="G372" s="240"/>
      <c r="H372" s="243">
        <v>1874.8910000000001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151</v>
      </c>
      <c r="AU372" s="249" t="s">
        <v>149</v>
      </c>
      <c r="AV372" s="14" t="s">
        <v>149</v>
      </c>
      <c r="AW372" s="14" t="s">
        <v>33</v>
      </c>
      <c r="AX372" s="14" t="s">
        <v>76</v>
      </c>
      <c r="AY372" s="249" t="s">
        <v>141</v>
      </c>
    </row>
    <row r="373" s="14" customFormat="1">
      <c r="A373" s="14"/>
      <c r="B373" s="239"/>
      <c r="C373" s="240"/>
      <c r="D373" s="230" t="s">
        <v>151</v>
      </c>
      <c r="E373" s="241" t="s">
        <v>1</v>
      </c>
      <c r="F373" s="242" t="s">
        <v>443</v>
      </c>
      <c r="G373" s="240"/>
      <c r="H373" s="243">
        <v>-38.179000000000002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151</v>
      </c>
      <c r="AU373" s="249" t="s">
        <v>149</v>
      </c>
      <c r="AV373" s="14" t="s">
        <v>149</v>
      </c>
      <c r="AW373" s="14" t="s">
        <v>33</v>
      </c>
      <c r="AX373" s="14" t="s">
        <v>76</v>
      </c>
      <c r="AY373" s="249" t="s">
        <v>141</v>
      </c>
    </row>
    <row r="374" s="15" customFormat="1">
      <c r="A374" s="15"/>
      <c r="B374" s="260"/>
      <c r="C374" s="261"/>
      <c r="D374" s="230" t="s">
        <v>151</v>
      </c>
      <c r="E374" s="262" t="s">
        <v>1</v>
      </c>
      <c r="F374" s="263" t="s">
        <v>321</v>
      </c>
      <c r="G374" s="261"/>
      <c r="H374" s="264">
        <v>1836.712</v>
      </c>
      <c r="I374" s="265"/>
      <c r="J374" s="261"/>
      <c r="K374" s="261"/>
      <c r="L374" s="266"/>
      <c r="M374" s="267"/>
      <c r="N374" s="268"/>
      <c r="O374" s="268"/>
      <c r="P374" s="268"/>
      <c r="Q374" s="268"/>
      <c r="R374" s="268"/>
      <c r="S374" s="268"/>
      <c r="T374" s="26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0" t="s">
        <v>151</v>
      </c>
      <c r="AU374" s="270" t="s">
        <v>149</v>
      </c>
      <c r="AV374" s="15" t="s">
        <v>148</v>
      </c>
      <c r="AW374" s="15" t="s">
        <v>33</v>
      </c>
      <c r="AX374" s="15" t="s">
        <v>84</v>
      </c>
      <c r="AY374" s="270" t="s">
        <v>141</v>
      </c>
    </row>
    <row r="375" s="14" customFormat="1">
      <c r="A375" s="14"/>
      <c r="B375" s="239"/>
      <c r="C375" s="240"/>
      <c r="D375" s="230" t="s">
        <v>151</v>
      </c>
      <c r="E375" s="240"/>
      <c r="F375" s="242" t="s">
        <v>444</v>
      </c>
      <c r="G375" s="240"/>
      <c r="H375" s="243">
        <v>1873.4459999999999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9" t="s">
        <v>151</v>
      </c>
      <c r="AU375" s="249" t="s">
        <v>149</v>
      </c>
      <c r="AV375" s="14" t="s">
        <v>149</v>
      </c>
      <c r="AW375" s="14" t="s">
        <v>4</v>
      </c>
      <c r="AX375" s="14" t="s">
        <v>84</v>
      </c>
      <c r="AY375" s="249" t="s">
        <v>141</v>
      </c>
    </row>
    <row r="376" s="2" customFormat="1" ht="24.15" customHeight="1">
      <c r="A376" s="39"/>
      <c r="B376" s="40"/>
      <c r="C376" s="250" t="s">
        <v>445</v>
      </c>
      <c r="D376" s="250" t="s">
        <v>193</v>
      </c>
      <c r="E376" s="251" t="s">
        <v>446</v>
      </c>
      <c r="F376" s="252" t="s">
        <v>447</v>
      </c>
      <c r="G376" s="253" t="s">
        <v>146</v>
      </c>
      <c r="H376" s="254">
        <v>38.942999999999998</v>
      </c>
      <c r="I376" s="255"/>
      <c r="J376" s="256">
        <f>ROUND(I376*H376,2)</f>
        <v>0</v>
      </c>
      <c r="K376" s="252" t="s">
        <v>147</v>
      </c>
      <c r="L376" s="257"/>
      <c r="M376" s="258" t="s">
        <v>1</v>
      </c>
      <c r="N376" s="259" t="s">
        <v>42</v>
      </c>
      <c r="O376" s="92"/>
      <c r="P376" s="224">
        <f>O376*H376</f>
        <v>0</v>
      </c>
      <c r="Q376" s="224">
        <v>0.0035999999999999999</v>
      </c>
      <c r="R376" s="224">
        <f>Q376*H376</f>
        <v>0.14019479999999998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188</v>
      </c>
      <c r="AT376" s="226" t="s">
        <v>193</v>
      </c>
      <c r="AU376" s="226" t="s">
        <v>149</v>
      </c>
      <c r="AY376" s="18" t="s">
        <v>141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149</v>
      </c>
      <c r="BK376" s="227">
        <f>ROUND(I376*H376,2)</f>
        <v>0</v>
      </c>
      <c r="BL376" s="18" t="s">
        <v>148</v>
      </c>
      <c r="BM376" s="226" t="s">
        <v>448</v>
      </c>
    </row>
    <row r="377" s="14" customFormat="1">
      <c r="A377" s="14"/>
      <c r="B377" s="239"/>
      <c r="C377" s="240"/>
      <c r="D377" s="230" t="s">
        <v>151</v>
      </c>
      <c r="E377" s="241" t="s">
        <v>1</v>
      </c>
      <c r="F377" s="242" t="s">
        <v>449</v>
      </c>
      <c r="G377" s="240"/>
      <c r="H377" s="243">
        <v>3.4550000000000001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9" t="s">
        <v>151</v>
      </c>
      <c r="AU377" s="249" t="s">
        <v>149</v>
      </c>
      <c r="AV377" s="14" t="s">
        <v>149</v>
      </c>
      <c r="AW377" s="14" t="s">
        <v>33</v>
      </c>
      <c r="AX377" s="14" t="s">
        <v>76</v>
      </c>
      <c r="AY377" s="249" t="s">
        <v>141</v>
      </c>
    </row>
    <row r="378" s="14" customFormat="1">
      <c r="A378" s="14"/>
      <c r="B378" s="239"/>
      <c r="C378" s="240"/>
      <c r="D378" s="230" t="s">
        <v>151</v>
      </c>
      <c r="E378" s="241" t="s">
        <v>1</v>
      </c>
      <c r="F378" s="242" t="s">
        <v>450</v>
      </c>
      <c r="G378" s="240"/>
      <c r="H378" s="243">
        <v>3.5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151</v>
      </c>
      <c r="AU378" s="249" t="s">
        <v>149</v>
      </c>
      <c r="AV378" s="14" t="s">
        <v>149</v>
      </c>
      <c r="AW378" s="14" t="s">
        <v>33</v>
      </c>
      <c r="AX378" s="14" t="s">
        <v>76</v>
      </c>
      <c r="AY378" s="249" t="s">
        <v>141</v>
      </c>
    </row>
    <row r="379" s="14" customFormat="1">
      <c r="A379" s="14"/>
      <c r="B379" s="239"/>
      <c r="C379" s="240"/>
      <c r="D379" s="230" t="s">
        <v>151</v>
      </c>
      <c r="E379" s="241" t="s">
        <v>1</v>
      </c>
      <c r="F379" s="242" t="s">
        <v>451</v>
      </c>
      <c r="G379" s="240"/>
      <c r="H379" s="243">
        <v>24.024000000000001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9" t="s">
        <v>151</v>
      </c>
      <c r="AU379" s="249" t="s">
        <v>149</v>
      </c>
      <c r="AV379" s="14" t="s">
        <v>149</v>
      </c>
      <c r="AW379" s="14" t="s">
        <v>33</v>
      </c>
      <c r="AX379" s="14" t="s">
        <v>76</v>
      </c>
      <c r="AY379" s="249" t="s">
        <v>141</v>
      </c>
    </row>
    <row r="380" s="14" customFormat="1">
      <c r="A380" s="14"/>
      <c r="B380" s="239"/>
      <c r="C380" s="240"/>
      <c r="D380" s="230" t="s">
        <v>151</v>
      </c>
      <c r="E380" s="241" t="s">
        <v>1</v>
      </c>
      <c r="F380" s="242" t="s">
        <v>452</v>
      </c>
      <c r="G380" s="240"/>
      <c r="H380" s="243">
        <v>7.2000000000000002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151</v>
      </c>
      <c r="AU380" s="249" t="s">
        <v>149</v>
      </c>
      <c r="AV380" s="14" t="s">
        <v>149</v>
      </c>
      <c r="AW380" s="14" t="s">
        <v>33</v>
      </c>
      <c r="AX380" s="14" t="s">
        <v>76</v>
      </c>
      <c r="AY380" s="249" t="s">
        <v>141</v>
      </c>
    </row>
    <row r="381" s="15" customFormat="1">
      <c r="A381" s="15"/>
      <c r="B381" s="260"/>
      <c r="C381" s="261"/>
      <c r="D381" s="230" t="s">
        <v>151</v>
      </c>
      <c r="E381" s="262" t="s">
        <v>1</v>
      </c>
      <c r="F381" s="263" t="s">
        <v>321</v>
      </c>
      <c r="G381" s="261"/>
      <c r="H381" s="264">
        <v>38.179000000000002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0" t="s">
        <v>151</v>
      </c>
      <c r="AU381" s="270" t="s">
        <v>149</v>
      </c>
      <c r="AV381" s="15" t="s">
        <v>148</v>
      </c>
      <c r="AW381" s="15" t="s">
        <v>33</v>
      </c>
      <c r="AX381" s="15" t="s">
        <v>84</v>
      </c>
      <c r="AY381" s="270" t="s">
        <v>141</v>
      </c>
    </row>
    <row r="382" s="14" customFormat="1">
      <c r="A382" s="14"/>
      <c r="B382" s="239"/>
      <c r="C382" s="240"/>
      <c r="D382" s="230" t="s">
        <v>151</v>
      </c>
      <c r="E382" s="240"/>
      <c r="F382" s="242" t="s">
        <v>453</v>
      </c>
      <c r="G382" s="240"/>
      <c r="H382" s="243">
        <v>38.942999999999998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9" t="s">
        <v>151</v>
      </c>
      <c r="AU382" s="249" t="s">
        <v>149</v>
      </c>
      <c r="AV382" s="14" t="s">
        <v>149</v>
      </c>
      <c r="AW382" s="14" t="s">
        <v>4</v>
      </c>
      <c r="AX382" s="14" t="s">
        <v>84</v>
      </c>
      <c r="AY382" s="249" t="s">
        <v>141</v>
      </c>
    </row>
    <row r="383" s="2" customFormat="1" ht="37.8" customHeight="1">
      <c r="A383" s="39"/>
      <c r="B383" s="40"/>
      <c r="C383" s="215" t="s">
        <v>454</v>
      </c>
      <c r="D383" s="215" t="s">
        <v>143</v>
      </c>
      <c r="E383" s="216" t="s">
        <v>455</v>
      </c>
      <c r="F383" s="217" t="s">
        <v>456</v>
      </c>
      <c r="G383" s="218" t="s">
        <v>249</v>
      </c>
      <c r="H383" s="219">
        <v>1244.29</v>
      </c>
      <c r="I383" s="220"/>
      <c r="J383" s="221">
        <f>ROUND(I383*H383,2)</f>
        <v>0</v>
      </c>
      <c r="K383" s="217" t="s">
        <v>147</v>
      </c>
      <c r="L383" s="45"/>
      <c r="M383" s="222" t="s">
        <v>1</v>
      </c>
      <c r="N383" s="223" t="s">
        <v>42</v>
      </c>
      <c r="O383" s="92"/>
      <c r="P383" s="224">
        <f>O383*H383</f>
        <v>0</v>
      </c>
      <c r="Q383" s="224">
        <v>0.0033899999999999998</v>
      </c>
      <c r="R383" s="224">
        <f>Q383*H383</f>
        <v>4.2181430999999998</v>
      </c>
      <c r="S383" s="224">
        <v>0</v>
      </c>
      <c r="T383" s="22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6" t="s">
        <v>148</v>
      </c>
      <c r="AT383" s="226" t="s">
        <v>143</v>
      </c>
      <c r="AU383" s="226" t="s">
        <v>149</v>
      </c>
      <c r="AY383" s="18" t="s">
        <v>141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8" t="s">
        <v>149</v>
      </c>
      <c r="BK383" s="227">
        <f>ROUND(I383*H383,2)</f>
        <v>0</v>
      </c>
      <c r="BL383" s="18" t="s">
        <v>148</v>
      </c>
      <c r="BM383" s="226" t="s">
        <v>457</v>
      </c>
    </row>
    <row r="384" s="13" customFormat="1">
      <c r="A384" s="13"/>
      <c r="B384" s="228"/>
      <c r="C384" s="229"/>
      <c r="D384" s="230" t="s">
        <v>151</v>
      </c>
      <c r="E384" s="231" t="s">
        <v>1</v>
      </c>
      <c r="F384" s="232" t="s">
        <v>458</v>
      </c>
      <c r="G384" s="229"/>
      <c r="H384" s="231" t="s">
        <v>1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151</v>
      </c>
      <c r="AU384" s="238" t="s">
        <v>149</v>
      </c>
      <c r="AV384" s="13" t="s">
        <v>84</v>
      </c>
      <c r="AW384" s="13" t="s">
        <v>33</v>
      </c>
      <c r="AX384" s="13" t="s">
        <v>76</v>
      </c>
      <c r="AY384" s="238" t="s">
        <v>141</v>
      </c>
    </row>
    <row r="385" s="14" customFormat="1">
      <c r="A385" s="14"/>
      <c r="B385" s="239"/>
      <c r="C385" s="240"/>
      <c r="D385" s="230" t="s">
        <v>151</v>
      </c>
      <c r="E385" s="241" t="s">
        <v>1</v>
      </c>
      <c r="F385" s="242" t="s">
        <v>459</v>
      </c>
      <c r="G385" s="240"/>
      <c r="H385" s="243">
        <v>355.19999999999999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151</v>
      </c>
      <c r="AU385" s="249" t="s">
        <v>149</v>
      </c>
      <c r="AV385" s="14" t="s">
        <v>149</v>
      </c>
      <c r="AW385" s="14" t="s">
        <v>33</v>
      </c>
      <c r="AX385" s="14" t="s">
        <v>76</v>
      </c>
      <c r="AY385" s="249" t="s">
        <v>141</v>
      </c>
    </row>
    <row r="386" s="14" customFormat="1">
      <c r="A386" s="14"/>
      <c r="B386" s="239"/>
      <c r="C386" s="240"/>
      <c r="D386" s="230" t="s">
        <v>151</v>
      </c>
      <c r="E386" s="241" t="s">
        <v>1</v>
      </c>
      <c r="F386" s="242" t="s">
        <v>460</v>
      </c>
      <c r="G386" s="240"/>
      <c r="H386" s="243">
        <v>204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151</v>
      </c>
      <c r="AU386" s="249" t="s">
        <v>149</v>
      </c>
      <c r="AV386" s="14" t="s">
        <v>149</v>
      </c>
      <c r="AW386" s="14" t="s">
        <v>33</v>
      </c>
      <c r="AX386" s="14" t="s">
        <v>76</v>
      </c>
      <c r="AY386" s="249" t="s">
        <v>141</v>
      </c>
    </row>
    <row r="387" s="14" customFormat="1">
      <c r="A387" s="14"/>
      <c r="B387" s="239"/>
      <c r="C387" s="240"/>
      <c r="D387" s="230" t="s">
        <v>151</v>
      </c>
      <c r="E387" s="241" t="s">
        <v>1</v>
      </c>
      <c r="F387" s="242" t="s">
        <v>461</v>
      </c>
      <c r="G387" s="240"/>
      <c r="H387" s="243">
        <v>17.600000000000001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151</v>
      </c>
      <c r="AU387" s="249" t="s">
        <v>149</v>
      </c>
      <c r="AV387" s="14" t="s">
        <v>149</v>
      </c>
      <c r="AW387" s="14" t="s">
        <v>33</v>
      </c>
      <c r="AX387" s="14" t="s">
        <v>76</v>
      </c>
      <c r="AY387" s="249" t="s">
        <v>141</v>
      </c>
    </row>
    <row r="388" s="14" customFormat="1">
      <c r="A388" s="14"/>
      <c r="B388" s="239"/>
      <c r="C388" s="240"/>
      <c r="D388" s="230" t="s">
        <v>151</v>
      </c>
      <c r="E388" s="241" t="s">
        <v>1</v>
      </c>
      <c r="F388" s="242" t="s">
        <v>462</v>
      </c>
      <c r="G388" s="240"/>
      <c r="H388" s="243">
        <v>34.289999999999999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9" t="s">
        <v>151</v>
      </c>
      <c r="AU388" s="249" t="s">
        <v>149</v>
      </c>
      <c r="AV388" s="14" t="s">
        <v>149</v>
      </c>
      <c r="AW388" s="14" t="s">
        <v>33</v>
      </c>
      <c r="AX388" s="14" t="s">
        <v>76</v>
      </c>
      <c r="AY388" s="249" t="s">
        <v>141</v>
      </c>
    </row>
    <row r="389" s="13" customFormat="1">
      <c r="A389" s="13"/>
      <c r="B389" s="228"/>
      <c r="C389" s="229"/>
      <c r="D389" s="230" t="s">
        <v>151</v>
      </c>
      <c r="E389" s="231" t="s">
        <v>1</v>
      </c>
      <c r="F389" s="232" t="s">
        <v>463</v>
      </c>
      <c r="G389" s="229"/>
      <c r="H389" s="231" t="s">
        <v>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8" t="s">
        <v>151</v>
      </c>
      <c r="AU389" s="238" t="s">
        <v>149</v>
      </c>
      <c r="AV389" s="13" t="s">
        <v>84</v>
      </c>
      <c r="AW389" s="13" t="s">
        <v>33</v>
      </c>
      <c r="AX389" s="13" t="s">
        <v>76</v>
      </c>
      <c r="AY389" s="238" t="s">
        <v>141</v>
      </c>
    </row>
    <row r="390" s="14" customFormat="1">
      <c r="A390" s="14"/>
      <c r="B390" s="239"/>
      <c r="C390" s="240"/>
      <c r="D390" s="230" t="s">
        <v>151</v>
      </c>
      <c r="E390" s="241" t="s">
        <v>1</v>
      </c>
      <c r="F390" s="242" t="s">
        <v>464</v>
      </c>
      <c r="G390" s="240"/>
      <c r="H390" s="243">
        <v>22.399999999999999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9" t="s">
        <v>151</v>
      </c>
      <c r="AU390" s="249" t="s">
        <v>149</v>
      </c>
      <c r="AV390" s="14" t="s">
        <v>149</v>
      </c>
      <c r="AW390" s="14" t="s">
        <v>33</v>
      </c>
      <c r="AX390" s="14" t="s">
        <v>76</v>
      </c>
      <c r="AY390" s="249" t="s">
        <v>141</v>
      </c>
    </row>
    <row r="391" s="13" customFormat="1">
      <c r="A391" s="13"/>
      <c r="B391" s="228"/>
      <c r="C391" s="229"/>
      <c r="D391" s="230" t="s">
        <v>151</v>
      </c>
      <c r="E391" s="231" t="s">
        <v>1</v>
      </c>
      <c r="F391" s="232" t="s">
        <v>465</v>
      </c>
      <c r="G391" s="229"/>
      <c r="H391" s="231" t="s">
        <v>1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8" t="s">
        <v>151</v>
      </c>
      <c r="AU391" s="238" t="s">
        <v>149</v>
      </c>
      <c r="AV391" s="13" t="s">
        <v>84</v>
      </c>
      <c r="AW391" s="13" t="s">
        <v>33</v>
      </c>
      <c r="AX391" s="13" t="s">
        <v>76</v>
      </c>
      <c r="AY391" s="238" t="s">
        <v>141</v>
      </c>
    </row>
    <row r="392" s="14" customFormat="1">
      <c r="A392" s="14"/>
      <c r="B392" s="239"/>
      <c r="C392" s="240"/>
      <c r="D392" s="230" t="s">
        <v>151</v>
      </c>
      <c r="E392" s="241" t="s">
        <v>1</v>
      </c>
      <c r="F392" s="242" t="s">
        <v>464</v>
      </c>
      <c r="G392" s="240"/>
      <c r="H392" s="243">
        <v>22.399999999999999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151</v>
      </c>
      <c r="AU392" s="249" t="s">
        <v>149</v>
      </c>
      <c r="AV392" s="14" t="s">
        <v>149</v>
      </c>
      <c r="AW392" s="14" t="s">
        <v>33</v>
      </c>
      <c r="AX392" s="14" t="s">
        <v>76</v>
      </c>
      <c r="AY392" s="249" t="s">
        <v>141</v>
      </c>
    </row>
    <row r="393" s="13" customFormat="1">
      <c r="A393" s="13"/>
      <c r="B393" s="228"/>
      <c r="C393" s="229"/>
      <c r="D393" s="230" t="s">
        <v>151</v>
      </c>
      <c r="E393" s="231" t="s">
        <v>1</v>
      </c>
      <c r="F393" s="232" t="s">
        <v>466</v>
      </c>
      <c r="G393" s="229"/>
      <c r="H393" s="231" t="s">
        <v>1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151</v>
      </c>
      <c r="AU393" s="238" t="s">
        <v>149</v>
      </c>
      <c r="AV393" s="13" t="s">
        <v>84</v>
      </c>
      <c r="AW393" s="13" t="s">
        <v>33</v>
      </c>
      <c r="AX393" s="13" t="s">
        <v>76</v>
      </c>
      <c r="AY393" s="238" t="s">
        <v>141</v>
      </c>
    </row>
    <row r="394" s="14" customFormat="1">
      <c r="A394" s="14"/>
      <c r="B394" s="239"/>
      <c r="C394" s="240"/>
      <c r="D394" s="230" t="s">
        <v>151</v>
      </c>
      <c r="E394" s="241" t="s">
        <v>1</v>
      </c>
      <c r="F394" s="242" t="s">
        <v>467</v>
      </c>
      <c r="G394" s="240"/>
      <c r="H394" s="243">
        <v>414.39999999999998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9" t="s">
        <v>151</v>
      </c>
      <c r="AU394" s="249" t="s">
        <v>149</v>
      </c>
      <c r="AV394" s="14" t="s">
        <v>149</v>
      </c>
      <c r="AW394" s="14" t="s">
        <v>33</v>
      </c>
      <c r="AX394" s="14" t="s">
        <v>76</v>
      </c>
      <c r="AY394" s="249" t="s">
        <v>141</v>
      </c>
    </row>
    <row r="395" s="14" customFormat="1">
      <c r="A395" s="14"/>
      <c r="B395" s="239"/>
      <c r="C395" s="240"/>
      <c r="D395" s="230" t="s">
        <v>151</v>
      </c>
      <c r="E395" s="241" t="s">
        <v>1</v>
      </c>
      <c r="F395" s="242" t="s">
        <v>468</v>
      </c>
      <c r="G395" s="240"/>
      <c r="H395" s="243">
        <v>102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9" t="s">
        <v>151</v>
      </c>
      <c r="AU395" s="249" t="s">
        <v>149</v>
      </c>
      <c r="AV395" s="14" t="s">
        <v>149</v>
      </c>
      <c r="AW395" s="14" t="s">
        <v>33</v>
      </c>
      <c r="AX395" s="14" t="s">
        <v>76</v>
      </c>
      <c r="AY395" s="249" t="s">
        <v>141</v>
      </c>
    </row>
    <row r="396" s="14" customFormat="1">
      <c r="A396" s="14"/>
      <c r="B396" s="239"/>
      <c r="C396" s="240"/>
      <c r="D396" s="230" t="s">
        <v>151</v>
      </c>
      <c r="E396" s="241" t="s">
        <v>1</v>
      </c>
      <c r="F396" s="242" t="s">
        <v>469</v>
      </c>
      <c r="G396" s="240"/>
      <c r="H396" s="243">
        <v>27.199999999999999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9" t="s">
        <v>151</v>
      </c>
      <c r="AU396" s="249" t="s">
        <v>149</v>
      </c>
      <c r="AV396" s="14" t="s">
        <v>149</v>
      </c>
      <c r="AW396" s="14" t="s">
        <v>33</v>
      </c>
      <c r="AX396" s="14" t="s">
        <v>76</v>
      </c>
      <c r="AY396" s="249" t="s">
        <v>141</v>
      </c>
    </row>
    <row r="397" s="14" customFormat="1">
      <c r="A397" s="14"/>
      <c r="B397" s="239"/>
      <c r="C397" s="240"/>
      <c r="D397" s="230" t="s">
        <v>151</v>
      </c>
      <c r="E397" s="241" t="s">
        <v>1</v>
      </c>
      <c r="F397" s="242" t="s">
        <v>470</v>
      </c>
      <c r="G397" s="240"/>
      <c r="H397" s="243">
        <v>44.799999999999997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151</v>
      </c>
      <c r="AU397" s="249" t="s">
        <v>149</v>
      </c>
      <c r="AV397" s="14" t="s">
        <v>149</v>
      </c>
      <c r="AW397" s="14" t="s">
        <v>33</v>
      </c>
      <c r="AX397" s="14" t="s">
        <v>76</v>
      </c>
      <c r="AY397" s="249" t="s">
        <v>141</v>
      </c>
    </row>
    <row r="398" s="15" customFormat="1">
      <c r="A398" s="15"/>
      <c r="B398" s="260"/>
      <c r="C398" s="261"/>
      <c r="D398" s="230" t="s">
        <v>151</v>
      </c>
      <c r="E398" s="262" t="s">
        <v>1</v>
      </c>
      <c r="F398" s="263" t="s">
        <v>321</v>
      </c>
      <c r="G398" s="261"/>
      <c r="H398" s="264">
        <v>1244.29</v>
      </c>
      <c r="I398" s="265"/>
      <c r="J398" s="261"/>
      <c r="K398" s="261"/>
      <c r="L398" s="266"/>
      <c r="M398" s="267"/>
      <c r="N398" s="268"/>
      <c r="O398" s="268"/>
      <c r="P398" s="268"/>
      <c r="Q398" s="268"/>
      <c r="R398" s="268"/>
      <c r="S398" s="268"/>
      <c r="T398" s="26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0" t="s">
        <v>151</v>
      </c>
      <c r="AU398" s="270" t="s">
        <v>149</v>
      </c>
      <c r="AV398" s="15" t="s">
        <v>148</v>
      </c>
      <c r="AW398" s="15" t="s">
        <v>33</v>
      </c>
      <c r="AX398" s="15" t="s">
        <v>84</v>
      </c>
      <c r="AY398" s="270" t="s">
        <v>141</v>
      </c>
    </row>
    <row r="399" s="2" customFormat="1" ht="14.4" customHeight="1">
      <c r="A399" s="39"/>
      <c r="B399" s="40"/>
      <c r="C399" s="250" t="s">
        <v>471</v>
      </c>
      <c r="D399" s="250" t="s">
        <v>193</v>
      </c>
      <c r="E399" s="251" t="s">
        <v>430</v>
      </c>
      <c r="F399" s="252" t="s">
        <v>431</v>
      </c>
      <c r="G399" s="253" t="s">
        <v>146</v>
      </c>
      <c r="H399" s="254">
        <v>340.63499999999999</v>
      </c>
      <c r="I399" s="255"/>
      <c r="J399" s="256">
        <f>ROUND(I399*H399,2)</f>
        <v>0</v>
      </c>
      <c r="K399" s="252" t="s">
        <v>147</v>
      </c>
      <c r="L399" s="257"/>
      <c r="M399" s="258" t="s">
        <v>1</v>
      </c>
      <c r="N399" s="259" t="s">
        <v>42</v>
      </c>
      <c r="O399" s="92"/>
      <c r="P399" s="224">
        <f>O399*H399</f>
        <v>0</v>
      </c>
      <c r="Q399" s="224">
        <v>0.00068000000000000005</v>
      </c>
      <c r="R399" s="224">
        <f>Q399*H399</f>
        <v>0.2316318</v>
      </c>
      <c r="S399" s="224">
        <v>0</v>
      </c>
      <c r="T399" s="22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6" t="s">
        <v>188</v>
      </c>
      <c r="AT399" s="226" t="s">
        <v>193</v>
      </c>
      <c r="AU399" s="226" t="s">
        <v>149</v>
      </c>
      <c r="AY399" s="18" t="s">
        <v>141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8" t="s">
        <v>149</v>
      </c>
      <c r="BK399" s="227">
        <f>ROUND(I399*H399,2)</f>
        <v>0</v>
      </c>
      <c r="BL399" s="18" t="s">
        <v>148</v>
      </c>
      <c r="BM399" s="226" t="s">
        <v>472</v>
      </c>
    </row>
    <row r="400" s="14" customFormat="1">
      <c r="A400" s="14"/>
      <c r="B400" s="239"/>
      <c r="C400" s="240"/>
      <c r="D400" s="230" t="s">
        <v>151</v>
      </c>
      <c r="E400" s="241" t="s">
        <v>1</v>
      </c>
      <c r="F400" s="242" t="s">
        <v>473</v>
      </c>
      <c r="G400" s="240"/>
      <c r="H400" s="243">
        <v>309.66800000000001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9" t="s">
        <v>151</v>
      </c>
      <c r="AU400" s="249" t="s">
        <v>149</v>
      </c>
      <c r="AV400" s="14" t="s">
        <v>149</v>
      </c>
      <c r="AW400" s="14" t="s">
        <v>33</v>
      </c>
      <c r="AX400" s="14" t="s">
        <v>84</v>
      </c>
      <c r="AY400" s="249" t="s">
        <v>141</v>
      </c>
    </row>
    <row r="401" s="14" customFormat="1">
      <c r="A401" s="14"/>
      <c r="B401" s="239"/>
      <c r="C401" s="240"/>
      <c r="D401" s="230" t="s">
        <v>151</v>
      </c>
      <c r="E401" s="240"/>
      <c r="F401" s="242" t="s">
        <v>474</v>
      </c>
      <c r="G401" s="240"/>
      <c r="H401" s="243">
        <v>340.63499999999999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9" t="s">
        <v>151</v>
      </c>
      <c r="AU401" s="249" t="s">
        <v>149</v>
      </c>
      <c r="AV401" s="14" t="s">
        <v>149</v>
      </c>
      <c r="AW401" s="14" t="s">
        <v>4</v>
      </c>
      <c r="AX401" s="14" t="s">
        <v>84</v>
      </c>
      <c r="AY401" s="249" t="s">
        <v>141</v>
      </c>
    </row>
    <row r="402" s="2" customFormat="1" ht="24.15" customHeight="1">
      <c r="A402" s="39"/>
      <c r="B402" s="40"/>
      <c r="C402" s="250" t="s">
        <v>475</v>
      </c>
      <c r="D402" s="250" t="s">
        <v>193</v>
      </c>
      <c r="E402" s="251" t="s">
        <v>476</v>
      </c>
      <c r="F402" s="252" t="s">
        <v>477</v>
      </c>
      <c r="G402" s="253" t="s">
        <v>146</v>
      </c>
      <c r="H402" s="254">
        <v>91.388999999999996</v>
      </c>
      <c r="I402" s="255"/>
      <c r="J402" s="256">
        <f>ROUND(I402*H402,2)</f>
        <v>0</v>
      </c>
      <c r="K402" s="252" t="s">
        <v>147</v>
      </c>
      <c r="L402" s="257"/>
      <c r="M402" s="258" t="s">
        <v>1</v>
      </c>
      <c r="N402" s="259" t="s">
        <v>42</v>
      </c>
      <c r="O402" s="92"/>
      <c r="P402" s="224">
        <f>O402*H402</f>
        <v>0</v>
      </c>
      <c r="Q402" s="224">
        <v>0.0011999999999999999</v>
      </c>
      <c r="R402" s="224">
        <f>Q402*H402</f>
        <v>0.10966679999999998</v>
      </c>
      <c r="S402" s="224">
        <v>0</v>
      </c>
      <c r="T402" s="22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6" t="s">
        <v>188</v>
      </c>
      <c r="AT402" s="226" t="s">
        <v>193</v>
      </c>
      <c r="AU402" s="226" t="s">
        <v>149</v>
      </c>
      <c r="AY402" s="18" t="s">
        <v>141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8" t="s">
        <v>149</v>
      </c>
      <c r="BK402" s="227">
        <f>ROUND(I402*H402,2)</f>
        <v>0</v>
      </c>
      <c r="BL402" s="18" t="s">
        <v>148</v>
      </c>
      <c r="BM402" s="226" t="s">
        <v>478</v>
      </c>
    </row>
    <row r="403" s="13" customFormat="1">
      <c r="A403" s="13"/>
      <c r="B403" s="228"/>
      <c r="C403" s="229"/>
      <c r="D403" s="230" t="s">
        <v>151</v>
      </c>
      <c r="E403" s="231" t="s">
        <v>1</v>
      </c>
      <c r="F403" s="232" t="s">
        <v>458</v>
      </c>
      <c r="G403" s="229"/>
      <c r="H403" s="231" t="s">
        <v>1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151</v>
      </c>
      <c r="AU403" s="238" t="s">
        <v>149</v>
      </c>
      <c r="AV403" s="13" t="s">
        <v>84</v>
      </c>
      <c r="AW403" s="13" t="s">
        <v>33</v>
      </c>
      <c r="AX403" s="13" t="s">
        <v>76</v>
      </c>
      <c r="AY403" s="238" t="s">
        <v>141</v>
      </c>
    </row>
    <row r="404" s="14" customFormat="1">
      <c r="A404" s="14"/>
      <c r="B404" s="239"/>
      <c r="C404" s="240"/>
      <c r="D404" s="230" t="s">
        <v>151</v>
      </c>
      <c r="E404" s="241" t="s">
        <v>1</v>
      </c>
      <c r="F404" s="242" t="s">
        <v>479</v>
      </c>
      <c r="G404" s="240"/>
      <c r="H404" s="243">
        <v>27.216000000000001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9" t="s">
        <v>151</v>
      </c>
      <c r="AU404" s="249" t="s">
        <v>149</v>
      </c>
      <c r="AV404" s="14" t="s">
        <v>149</v>
      </c>
      <c r="AW404" s="14" t="s">
        <v>33</v>
      </c>
      <c r="AX404" s="14" t="s">
        <v>76</v>
      </c>
      <c r="AY404" s="249" t="s">
        <v>141</v>
      </c>
    </row>
    <row r="405" s="14" customFormat="1">
      <c r="A405" s="14"/>
      <c r="B405" s="239"/>
      <c r="C405" s="240"/>
      <c r="D405" s="230" t="s">
        <v>151</v>
      </c>
      <c r="E405" s="241" t="s">
        <v>1</v>
      </c>
      <c r="F405" s="242" t="s">
        <v>480</v>
      </c>
      <c r="G405" s="240"/>
      <c r="H405" s="243">
        <v>9.7200000000000006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9" t="s">
        <v>151</v>
      </c>
      <c r="AU405" s="249" t="s">
        <v>149</v>
      </c>
      <c r="AV405" s="14" t="s">
        <v>149</v>
      </c>
      <c r="AW405" s="14" t="s">
        <v>33</v>
      </c>
      <c r="AX405" s="14" t="s">
        <v>76</v>
      </c>
      <c r="AY405" s="249" t="s">
        <v>141</v>
      </c>
    </row>
    <row r="406" s="14" customFormat="1">
      <c r="A406" s="14"/>
      <c r="B406" s="239"/>
      <c r="C406" s="240"/>
      <c r="D406" s="230" t="s">
        <v>151</v>
      </c>
      <c r="E406" s="241" t="s">
        <v>1</v>
      </c>
      <c r="F406" s="242" t="s">
        <v>481</v>
      </c>
      <c r="G406" s="240"/>
      <c r="H406" s="243">
        <v>2.3759999999999999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9" t="s">
        <v>151</v>
      </c>
      <c r="AU406" s="249" t="s">
        <v>149</v>
      </c>
      <c r="AV406" s="14" t="s">
        <v>149</v>
      </c>
      <c r="AW406" s="14" t="s">
        <v>33</v>
      </c>
      <c r="AX406" s="14" t="s">
        <v>76</v>
      </c>
      <c r="AY406" s="249" t="s">
        <v>141</v>
      </c>
    </row>
    <row r="407" s="14" customFormat="1">
      <c r="A407" s="14"/>
      <c r="B407" s="239"/>
      <c r="C407" s="240"/>
      <c r="D407" s="230" t="s">
        <v>151</v>
      </c>
      <c r="E407" s="241" t="s">
        <v>1</v>
      </c>
      <c r="F407" s="242" t="s">
        <v>482</v>
      </c>
      <c r="G407" s="240"/>
      <c r="H407" s="243">
        <v>4.7409999999999997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9" t="s">
        <v>151</v>
      </c>
      <c r="AU407" s="249" t="s">
        <v>149</v>
      </c>
      <c r="AV407" s="14" t="s">
        <v>149</v>
      </c>
      <c r="AW407" s="14" t="s">
        <v>33</v>
      </c>
      <c r="AX407" s="14" t="s">
        <v>76</v>
      </c>
      <c r="AY407" s="249" t="s">
        <v>141</v>
      </c>
    </row>
    <row r="408" s="13" customFormat="1">
      <c r="A408" s="13"/>
      <c r="B408" s="228"/>
      <c r="C408" s="229"/>
      <c r="D408" s="230" t="s">
        <v>151</v>
      </c>
      <c r="E408" s="231" t="s">
        <v>1</v>
      </c>
      <c r="F408" s="232" t="s">
        <v>463</v>
      </c>
      <c r="G408" s="229"/>
      <c r="H408" s="231" t="s">
        <v>1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8" t="s">
        <v>151</v>
      </c>
      <c r="AU408" s="238" t="s">
        <v>149</v>
      </c>
      <c r="AV408" s="13" t="s">
        <v>84</v>
      </c>
      <c r="AW408" s="13" t="s">
        <v>33</v>
      </c>
      <c r="AX408" s="13" t="s">
        <v>76</v>
      </c>
      <c r="AY408" s="238" t="s">
        <v>141</v>
      </c>
    </row>
    <row r="409" s="14" customFormat="1">
      <c r="A409" s="14"/>
      <c r="B409" s="239"/>
      <c r="C409" s="240"/>
      <c r="D409" s="230" t="s">
        <v>151</v>
      </c>
      <c r="E409" s="241" t="s">
        <v>1</v>
      </c>
      <c r="F409" s="242" t="s">
        <v>483</v>
      </c>
      <c r="G409" s="240"/>
      <c r="H409" s="243">
        <v>1.296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9" t="s">
        <v>151</v>
      </c>
      <c r="AU409" s="249" t="s">
        <v>149</v>
      </c>
      <c r="AV409" s="14" t="s">
        <v>149</v>
      </c>
      <c r="AW409" s="14" t="s">
        <v>33</v>
      </c>
      <c r="AX409" s="14" t="s">
        <v>76</v>
      </c>
      <c r="AY409" s="249" t="s">
        <v>141</v>
      </c>
    </row>
    <row r="410" s="13" customFormat="1">
      <c r="A410" s="13"/>
      <c r="B410" s="228"/>
      <c r="C410" s="229"/>
      <c r="D410" s="230" t="s">
        <v>151</v>
      </c>
      <c r="E410" s="231" t="s">
        <v>1</v>
      </c>
      <c r="F410" s="232" t="s">
        <v>465</v>
      </c>
      <c r="G410" s="229"/>
      <c r="H410" s="231" t="s">
        <v>1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151</v>
      </c>
      <c r="AU410" s="238" t="s">
        <v>149</v>
      </c>
      <c r="AV410" s="13" t="s">
        <v>84</v>
      </c>
      <c r="AW410" s="13" t="s">
        <v>33</v>
      </c>
      <c r="AX410" s="13" t="s">
        <v>76</v>
      </c>
      <c r="AY410" s="238" t="s">
        <v>141</v>
      </c>
    </row>
    <row r="411" s="14" customFormat="1">
      <c r="A411" s="14"/>
      <c r="B411" s="239"/>
      <c r="C411" s="240"/>
      <c r="D411" s="230" t="s">
        <v>151</v>
      </c>
      <c r="E411" s="241" t="s">
        <v>1</v>
      </c>
      <c r="F411" s="242" t="s">
        <v>483</v>
      </c>
      <c r="G411" s="240"/>
      <c r="H411" s="243">
        <v>1.296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9" t="s">
        <v>151</v>
      </c>
      <c r="AU411" s="249" t="s">
        <v>149</v>
      </c>
      <c r="AV411" s="14" t="s">
        <v>149</v>
      </c>
      <c r="AW411" s="14" t="s">
        <v>33</v>
      </c>
      <c r="AX411" s="14" t="s">
        <v>76</v>
      </c>
      <c r="AY411" s="249" t="s">
        <v>141</v>
      </c>
    </row>
    <row r="412" s="13" customFormat="1">
      <c r="A412" s="13"/>
      <c r="B412" s="228"/>
      <c r="C412" s="229"/>
      <c r="D412" s="230" t="s">
        <v>151</v>
      </c>
      <c r="E412" s="231" t="s">
        <v>1</v>
      </c>
      <c r="F412" s="232" t="s">
        <v>466</v>
      </c>
      <c r="G412" s="229"/>
      <c r="H412" s="231" t="s">
        <v>1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8" t="s">
        <v>151</v>
      </c>
      <c r="AU412" s="238" t="s">
        <v>149</v>
      </c>
      <c r="AV412" s="13" t="s">
        <v>84</v>
      </c>
      <c r="AW412" s="13" t="s">
        <v>33</v>
      </c>
      <c r="AX412" s="13" t="s">
        <v>76</v>
      </c>
      <c r="AY412" s="238" t="s">
        <v>141</v>
      </c>
    </row>
    <row r="413" s="14" customFormat="1">
      <c r="A413" s="14"/>
      <c r="B413" s="239"/>
      <c r="C413" s="240"/>
      <c r="D413" s="230" t="s">
        <v>151</v>
      </c>
      <c r="E413" s="241" t="s">
        <v>1</v>
      </c>
      <c r="F413" s="242" t="s">
        <v>484</v>
      </c>
      <c r="G413" s="240"/>
      <c r="H413" s="243">
        <v>31.751999999999999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9" t="s">
        <v>151</v>
      </c>
      <c r="AU413" s="249" t="s">
        <v>149</v>
      </c>
      <c r="AV413" s="14" t="s">
        <v>149</v>
      </c>
      <c r="AW413" s="14" t="s">
        <v>33</v>
      </c>
      <c r="AX413" s="14" t="s">
        <v>76</v>
      </c>
      <c r="AY413" s="249" t="s">
        <v>141</v>
      </c>
    </row>
    <row r="414" s="14" customFormat="1">
      <c r="A414" s="14"/>
      <c r="B414" s="239"/>
      <c r="C414" s="240"/>
      <c r="D414" s="230" t="s">
        <v>151</v>
      </c>
      <c r="E414" s="241" t="s">
        <v>1</v>
      </c>
      <c r="F414" s="242" t="s">
        <v>485</v>
      </c>
      <c r="G414" s="240"/>
      <c r="H414" s="243">
        <v>4.8600000000000003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9" t="s">
        <v>151</v>
      </c>
      <c r="AU414" s="249" t="s">
        <v>149</v>
      </c>
      <c r="AV414" s="14" t="s">
        <v>149</v>
      </c>
      <c r="AW414" s="14" t="s">
        <v>33</v>
      </c>
      <c r="AX414" s="14" t="s">
        <v>76</v>
      </c>
      <c r="AY414" s="249" t="s">
        <v>141</v>
      </c>
    </row>
    <row r="415" s="14" customFormat="1">
      <c r="A415" s="14"/>
      <c r="B415" s="239"/>
      <c r="C415" s="240"/>
      <c r="D415" s="230" t="s">
        <v>151</v>
      </c>
      <c r="E415" s="241" t="s">
        <v>1</v>
      </c>
      <c r="F415" s="242" t="s">
        <v>486</v>
      </c>
      <c r="G415" s="240"/>
      <c r="H415" s="243">
        <v>3.7799999999999998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151</v>
      </c>
      <c r="AU415" s="249" t="s">
        <v>149</v>
      </c>
      <c r="AV415" s="14" t="s">
        <v>149</v>
      </c>
      <c r="AW415" s="14" t="s">
        <v>33</v>
      </c>
      <c r="AX415" s="14" t="s">
        <v>76</v>
      </c>
      <c r="AY415" s="249" t="s">
        <v>141</v>
      </c>
    </row>
    <row r="416" s="15" customFormat="1">
      <c r="A416" s="15"/>
      <c r="B416" s="260"/>
      <c r="C416" s="261"/>
      <c r="D416" s="230" t="s">
        <v>151</v>
      </c>
      <c r="E416" s="262" t="s">
        <v>1</v>
      </c>
      <c r="F416" s="263" t="s">
        <v>321</v>
      </c>
      <c r="G416" s="261"/>
      <c r="H416" s="264">
        <v>87.036999999999992</v>
      </c>
      <c r="I416" s="265"/>
      <c r="J416" s="261"/>
      <c r="K416" s="261"/>
      <c r="L416" s="266"/>
      <c r="M416" s="267"/>
      <c r="N416" s="268"/>
      <c r="O416" s="268"/>
      <c r="P416" s="268"/>
      <c r="Q416" s="268"/>
      <c r="R416" s="268"/>
      <c r="S416" s="268"/>
      <c r="T416" s="26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0" t="s">
        <v>151</v>
      </c>
      <c r="AU416" s="270" t="s">
        <v>149</v>
      </c>
      <c r="AV416" s="15" t="s">
        <v>148</v>
      </c>
      <c r="AW416" s="15" t="s">
        <v>33</v>
      </c>
      <c r="AX416" s="15" t="s">
        <v>84</v>
      </c>
      <c r="AY416" s="270" t="s">
        <v>141</v>
      </c>
    </row>
    <row r="417" s="14" customFormat="1">
      <c r="A417" s="14"/>
      <c r="B417" s="239"/>
      <c r="C417" s="240"/>
      <c r="D417" s="230" t="s">
        <v>151</v>
      </c>
      <c r="E417" s="240"/>
      <c r="F417" s="242" t="s">
        <v>487</v>
      </c>
      <c r="G417" s="240"/>
      <c r="H417" s="243">
        <v>91.388999999999996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9" t="s">
        <v>151</v>
      </c>
      <c r="AU417" s="249" t="s">
        <v>149</v>
      </c>
      <c r="AV417" s="14" t="s">
        <v>149</v>
      </c>
      <c r="AW417" s="14" t="s">
        <v>4</v>
      </c>
      <c r="AX417" s="14" t="s">
        <v>84</v>
      </c>
      <c r="AY417" s="249" t="s">
        <v>141</v>
      </c>
    </row>
    <row r="418" s="2" customFormat="1" ht="37.8" customHeight="1">
      <c r="A418" s="39"/>
      <c r="B418" s="40"/>
      <c r="C418" s="215" t="s">
        <v>488</v>
      </c>
      <c r="D418" s="215" t="s">
        <v>143</v>
      </c>
      <c r="E418" s="216" t="s">
        <v>489</v>
      </c>
      <c r="F418" s="217" t="s">
        <v>490</v>
      </c>
      <c r="G418" s="218" t="s">
        <v>146</v>
      </c>
      <c r="H418" s="219">
        <v>28.77</v>
      </c>
      <c r="I418" s="220"/>
      <c r="J418" s="221">
        <f>ROUND(I418*H418,2)</f>
        <v>0</v>
      </c>
      <c r="K418" s="217" t="s">
        <v>147</v>
      </c>
      <c r="L418" s="45"/>
      <c r="M418" s="222" t="s">
        <v>1</v>
      </c>
      <c r="N418" s="223" t="s">
        <v>42</v>
      </c>
      <c r="O418" s="92"/>
      <c r="P418" s="224">
        <f>O418*H418</f>
        <v>0</v>
      </c>
      <c r="Q418" s="224">
        <v>0.0095200000000000007</v>
      </c>
      <c r="R418" s="224">
        <f>Q418*H418</f>
        <v>0.27389040000000003</v>
      </c>
      <c r="S418" s="224">
        <v>0</v>
      </c>
      <c r="T418" s="22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6" t="s">
        <v>148</v>
      </c>
      <c r="AT418" s="226" t="s">
        <v>143</v>
      </c>
      <c r="AU418" s="226" t="s">
        <v>149</v>
      </c>
      <c r="AY418" s="18" t="s">
        <v>141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8" t="s">
        <v>149</v>
      </c>
      <c r="BK418" s="227">
        <f>ROUND(I418*H418,2)</f>
        <v>0</v>
      </c>
      <c r="BL418" s="18" t="s">
        <v>148</v>
      </c>
      <c r="BM418" s="226" t="s">
        <v>491</v>
      </c>
    </row>
    <row r="419" s="13" customFormat="1">
      <c r="A419" s="13"/>
      <c r="B419" s="228"/>
      <c r="C419" s="229"/>
      <c r="D419" s="230" t="s">
        <v>151</v>
      </c>
      <c r="E419" s="231" t="s">
        <v>1</v>
      </c>
      <c r="F419" s="232" t="s">
        <v>492</v>
      </c>
      <c r="G419" s="229"/>
      <c r="H419" s="231" t="s">
        <v>1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8" t="s">
        <v>151</v>
      </c>
      <c r="AU419" s="238" t="s">
        <v>149</v>
      </c>
      <c r="AV419" s="13" t="s">
        <v>84</v>
      </c>
      <c r="AW419" s="13" t="s">
        <v>33</v>
      </c>
      <c r="AX419" s="13" t="s">
        <v>76</v>
      </c>
      <c r="AY419" s="238" t="s">
        <v>141</v>
      </c>
    </row>
    <row r="420" s="14" customFormat="1">
      <c r="A420" s="14"/>
      <c r="B420" s="239"/>
      <c r="C420" s="240"/>
      <c r="D420" s="230" t="s">
        <v>151</v>
      </c>
      <c r="E420" s="241" t="s">
        <v>1</v>
      </c>
      <c r="F420" s="242" t="s">
        <v>493</v>
      </c>
      <c r="G420" s="240"/>
      <c r="H420" s="243">
        <v>28.77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9" t="s">
        <v>151</v>
      </c>
      <c r="AU420" s="249" t="s">
        <v>149</v>
      </c>
      <c r="AV420" s="14" t="s">
        <v>149</v>
      </c>
      <c r="AW420" s="14" t="s">
        <v>33</v>
      </c>
      <c r="AX420" s="14" t="s">
        <v>84</v>
      </c>
      <c r="AY420" s="249" t="s">
        <v>141</v>
      </c>
    </row>
    <row r="421" s="2" customFormat="1" ht="24.15" customHeight="1">
      <c r="A421" s="39"/>
      <c r="B421" s="40"/>
      <c r="C421" s="250" t="s">
        <v>494</v>
      </c>
      <c r="D421" s="250" t="s">
        <v>193</v>
      </c>
      <c r="E421" s="251" t="s">
        <v>495</v>
      </c>
      <c r="F421" s="252" t="s">
        <v>496</v>
      </c>
      <c r="G421" s="253" t="s">
        <v>146</v>
      </c>
      <c r="H421" s="254">
        <v>29.344999999999999</v>
      </c>
      <c r="I421" s="255"/>
      <c r="J421" s="256">
        <f>ROUND(I421*H421,2)</f>
        <v>0</v>
      </c>
      <c r="K421" s="252" t="s">
        <v>147</v>
      </c>
      <c r="L421" s="257"/>
      <c r="M421" s="258" t="s">
        <v>1</v>
      </c>
      <c r="N421" s="259" t="s">
        <v>42</v>
      </c>
      <c r="O421" s="92"/>
      <c r="P421" s="224">
        <f>O421*H421</f>
        <v>0</v>
      </c>
      <c r="Q421" s="224">
        <v>0.014999999999999999</v>
      </c>
      <c r="R421" s="224">
        <f>Q421*H421</f>
        <v>0.44017499999999998</v>
      </c>
      <c r="S421" s="224">
        <v>0</v>
      </c>
      <c r="T421" s="22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6" t="s">
        <v>188</v>
      </c>
      <c r="AT421" s="226" t="s">
        <v>193</v>
      </c>
      <c r="AU421" s="226" t="s">
        <v>149</v>
      </c>
      <c r="AY421" s="18" t="s">
        <v>141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8" t="s">
        <v>149</v>
      </c>
      <c r="BK421" s="227">
        <f>ROUND(I421*H421,2)</f>
        <v>0</v>
      </c>
      <c r="BL421" s="18" t="s">
        <v>148</v>
      </c>
      <c r="BM421" s="226" t="s">
        <v>497</v>
      </c>
    </row>
    <row r="422" s="14" customFormat="1">
      <c r="A422" s="14"/>
      <c r="B422" s="239"/>
      <c r="C422" s="240"/>
      <c r="D422" s="230" t="s">
        <v>151</v>
      </c>
      <c r="E422" s="240"/>
      <c r="F422" s="242" t="s">
        <v>498</v>
      </c>
      <c r="G422" s="240"/>
      <c r="H422" s="243">
        <v>29.344999999999999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9" t="s">
        <v>151</v>
      </c>
      <c r="AU422" s="249" t="s">
        <v>149</v>
      </c>
      <c r="AV422" s="14" t="s">
        <v>149</v>
      </c>
      <c r="AW422" s="14" t="s">
        <v>4</v>
      </c>
      <c r="AX422" s="14" t="s">
        <v>84</v>
      </c>
      <c r="AY422" s="249" t="s">
        <v>141</v>
      </c>
    </row>
    <row r="423" s="2" customFormat="1" ht="37.8" customHeight="1">
      <c r="A423" s="39"/>
      <c r="B423" s="40"/>
      <c r="C423" s="215" t="s">
        <v>499</v>
      </c>
      <c r="D423" s="215" t="s">
        <v>143</v>
      </c>
      <c r="E423" s="216" t="s">
        <v>500</v>
      </c>
      <c r="F423" s="217" t="s">
        <v>501</v>
      </c>
      <c r="G423" s="218" t="s">
        <v>249</v>
      </c>
      <c r="H423" s="219">
        <v>54.170000000000002</v>
      </c>
      <c r="I423" s="220"/>
      <c r="J423" s="221">
        <f>ROUND(I423*H423,2)</f>
        <v>0</v>
      </c>
      <c r="K423" s="217" t="s">
        <v>147</v>
      </c>
      <c r="L423" s="45"/>
      <c r="M423" s="222" t="s">
        <v>1</v>
      </c>
      <c r="N423" s="223" t="s">
        <v>42</v>
      </c>
      <c r="O423" s="92"/>
      <c r="P423" s="224">
        <f>O423*H423</f>
        <v>0</v>
      </c>
      <c r="Q423" s="224">
        <v>0.0033899999999999998</v>
      </c>
      <c r="R423" s="224">
        <f>Q423*H423</f>
        <v>0.1836363</v>
      </c>
      <c r="S423" s="224">
        <v>0</v>
      </c>
      <c r="T423" s="22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6" t="s">
        <v>148</v>
      </c>
      <c r="AT423" s="226" t="s">
        <v>143</v>
      </c>
      <c r="AU423" s="226" t="s">
        <v>149</v>
      </c>
      <c r="AY423" s="18" t="s">
        <v>141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8" t="s">
        <v>149</v>
      </c>
      <c r="BK423" s="227">
        <f>ROUND(I423*H423,2)</f>
        <v>0</v>
      </c>
      <c r="BL423" s="18" t="s">
        <v>148</v>
      </c>
      <c r="BM423" s="226" t="s">
        <v>502</v>
      </c>
    </row>
    <row r="424" s="13" customFormat="1">
      <c r="A424" s="13"/>
      <c r="B424" s="228"/>
      <c r="C424" s="229"/>
      <c r="D424" s="230" t="s">
        <v>151</v>
      </c>
      <c r="E424" s="231" t="s">
        <v>1</v>
      </c>
      <c r="F424" s="232" t="s">
        <v>503</v>
      </c>
      <c r="G424" s="229"/>
      <c r="H424" s="231" t="s">
        <v>1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151</v>
      </c>
      <c r="AU424" s="238" t="s">
        <v>149</v>
      </c>
      <c r="AV424" s="13" t="s">
        <v>84</v>
      </c>
      <c r="AW424" s="13" t="s">
        <v>33</v>
      </c>
      <c r="AX424" s="13" t="s">
        <v>76</v>
      </c>
      <c r="AY424" s="238" t="s">
        <v>141</v>
      </c>
    </row>
    <row r="425" s="13" customFormat="1">
      <c r="A425" s="13"/>
      <c r="B425" s="228"/>
      <c r="C425" s="229"/>
      <c r="D425" s="230" t="s">
        <v>151</v>
      </c>
      <c r="E425" s="231" t="s">
        <v>1</v>
      </c>
      <c r="F425" s="232" t="s">
        <v>504</v>
      </c>
      <c r="G425" s="229"/>
      <c r="H425" s="231" t="s">
        <v>1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8" t="s">
        <v>151</v>
      </c>
      <c r="AU425" s="238" t="s">
        <v>149</v>
      </c>
      <c r="AV425" s="13" t="s">
        <v>84</v>
      </c>
      <c r="AW425" s="13" t="s">
        <v>33</v>
      </c>
      <c r="AX425" s="13" t="s">
        <v>76</v>
      </c>
      <c r="AY425" s="238" t="s">
        <v>141</v>
      </c>
    </row>
    <row r="426" s="14" customFormat="1">
      <c r="A426" s="14"/>
      <c r="B426" s="239"/>
      <c r="C426" s="240"/>
      <c r="D426" s="230" t="s">
        <v>151</v>
      </c>
      <c r="E426" s="241" t="s">
        <v>1</v>
      </c>
      <c r="F426" s="242" t="s">
        <v>505</v>
      </c>
      <c r="G426" s="240"/>
      <c r="H426" s="243">
        <v>25.379999999999999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9" t="s">
        <v>151</v>
      </c>
      <c r="AU426" s="249" t="s">
        <v>149</v>
      </c>
      <c r="AV426" s="14" t="s">
        <v>149</v>
      </c>
      <c r="AW426" s="14" t="s">
        <v>33</v>
      </c>
      <c r="AX426" s="14" t="s">
        <v>76</v>
      </c>
      <c r="AY426" s="249" t="s">
        <v>141</v>
      </c>
    </row>
    <row r="427" s="14" customFormat="1">
      <c r="A427" s="14"/>
      <c r="B427" s="239"/>
      <c r="C427" s="240"/>
      <c r="D427" s="230" t="s">
        <v>151</v>
      </c>
      <c r="E427" s="241" t="s">
        <v>1</v>
      </c>
      <c r="F427" s="242" t="s">
        <v>506</v>
      </c>
      <c r="G427" s="240"/>
      <c r="H427" s="243">
        <v>28.789999999999999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151</v>
      </c>
      <c r="AU427" s="249" t="s">
        <v>149</v>
      </c>
      <c r="AV427" s="14" t="s">
        <v>149</v>
      </c>
      <c r="AW427" s="14" t="s">
        <v>33</v>
      </c>
      <c r="AX427" s="14" t="s">
        <v>76</v>
      </c>
      <c r="AY427" s="249" t="s">
        <v>141</v>
      </c>
    </row>
    <row r="428" s="15" customFormat="1">
      <c r="A428" s="15"/>
      <c r="B428" s="260"/>
      <c r="C428" s="261"/>
      <c r="D428" s="230" t="s">
        <v>151</v>
      </c>
      <c r="E428" s="262" t="s">
        <v>1</v>
      </c>
      <c r="F428" s="263" t="s">
        <v>321</v>
      </c>
      <c r="G428" s="261"/>
      <c r="H428" s="264">
        <v>54.170000000000002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0" t="s">
        <v>151</v>
      </c>
      <c r="AU428" s="270" t="s">
        <v>149</v>
      </c>
      <c r="AV428" s="15" t="s">
        <v>148</v>
      </c>
      <c r="AW428" s="15" t="s">
        <v>33</v>
      </c>
      <c r="AX428" s="15" t="s">
        <v>84</v>
      </c>
      <c r="AY428" s="270" t="s">
        <v>141</v>
      </c>
    </row>
    <row r="429" s="2" customFormat="1" ht="24.15" customHeight="1">
      <c r="A429" s="39"/>
      <c r="B429" s="40"/>
      <c r="C429" s="250" t="s">
        <v>507</v>
      </c>
      <c r="D429" s="250" t="s">
        <v>193</v>
      </c>
      <c r="E429" s="251" t="s">
        <v>508</v>
      </c>
      <c r="F429" s="252" t="s">
        <v>509</v>
      </c>
      <c r="G429" s="253" t="s">
        <v>146</v>
      </c>
      <c r="H429" s="254">
        <v>14.897</v>
      </c>
      <c r="I429" s="255"/>
      <c r="J429" s="256">
        <f>ROUND(I429*H429,2)</f>
        <v>0</v>
      </c>
      <c r="K429" s="252" t="s">
        <v>147</v>
      </c>
      <c r="L429" s="257"/>
      <c r="M429" s="258" t="s">
        <v>1</v>
      </c>
      <c r="N429" s="259" t="s">
        <v>42</v>
      </c>
      <c r="O429" s="92"/>
      <c r="P429" s="224">
        <f>O429*H429</f>
        <v>0</v>
      </c>
      <c r="Q429" s="224">
        <v>0.0060000000000000001</v>
      </c>
      <c r="R429" s="224">
        <f>Q429*H429</f>
        <v>0.089382000000000003</v>
      </c>
      <c r="S429" s="224">
        <v>0</v>
      </c>
      <c r="T429" s="22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188</v>
      </c>
      <c r="AT429" s="226" t="s">
        <v>193</v>
      </c>
      <c r="AU429" s="226" t="s">
        <v>149</v>
      </c>
      <c r="AY429" s="18" t="s">
        <v>141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149</v>
      </c>
      <c r="BK429" s="227">
        <f>ROUND(I429*H429,2)</f>
        <v>0</v>
      </c>
      <c r="BL429" s="18" t="s">
        <v>148</v>
      </c>
      <c r="BM429" s="226" t="s">
        <v>510</v>
      </c>
    </row>
    <row r="430" s="14" customFormat="1">
      <c r="A430" s="14"/>
      <c r="B430" s="239"/>
      <c r="C430" s="240"/>
      <c r="D430" s="230" t="s">
        <v>151</v>
      </c>
      <c r="E430" s="241" t="s">
        <v>1</v>
      </c>
      <c r="F430" s="242" t="s">
        <v>511</v>
      </c>
      <c r="G430" s="240"/>
      <c r="H430" s="243">
        <v>13.542999999999999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151</v>
      </c>
      <c r="AU430" s="249" t="s">
        <v>149</v>
      </c>
      <c r="AV430" s="14" t="s">
        <v>149</v>
      </c>
      <c r="AW430" s="14" t="s">
        <v>33</v>
      </c>
      <c r="AX430" s="14" t="s">
        <v>84</v>
      </c>
      <c r="AY430" s="249" t="s">
        <v>141</v>
      </c>
    </row>
    <row r="431" s="14" customFormat="1">
      <c r="A431" s="14"/>
      <c r="B431" s="239"/>
      <c r="C431" s="240"/>
      <c r="D431" s="230" t="s">
        <v>151</v>
      </c>
      <c r="E431" s="240"/>
      <c r="F431" s="242" t="s">
        <v>512</v>
      </c>
      <c r="G431" s="240"/>
      <c r="H431" s="243">
        <v>14.897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151</v>
      </c>
      <c r="AU431" s="249" t="s">
        <v>149</v>
      </c>
      <c r="AV431" s="14" t="s">
        <v>149</v>
      </c>
      <c r="AW431" s="14" t="s">
        <v>4</v>
      </c>
      <c r="AX431" s="14" t="s">
        <v>84</v>
      </c>
      <c r="AY431" s="249" t="s">
        <v>141</v>
      </c>
    </row>
    <row r="432" s="2" customFormat="1" ht="24.15" customHeight="1">
      <c r="A432" s="39"/>
      <c r="B432" s="40"/>
      <c r="C432" s="215" t="s">
        <v>513</v>
      </c>
      <c r="D432" s="215" t="s">
        <v>143</v>
      </c>
      <c r="E432" s="216" t="s">
        <v>514</v>
      </c>
      <c r="F432" s="217" t="s">
        <v>515</v>
      </c>
      <c r="G432" s="218" t="s">
        <v>146</v>
      </c>
      <c r="H432" s="219">
        <v>1874.8910000000001</v>
      </c>
      <c r="I432" s="220"/>
      <c r="J432" s="221">
        <f>ROUND(I432*H432,2)</f>
        <v>0</v>
      </c>
      <c r="K432" s="217" t="s">
        <v>147</v>
      </c>
      <c r="L432" s="45"/>
      <c r="M432" s="222" t="s">
        <v>1</v>
      </c>
      <c r="N432" s="223" t="s">
        <v>42</v>
      </c>
      <c r="O432" s="92"/>
      <c r="P432" s="224">
        <f>O432*H432</f>
        <v>0</v>
      </c>
      <c r="Q432" s="224">
        <v>6.0000000000000002E-05</v>
      </c>
      <c r="R432" s="224">
        <f>Q432*H432</f>
        <v>0.11249346</v>
      </c>
      <c r="S432" s="224">
        <v>0</v>
      </c>
      <c r="T432" s="22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6" t="s">
        <v>148</v>
      </c>
      <c r="AT432" s="226" t="s">
        <v>143</v>
      </c>
      <c r="AU432" s="226" t="s">
        <v>149</v>
      </c>
      <c r="AY432" s="18" t="s">
        <v>141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8" t="s">
        <v>149</v>
      </c>
      <c r="BK432" s="227">
        <f>ROUND(I432*H432,2)</f>
        <v>0</v>
      </c>
      <c r="BL432" s="18" t="s">
        <v>148</v>
      </c>
      <c r="BM432" s="226" t="s">
        <v>516</v>
      </c>
    </row>
    <row r="433" s="14" customFormat="1">
      <c r="A433" s="14"/>
      <c r="B433" s="239"/>
      <c r="C433" s="240"/>
      <c r="D433" s="230" t="s">
        <v>151</v>
      </c>
      <c r="E433" s="241" t="s">
        <v>1</v>
      </c>
      <c r="F433" s="242" t="s">
        <v>517</v>
      </c>
      <c r="G433" s="240"/>
      <c r="H433" s="243">
        <v>1874.8910000000001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9" t="s">
        <v>151</v>
      </c>
      <c r="AU433" s="249" t="s">
        <v>149</v>
      </c>
      <c r="AV433" s="14" t="s">
        <v>149</v>
      </c>
      <c r="AW433" s="14" t="s">
        <v>33</v>
      </c>
      <c r="AX433" s="14" t="s">
        <v>84</v>
      </c>
      <c r="AY433" s="249" t="s">
        <v>141</v>
      </c>
    </row>
    <row r="434" s="2" customFormat="1" ht="24.15" customHeight="1">
      <c r="A434" s="39"/>
      <c r="B434" s="40"/>
      <c r="C434" s="215" t="s">
        <v>518</v>
      </c>
      <c r="D434" s="215" t="s">
        <v>143</v>
      </c>
      <c r="E434" s="216" t="s">
        <v>519</v>
      </c>
      <c r="F434" s="217" t="s">
        <v>520</v>
      </c>
      <c r="G434" s="218" t="s">
        <v>146</v>
      </c>
      <c r="H434" s="219">
        <v>28.77</v>
      </c>
      <c r="I434" s="220"/>
      <c r="J434" s="221">
        <f>ROUND(I434*H434,2)</f>
        <v>0</v>
      </c>
      <c r="K434" s="217" t="s">
        <v>147</v>
      </c>
      <c r="L434" s="45"/>
      <c r="M434" s="222" t="s">
        <v>1</v>
      </c>
      <c r="N434" s="223" t="s">
        <v>42</v>
      </c>
      <c r="O434" s="92"/>
      <c r="P434" s="224">
        <f>O434*H434</f>
        <v>0</v>
      </c>
      <c r="Q434" s="224">
        <v>6.0000000000000002E-05</v>
      </c>
      <c r="R434" s="224">
        <f>Q434*H434</f>
        <v>0.0017262</v>
      </c>
      <c r="S434" s="224">
        <v>0</v>
      </c>
      <c r="T434" s="22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148</v>
      </c>
      <c r="AT434" s="226" t="s">
        <v>143</v>
      </c>
      <c r="AU434" s="226" t="s">
        <v>149</v>
      </c>
      <c r="AY434" s="18" t="s">
        <v>141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149</v>
      </c>
      <c r="BK434" s="227">
        <f>ROUND(I434*H434,2)</f>
        <v>0</v>
      </c>
      <c r="BL434" s="18" t="s">
        <v>148</v>
      </c>
      <c r="BM434" s="226" t="s">
        <v>521</v>
      </c>
    </row>
    <row r="435" s="2" customFormat="1" ht="24.15" customHeight="1">
      <c r="A435" s="39"/>
      <c r="B435" s="40"/>
      <c r="C435" s="215" t="s">
        <v>522</v>
      </c>
      <c r="D435" s="215" t="s">
        <v>143</v>
      </c>
      <c r="E435" s="216" t="s">
        <v>523</v>
      </c>
      <c r="F435" s="217" t="s">
        <v>524</v>
      </c>
      <c r="G435" s="218" t="s">
        <v>249</v>
      </c>
      <c r="H435" s="219">
        <v>43.880000000000003</v>
      </c>
      <c r="I435" s="220"/>
      <c r="J435" s="221">
        <f>ROUND(I435*H435,2)</f>
        <v>0</v>
      </c>
      <c r="K435" s="217" t="s">
        <v>147</v>
      </c>
      <c r="L435" s="45"/>
      <c r="M435" s="222" t="s">
        <v>1</v>
      </c>
      <c r="N435" s="223" t="s">
        <v>42</v>
      </c>
      <c r="O435" s="92"/>
      <c r="P435" s="224">
        <f>O435*H435</f>
        <v>0</v>
      </c>
      <c r="Q435" s="224">
        <v>3.0000000000000001E-05</v>
      </c>
      <c r="R435" s="224">
        <f>Q435*H435</f>
        <v>0.0013164000000000001</v>
      </c>
      <c r="S435" s="224">
        <v>0</v>
      </c>
      <c r="T435" s="22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6" t="s">
        <v>148</v>
      </c>
      <c r="AT435" s="226" t="s">
        <v>143</v>
      </c>
      <c r="AU435" s="226" t="s">
        <v>149</v>
      </c>
      <c r="AY435" s="18" t="s">
        <v>141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8" t="s">
        <v>149</v>
      </c>
      <c r="BK435" s="227">
        <f>ROUND(I435*H435,2)</f>
        <v>0</v>
      </c>
      <c r="BL435" s="18" t="s">
        <v>148</v>
      </c>
      <c r="BM435" s="226" t="s">
        <v>525</v>
      </c>
    </row>
    <row r="436" s="13" customFormat="1">
      <c r="A436" s="13"/>
      <c r="B436" s="228"/>
      <c r="C436" s="229"/>
      <c r="D436" s="230" t="s">
        <v>151</v>
      </c>
      <c r="E436" s="231" t="s">
        <v>1</v>
      </c>
      <c r="F436" s="232" t="s">
        <v>526</v>
      </c>
      <c r="G436" s="229"/>
      <c r="H436" s="231" t="s">
        <v>1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8" t="s">
        <v>151</v>
      </c>
      <c r="AU436" s="238" t="s">
        <v>149</v>
      </c>
      <c r="AV436" s="13" t="s">
        <v>84</v>
      </c>
      <c r="AW436" s="13" t="s">
        <v>33</v>
      </c>
      <c r="AX436" s="13" t="s">
        <v>76</v>
      </c>
      <c r="AY436" s="238" t="s">
        <v>141</v>
      </c>
    </row>
    <row r="437" s="14" customFormat="1">
      <c r="A437" s="14"/>
      <c r="B437" s="239"/>
      <c r="C437" s="240"/>
      <c r="D437" s="230" t="s">
        <v>151</v>
      </c>
      <c r="E437" s="241" t="s">
        <v>1</v>
      </c>
      <c r="F437" s="242" t="s">
        <v>527</v>
      </c>
      <c r="G437" s="240"/>
      <c r="H437" s="243">
        <v>37.799999999999997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9" t="s">
        <v>151</v>
      </c>
      <c r="AU437" s="249" t="s">
        <v>149</v>
      </c>
      <c r="AV437" s="14" t="s">
        <v>149</v>
      </c>
      <c r="AW437" s="14" t="s">
        <v>33</v>
      </c>
      <c r="AX437" s="14" t="s">
        <v>76</v>
      </c>
      <c r="AY437" s="249" t="s">
        <v>141</v>
      </c>
    </row>
    <row r="438" s="14" customFormat="1">
      <c r="A438" s="14"/>
      <c r="B438" s="239"/>
      <c r="C438" s="240"/>
      <c r="D438" s="230" t="s">
        <v>151</v>
      </c>
      <c r="E438" s="241" t="s">
        <v>1</v>
      </c>
      <c r="F438" s="242" t="s">
        <v>528</v>
      </c>
      <c r="G438" s="240"/>
      <c r="H438" s="243">
        <v>6.0800000000000001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9" t="s">
        <v>151</v>
      </c>
      <c r="AU438" s="249" t="s">
        <v>149</v>
      </c>
      <c r="AV438" s="14" t="s">
        <v>149</v>
      </c>
      <c r="AW438" s="14" t="s">
        <v>33</v>
      </c>
      <c r="AX438" s="14" t="s">
        <v>76</v>
      </c>
      <c r="AY438" s="249" t="s">
        <v>141</v>
      </c>
    </row>
    <row r="439" s="15" customFormat="1">
      <c r="A439" s="15"/>
      <c r="B439" s="260"/>
      <c r="C439" s="261"/>
      <c r="D439" s="230" t="s">
        <v>151</v>
      </c>
      <c r="E439" s="262" t="s">
        <v>1</v>
      </c>
      <c r="F439" s="263" t="s">
        <v>321</v>
      </c>
      <c r="G439" s="261"/>
      <c r="H439" s="264">
        <v>43.879999999999995</v>
      </c>
      <c r="I439" s="265"/>
      <c r="J439" s="261"/>
      <c r="K439" s="261"/>
      <c r="L439" s="266"/>
      <c r="M439" s="267"/>
      <c r="N439" s="268"/>
      <c r="O439" s="268"/>
      <c r="P439" s="268"/>
      <c r="Q439" s="268"/>
      <c r="R439" s="268"/>
      <c r="S439" s="268"/>
      <c r="T439" s="269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0" t="s">
        <v>151</v>
      </c>
      <c r="AU439" s="270" t="s">
        <v>149</v>
      </c>
      <c r="AV439" s="15" t="s">
        <v>148</v>
      </c>
      <c r="AW439" s="15" t="s">
        <v>33</v>
      </c>
      <c r="AX439" s="15" t="s">
        <v>84</v>
      </c>
      <c r="AY439" s="270" t="s">
        <v>141</v>
      </c>
    </row>
    <row r="440" s="2" customFormat="1" ht="24.15" customHeight="1">
      <c r="A440" s="39"/>
      <c r="B440" s="40"/>
      <c r="C440" s="250" t="s">
        <v>529</v>
      </c>
      <c r="D440" s="250" t="s">
        <v>193</v>
      </c>
      <c r="E440" s="251" t="s">
        <v>530</v>
      </c>
      <c r="F440" s="252" t="s">
        <v>531</v>
      </c>
      <c r="G440" s="253" t="s">
        <v>249</v>
      </c>
      <c r="H440" s="254">
        <v>6.3840000000000003</v>
      </c>
      <c r="I440" s="255"/>
      <c r="J440" s="256">
        <f>ROUND(I440*H440,2)</f>
        <v>0</v>
      </c>
      <c r="K440" s="252" t="s">
        <v>147</v>
      </c>
      <c r="L440" s="257"/>
      <c r="M440" s="258" t="s">
        <v>1</v>
      </c>
      <c r="N440" s="259" t="s">
        <v>42</v>
      </c>
      <c r="O440" s="92"/>
      <c r="P440" s="224">
        <f>O440*H440</f>
        <v>0</v>
      </c>
      <c r="Q440" s="224">
        <v>0.00020000000000000001</v>
      </c>
      <c r="R440" s="224">
        <f>Q440*H440</f>
        <v>0.0012768</v>
      </c>
      <c r="S440" s="224">
        <v>0</v>
      </c>
      <c r="T440" s="22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6" t="s">
        <v>188</v>
      </c>
      <c r="AT440" s="226" t="s">
        <v>193</v>
      </c>
      <c r="AU440" s="226" t="s">
        <v>149</v>
      </c>
      <c r="AY440" s="18" t="s">
        <v>141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8" t="s">
        <v>149</v>
      </c>
      <c r="BK440" s="227">
        <f>ROUND(I440*H440,2)</f>
        <v>0</v>
      </c>
      <c r="BL440" s="18" t="s">
        <v>148</v>
      </c>
      <c r="BM440" s="226" t="s">
        <v>532</v>
      </c>
    </row>
    <row r="441" s="14" customFormat="1">
      <c r="A441" s="14"/>
      <c r="B441" s="239"/>
      <c r="C441" s="240"/>
      <c r="D441" s="230" t="s">
        <v>151</v>
      </c>
      <c r="E441" s="241" t="s">
        <v>1</v>
      </c>
      <c r="F441" s="242" t="s">
        <v>528</v>
      </c>
      <c r="G441" s="240"/>
      <c r="H441" s="243">
        <v>6.0800000000000001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9" t="s">
        <v>151</v>
      </c>
      <c r="AU441" s="249" t="s">
        <v>149</v>
      </c>
      <c r="AV441" s="14" t="s">
        <v>149</v>
      </c>
      <c r="AW441" s="14" t="s">
        <v>33</v>
      </c>
      <c r="AX441" s="14" t="s">
        <v>84</v>
      </c>
      <c r="AY441" s="249" t="s">
        <v>141</v>
      </c>
    </row>
    <row r="442" s="14" customFormat="1">
      <c r="A442" s="14"/>
      <c r="B442" s="239"/>
      <c r="C442" s="240"/>
      <c r="D442" s="230" t="s">
        <v>151</v>
      </c>
      <c r="E442" s="240"/>
      <c r="F442" s="242" t="s">
        <v>533</v>
      </c>
      <c r="G442" s="240"/>
      <c r="H442" s="243">
        <v>6.3840000000000003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9" t="s">
        <v>151</v>
      </c>
      <c r="AU442" s="249" t="s">
        <v>149</v>
      </c>
      <c r="AV442" s="14" t="s">
        <v>149</v>
      </c>
      <c r="AW442" s="14" t="s">
        <v>4</v>
      </c>
      <c r="AX442" s="14" t="s">
        <v>84</v>
      </c>
      <c r="AY442" s="249" t="s">
        <v>141</v>
      </c>
    </row>
    <row r="443" s="2" customFormat="1" ht="24.15" customHeight="1">
      <c r="A443" s="39"/>
      <c r="B443" s="40"/>
      <c r="C443" s="250" t="s">
        <v>534</v>
      </c>
      <c r="D443" s="250" t="s">
        <v>193</v>
      </c>
      <c r="E443" s="251" t="s">
        <v>535</v>
      </c>
      <c r="F443" s="252" t="s">
        <v>536</v>
      </c>
      <c r="G443" s="253" t="s">
        <v>249</v>
      </c>
      <c r="H443" s="254">
        <v>39.689999999999998</v>
      </c>
      <c r="I443" s="255"/>
      <c r="J443" s="256">
        <f>ROUND(I443*H443,2)</f>
        <v>0</v>
      </c>
      <c r="K443" s="252" t="s">
        <v>147</v>
      </c>
      <c r="L443" s="257"/>
      <c r="M443" s="258" t="s">
        <v>1</v>
      </c>
      <c r="N443" s="259" t="s">
        <v>42</v>
      </c>
      <c r="O443" s="92"/>
      <c r="P443" s="224">
        <f>O443*H443</f>
        <v>0</v>
      </c>
      <c r="Q443" s="224">
        <v>0.00042000000000000002</v>
      </c>
      <c r="R443" s="224">
        <f>Q443*H443</f>
        <v>0.016669799999999999</v>
      </c>
      <c r="S443" s="224">
        <v>0</v>
      </c>
      <c r="T443" s="22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6" t="s">
        <v>188</v>
      </c>
      <c r="AT443" s="226" t="s">
        <v>193</v>
      </c>
      <c r="AU443" s="226" t="s">
        <v>149</v>
      </c>
      <c r="AY443" s="18" t="s">
        <v>141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8" t="s">
        <v>149</v>
      </c>
      <c r="BK443" s="227">
        <f>ROUND(I443*H443,2)</f>
        <v>0</v>
      </c>
      <c r="BL443" s="18" t="s">
        <v>148</v>
      </c>
      <c r="BM443" s="226" t="s">
        <v>537</v>
      </c>
    </row>
    <row r="444" s="14" customFormat="1">
      <c r="A444" s="14"/>
      <c r="B444" s="239"/>
      <c r="C444" s="240"/>
      <c r="D444" s="230" t="s">
        <v>151</v>
      </c>
      <c r="E444" s="241" t="s">
        <v>1</v>
      </c>
      <c r="F444" s="242" t="s">
        <v>527</v>
      </c>
      <c r="G444" s="240"/>
      <c r="H444" s="243">
        <v>37.799999999999997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9" t="s">
        <v>151</v>
      </c>
      <c r="AU444" s="249" t="s">
        <v>149</v>
      </c>
      <c r="AV444" s="14" t="s">
        <v>149</v>
      </c>
      <c r="AW444" s="14" t="s">
        <v>33</v>
      </c>
      <c r="AX444" s="14" t="s">
        <v>84</v>
      </c>
      <c r="AY444" s="249" t="s">
        <v>141</v>
      </c>
    </row>
    <row r="445" s="14" customFormat="1">
      <c r="A445" s="14"/>
      <c r="B445" s="239"/>
      <c r="C445" s="240"/>
      <c r="D445" s="230" t="s">
        <v>151</v>
      </c>
      <c r="E445" s="240"/>
      <c r="F445" s="242" t="s">
        <v>538</v>
      </c>
      <c r="G445" s="240"/>
      <c r="H445" s="243">
        <v>39.689999999999998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9" t="s">
        <v>151</v>
      </c>
      <c r="AU445" s="249" t="s">
        <v>149</v>
      </c>
      <c r="AV445" s="14" t="s">
        <v>149</v>
      </c>
      <c r="AW445" s="14" t="s">
        <v>4</v>
      </c>
      <c r="AX445" s="14" t="s">
        <v>84</v>
      </c>
      <c r="AY445" s="249" t="s">
        <v>141</v>
      </c>
    </row>
    <row r="446" s="2" customFormat="1" ht="14.4" customHeight="1">
      <c r="A446" s="39"/>
      <c r="B446" s="40"/>
      <c r="C446" s="215" t="s">
        <v>539</v>
      </c>
      <c r="D446" s="215" t="s">
        <v>143</v>
      </c>
      <c r="E446" s="216" t="s">
        <v>540</v>
      </c>
      <c r="F446" s="217" t="s">
        <v>541</v>
      </c>
      <c r="G446" s="218" t="s">
        <v>249</v>
      </c>
      <c r="H446" s="219">
        <v>2916.3359999999998</v>
      </c>
      <c r="I446" s="220"/>
      <c r="J446" s="221">
        <f>ROUND(I446*H446,2)</f>
        <v>0</v>
      </c>
      <c r="K446" s="217" t="s">
        <v>147</v>
      </c>
      <c r="L446" s="45"/>
      <c r="M446" s="222" t="s">
        <v>1</v>
      </c>
      <c r="N446" s="223" t="s">
        <v>42</v>
      </c>
      <c r="O446" s="92"/>
      <c r="P446" s="224">
        <f>O446*H446</f>
        <v>0</v>
      </c>
      <c r="Q446" s="224">
        <v>0</v>
      </c>
      <c r="R446" s="224">
        <f>Q446*H446</f>
        <v>0</v>
      </c>
      <c r="S446" s="224">
        <v>0</v>
      </c>
      <c r="T446" s="22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6" t="s">
        <v>148</v>
      </c>
      <c r="AT446" s="226" t="s">
        <v>143</v>
      </c>
      <c r="AU446" s="226" t="s">
        <v>149</v>
      </c>
      <c r="AY446" s="18" t="s">
        <v>141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18" t="s">
        <v>149</v>
      </c>
      <c r="BK446" s="227">
        <f>ROUND(I446*H446,2)</f>
        <v>0</v>
      </c>
      <c r="BL446" s="18" t="s">
        <v>148</v>
      </c>
      <c r="BM446" s="226" t="s">
        <v>542</v>
      </c>
    </row>
    <row r="447" s="13" customFormat="1">
      <c r="A447" s="13"/>
      <c r="B447" s="228"/>
      <c r="C447" s="229"/>
      <c r="D447" s="230" t="s">
        <v>151</v>
      </c>
      <c r="E447" s="231" t="s">
        <v>1</v>
      </c>
      <c r="F447" s="232" t="s">
        <v>543</v>
      </c>
      <c r="G447" s="229"/>
      <c r="H447" s="231" t="s">
        <v>1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8" t="s">
        <v>151</v>
      </c>
      <c r="AU447" s="238" t="s">
        <v>149</v>
      </c>
      <c r="AV447" s="13" t="s">
        <v>84</v>
      </c>
      <c r="AW447" s="13" t="s">
        <v>33</v>
      </c>
      <c r="AX447" s="13" t="s">
        <v>76</v>
      </c>
      <c r="AY447" s="238" t="s">
        <v>141</v>
      </c>
    </row>
    <row r="448" s="13" customFormat="1">
      <c r="A448" s="13"/>
      <c r="B448" s="228"/>
      <c r="C448" s="229"/>
      <c r="D448" s="230" t="s">
        <v>151</v>
      </c>
      <c r="E448" s="231" t="s">
        <v>1</v>
      </c>
      <c r="F448" s="232" t="s">
        <v>544</v>
      </c>
      <c r="G448" s="229"/>
      <c r="H448" s="231" t="s">
        <v>1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8" t="s">
        <v>151</v>
      </c>
      <c r="AU448" s="238" t="s">
        <v>149</v>
      </c>
      <c r="AV448" s="13" t="s">
        <v>84</v>
      </c>
      <c r="AW448" s="13" t="s">
        <v>33</v>
      </c>
      <c r="AX448" s="13" t="s">
        <v>76</v>
      </c>
      <c r="AY448" s="238" t="s">
        <v>141</v>
      </c>
    </row>
    <row r="449" s="14" customFormat="1">
      <c r="A449" s="14"/>
      <c r="B449" s="239"/>
      <c r="C449" s="240"/>
      <c r="D449" s="230" t="s">
        <v>151</v>
      </c>
      <c r="E449" s="241" t="s">
        <v>1</v>
      </c>
      <c r="F449" s="242" t="s">
        <v>545</v>
      </c>
      <c r="G449" s="240"/>
      <c r="H449" s="243">
        <v>53.460000000000001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9" t="s">
        <v>151</v>
      </c>
      <c r="AU449" s="249" t="s">
        <v>149</v>
      </c>
      <c r="AV449" s="14" t="s">
        <v>149</v>
      </c>
      <c r="AW449" s="14" t="s">
        <v>33</v>
      </c>
      <c r="AX449" s="14" t="s">
        <v>76</v>
      </c>
      <c r="AY449" s="249" t="s">
        <v>141</v>
      </c>
    </row>
    <row r="450" s="13" customFormat="1">
      <c r="A450" s="13"/>
      <c r="B450" s="228"/>
      <c r="C450" s="229"/>
      <c r="D450" s="230" t="s">
        <v>151</v>
      </c>
      <c r="E450" s="231" t="s">
        <v>1</v>
      </c>
      <c r="F450" s="232" t="s">
        <v>465</v>
      </c>
      <c r="G450" s="229"/>
      <c r="H450" s="231" t="s">
        <v>1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8" t="s">
        <v>151</v>
      </c>
      <c r="AU450" s="238" t="s">
        <v>149</v>
      </c>
      <c r="AV450" s="13" t="s">
        <v>84</v>
      </c>
      <c r="AW450" s="13" t="s">
        <v>33</v>
      </c>
      <c r="AX450" s="13" t="s">
        <v>76</v>
      </c>
      <c r="AY450" s="238" t="s">
        <v>141</v>
      </c>
    </row>
    <row r="451" s="14" customFormat="1">
      <c r="A451" s="14"/>
      <c r="B451" s="239"/>
      <c r="C451" s="240"/>
      <c r="D451" s="230" t="s">
        <v>151</v>
      </c>
      <c r="E451" s="241" t="s">
        <v>1</v>
      </c>
      <c r="F451" s="242" t="s">
        <v>546</v>
      </c>
      <c r="G451" s="240"/>
      <c r="H451" s="243">
        <v>52.909999999999997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9" t="s">
        <v>151</v>
      </c>
      <c r="AU451" s="249" t="s">
        <v>149</v>
      </c>
      <c r="AV451" s="14" t="s">
        <v>149</v>
      </c>
      <c r="AW451" s="14" t="s">
        <v>33</v>
      </c>
      <c r="AX451" s="14" t="s">
        <v>76</v>
      </c>
      <c r="AY451" s="249" t="s">
        <v>141</v>
      </c>
    </row>
    <row r="452" s="13" customFormat="1">
      <c r="A452" s="13"/>
      <c r="B452" s="228"/>
      <c r="C452" s="229"/>
      <c r="D452" s="230" t="s">
        <v>151</v>
      </c>
      <c r="E452" s="231" t="s">
        <v>1</v>
      </c>
      <c r="F452" s="232" t="s">
        <v>364</v>
      </c>
      <c r="G452" s="229"/>
      <c r="H452" s="231" t="s">
        <v>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8" t="s">
        <v>151</v>
      </c>
      <c r="AU452" s="238" t="s">
        <v>149</v>
      </c>
      <c r="AV452" s="13" t="s">
        <v>84</v>
      </c>
      <c r="AW452" s="13" t="s">
        <v>33</v>
      </c>
      <c r="AX452" s="13" t="s">
        <v>76</v>
      </c>
      <c r="AY452" s="238" t="s">
        <v>141</v>
      </c>
    </row>
    <row r="453" s="14" customFormat="1">
      <c r="A453" s="14"/>
      <c r="B453" s="239"/>
      <c r="C453" s="240"/>
      <c r="D453" s="230" t="s">
        <v>151</v>
      </c>
      <c r="E453" s="241" t="s">
        <v>1</v>
      </c>
      <c r="F453" s="242" t="s">
        <v>547</v>
      </c>
      <c r="G453" s="240"/>
      <c r="H453" s="243">
        <v>502.19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9" t="s">
        <v>151</v>
      </c>
      <c r="AU453" s="249" t="s">
        <v>149</v>
      </c>
      <c r="AV453" s="14" t="s">
        <v>149</v>
      </c>
      <c r="AW453" s="14" t="s">
        <v>33</v>
      </c>
      <c r="AX453" s="14" t="s">
        <v>76</v>
      </c>
      <c r="AY453" s="249" t="s">
        <v>141</v>
      </c>
    </row>
    <row r="454" s="13" customFormat="1">
      <c r="A454" s="13"/>
      <c r="B454" s="228"/>
      <c r="C454" s="229"/>
      <c r="D454" s="230" t="s">
        <v>151</v>
      </c>
      <c r="E454" s="231" t="s">
        <v>1</v>
      </c>
      <c r="F454" s="232" t="s">
        <v>466</v>
      </c>
      <c r="G454" s="229"/>
      <c r="H454" s="231" t="s">
        <v>1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8" t="s">
        <v>151</v>
      </c>
      <c r="AU454" s="238" t="s">
        <v>149</v>
      </c>
      <c r="AV454" s="13" t="s">
        <v>84</v>
      </c>
      <c r="AW454" s="13" t="s">
        <v>33</v>
      </c>
      <c r="AX454" s="13" t="s">
        <v>76</v>
      </c>
      <c r="AY454" s="238" t="s">
        <v>141</v>
      </c>
    </row>
    <row r="455" s="14" customFormat="1">
      <c r="A455" s="14"/>
      <c r="B455" s="239"/>
      <c r="C455" s="240"/>
      <c r="D455" s="230" t="s">
        <v>151</v>
      </c>
      <c r="E455" s="241" t="s">
        <v>1</v>
      </c>
      <c r="F455" s="242" t="s">
        <v>548</v>
      </c>
      <c r="G455" s="240"/>
      <c r="H455" s="243">
        <v>452.95999999999998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9" t="s">
        <v>151</v>
      </c>
      <c r="AU455" s="249" t="s">
        <v>149</v>
      </c>
      <c r="AV455" s="14" t="s">
        <v>149</v>
      </c>
      <c r="AW455" s="14" t="s">
        <v>33</v>
      </c>
      <c r="AX455" s="14" t="s">
        <v>76</v>
      </c>
      <c r="AY455" s="249" t="s">
        <v>141</v>
      </c>
    </row>
    <row r="456" s="16" customFormat="1">
      <c r="A456" s="16"/>
      <c r="B456" s="271"/>
      <c r="C456" s="272"/>
      <c r="D456" s="230" t="s">
        <v>151</v>
      </c>
      <c r="E456" s="273" t="s">
        <v>1</v>
      </c>
      <c r="F456" s="274" t="s">
        <v>362</v>
      </c>
      <c r="G456" s="272"/>
      <c r="H456" s="275">
        <v>1061.52</v>
      </c>
      <c r="I456" s="276"/>
      <c r="J456" s="272"/>
      <c r="K456" s="272"/>
      <c r="L456" s="277"/>
      <c r="M456" s="278"/>
      <c r="N456" s="279"/>
      <c r="O456" s="279"/>
      <c r="P456" s="279"/>
      <c r="Q456" s="279"/>
      <c r="R456" s="279"/>
      <c r="S456" s="279"/>
      <c r="T456" s="280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81" t="s">
        <v>151</v>
      </c>
      <c r="AU456" s="281" t="s">
        <v>149</v>
      </c>
      <c r="AV456" s="16" t="s">
        <v>160</v>
      </c>
      <c r="AW456" s="16" t="s">
        <v>33</v>
      </c>
      <c r="AX456" s="16" t="s">
        <v>76</v>
      </c>
      <c r="AY456" s="281" t="s">
        <v>141</v>
      </c>
    </row>
    <row r="457" s="13" customFormat="1">
      <c r="A457" s="13"/>
      <c r="B457" s="228"/>
      <c r="C457" s="229"/>
      <c r="D457" s="230" t="s">
        <v>151</v>
      </c>
      <c r="E457" s="231" t="s">
        <v>1</v>
      </c>
      <c r="F457" s="232" t="s">
        <v>549</v>
      </c>
      <c r="G457" s="229"/>
      <c r="H457" s="231" t="s">
        <v>1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8" t="s">
        <v>151</v>
      </c>
      <c r="AU457" s="238" t="s">
        <v>149</v>
      </c>
      <c r="AV457" s="13" t="s">
        <v>84</v>
      </c>
      <c r="AW457" s="13" t="s">
        <v>33</v>
      </c>
      <c r="AX457" s="13" t="s">
        <v>76</v>
      </c>
      <c r="AY457" s="238" t="s">
        <v>141</v>
      </c>
    </row>
    <row r="458" s="14" customFormat="1">
      <c r="A458" s="14"/>
      <c r="B458" s="239"/>
      <c r="C458" s="240"/>
      <c r="D458" s="230" t="s">
        <v>151</v>
      </c>
      <c r="E458" s="241" t="s">
        <v>1</v>
      </c>
      <c r="F458" s="242" t="s">
        <v>550</v>
      </c>
      <c r="G458" s="240"/>
      <c r="H458" s="243">
        <v>319.55000000000001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9" t="s">
        <v>151</v>
      </c>
      <c r="AU458" s="249" t="s">
        <v>149</v>
      </c>
      <c r="AV458" s="14" t="s">
        <v>149</v>
      </c>
      <c r="AW458" s="14" t="s">
        <v>33</v>
      </c>
      <c r="AX458" s="14" t="s">
        <v>76</v>
      </c>
      <c r="AY458" s="249" t="s">
        <v>141</v>
      </c>
    </row>
    <row r="459" s="16" customFormat="1">
      <c r="A459" s="16"/>
      <c r="B459" s="271"/>
      <c r="C459" s="272"/>
      <c r="D459" s="230" t="s">
        <v>151</v>
      </c>
      <c r="E459" s="273" t="s">
        <v>1</v>
      </c>
      <c r="F459" s="274" t="s">
        <v>362</v>
      </c>
      <c r="G459" s="272"/>
      <c r="H459" s="275">
        <v>319.55000000000001</v>
      </c>
      <c r="I459" s="276"/>
      <c r="J459" s="272"/>
      <c r="K459" s="272"/>
      <c r="L459" s="277"/>
      <c r="M459" s="278"/>
      <c r="N459" s="279"/>
      <c r="O459" s="279"/>
      <c r="P459" s="279"/>
      <c r="Q459" s="279"/>
      <c r="R459" s="279"/>
      <c r="S459" s="279"/>
      <c r="T459" s="280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81" t="s">
        <v>151</v>
      </c>
      <c r="AU459" s="281" t="s">
        <v>149</v>
      </c>
      <c r="AV459" s="16" t="s">
        <v>160</v>
      </c>
      <c r="AW459" s="16" t="s">
        <v>33</v>
      </c>
      <c r="AX459" s="16" t="s">
        <v>76</v>
      </c>
      <c r="AY459" s="281" t="s">
        <v>141</v>
      </c>
    </row>
    <row r="460" s="13" customFormat="1">
      <c r="A460" s="13"/>
      <c r="B460" s="228"/>
      <c r="C460" s="229"/>
      <c r="D460" s="230" t="s">
        <v>151</v>
      </c>
      <c r="E460" s="231" t="s">
        <v>1</v>
      </c>
      <c r="F460" s="232" t="s">
        <v>551</v>
      </c>
      <c r="G460" s="229"/>
      <c r="H460" s="231" t="s">
        <v>1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8" t="s">
        <v>151</v>
      </c>
      <c r="AU460" s="238" t="s">
        <v>149</v>
      </c>
      <c r="AV460" s="13" t="s">
        <v>84</v>
      </c>
      <c r="AW460" s="13" t="s">
        <v>33</v>
      </c>
      <c r="AX460" s="13" t="s">
        <v>76</v>
      </c>
      <c r="AY460" s="238" t="s">
        <v>141</v>
      </c>
    </row>
    <row r="461" s="14" customFormat="1">
      <c r="A461" s="14"/>
      <c r="B461" s="239"/>
      <c r="C461" s="240"/>
      <c r="D461" s="230" t="s">
        <v>151</v>
      </c>
      <c r="E461" s="241" t="s">
        <v>1</v>
      </c>
      <c r="F461" s="242" t="s">
        <v>552</v>
      </c>
      <c r="G461" s="240"/>
      <c r="H461" s="243">
        <v>581.10000000000002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9" t="s">
        <v>151</v>
      </c>
      <c r="AU461" s="249" t="s">
        <v>149</v>
      </c>
      <c r="AV461" s="14" t="s">
        <v>149</v>
      </c>
      <c r="AW461" s="14" t="s">
        <v>33</v>
      </c>
      <c r="AX461" s="14" t="s">
        <v>76</v>
      </c>
      <c r="AY461" s="249" t="s">
        <v>141</v>
      </c>
    </row>
    <row r="462" s="16" customFormat="1">
      <c r="A462" s="16"/>
      <c r="B462" s="271"/>
      <c r="C462" s="272"/>
      <c r="D462" s="230" t="s">
        <v>151</v>
      </c>
      <c r="E462" s="273" t="s">
        <v>1</v>
      </c>
      <c r="F462" s="274" t="s">
        <v>362</v>
      </c>
      <c r="G462" s="272"/>
      <c r="H462" s="275">
        <v>581.10000000000002</v>
      </c>
      <c r="I462" s="276"/>
      <c r="J462" s="272"/>
      <c r="K462" s="272"/>
      <c r="L462" s="277"/>
      <c r="M462" s="278"/>
      <c r="N462" s="279"/>
      <c r="O462" s="279"/>
      <c r="P462" s="279"/>
      <c r="Q462" s="279"/>
      <c r="R462" s="279"/>
      <c r="S462" s="279"/>
      <c r="T462" s="280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81" t="s">
        <v>151</v>
      </c>
      <c r="AU462" s="281" t="s">
        <v>149</v>
      </c>
      <c r="AV462" s="16" t="s">
        <v>160</v>
      </c>
      <c r="AW462" s="16" t="s">
        <v>33</v>
      </c>
      <c r="AX462" s="16" t="s">
        <v>76</v>
      </c>
      <c r="AY462" s="281" t="s">
        <v>141</v>
      </c>
    </row>
    <row r="463" s="13" customFormat="1">
      <c r="A463" s="13"/>
      <c r="B463" s="228"/>
      <c r="C463" s="229"/>
      <c r="D463" s="230" t="s">
        <v>151</v>
      </c>
      <c r="E463" s="231" t="s">
        <v>1</v>
      </c>
      <c r="F463" s="232" t="s">
        <v>553</v>
      </c>
      <c r="G463" s="229"/>
      <c r="H463" s="231" t="s">
        <v>1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151</v>
      </c>
      <c r="AU463" s="238" t="s">
        <v>149</v>
      </c>
      <c r="AV463" s="13" t="s">
        <v>84</v>
      </c>
      <c r="AW463" s="13" t="s">
        <v>33</v>
      </c>
      <c r="AX463" s="13" t="s">
        <v>76</v>
      </c>
      <c r="AY463" s="238" t="s">
        <v>141</v>
      </c>
    </row>
    <row r="464" s="14" customFormat="1">
      <c r="A464" s="14"/>
      <c r="B464" s="239"/>
      <c r="C464" s="240"/>
      <c r="D464" s="230" t="s">
        <v>151</v>
      </c>
      <c r="E464" s="241" t="s">
        <v>1</v>
      </c>
      <c r="F464" s="242" t="s">
        <v>554</v>
      </c>
      <c r="G464" s="240"/>
      <c r="H464" s="243">
        <v>926.346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151</v>
      </c>
      <c r="AU464" s="249" t="s">
        <v>149</v>
      </c>
      <c r="AV464" s="14" t="s">
        <v>149</v>
      </c>
      <c r="AW464" s="14" t="s">
        <v>33</v>
      </c>
      <c r="AX464" s="14" t="s">
        <v>76</v>
      </c>
      <c r="AY464" s="249" t="s">
        <v>141</v>
      </c>
    </row>
    <row r="465" s="16" customFormat="1">
      <c r="A465" s="16"/>
      <c r="B465" s="271"/>
      <c r="C465" s="272"/>
      <c r="D465" s="230" t="s">
        <v>151</v>
      </c>
      <c r="E465" s="273" t="s">
        <v>1</v>
      </c>
      <c r="F465" s="274" t="s">
        <v>362</v>
      </c>
      <c r="G465" s="272"/>
      <c r="H465" s="275">
        <v>926.346</v>
      </c>
      <c r="I465" s="276"/>
      <c r="J465" s="272"/>
      <c r="K465" s="272"/>
      <c r="L465" s="277"/>
      <c r="M465" s="278"/>
      <c r="N465" s="279"/>
      <c r="O465" s="279"/>
      <c r="P465" s="279"/>
      <c r="Q465" s="279"/>
      <c r="R465" s="279"/>
      <c r="S465" s="279"/>
      <c r="T465" s="280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81" t="s">
        <v>151</v>
      </c>
      <c r="AU465" s="281" t="s">
        <v>149</v>
      </c>
      <c r="AV465" s="16" t="s">
        <v>160</v>
      </c>
      <c r="AW465" s="16" t="s">
        <v>33</v>
      </c>
      <c r="AX465" s="16" t="s">
        <v>76</v>
      </c>
      <c r="AY465" s="281" t="s">
        <v>141</v>
      </c>
    </row>
    <row r="466" s="13" customFormat="1">
      <c r="A466" s="13"/>
      <c r="B466" s="228"/>
      <c r="C466" s="229"/>
      <c r="D466" s="230" t="s">
        <v>151</v>
      </c>
      <c r="E466" s="231" t="s">
        <v>1</v>
      </c>
      <c r="F466" s="232" t="s">
        <v>555</v>
      </c>
      <c r="G466" s="229"/>
      <c r="H466" s="231" t="s">
        <v>1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8" t="s">
        <v>151</v>
      </c>
      <c r="AU466" s="238" t="s">
        <v>149</v>
      </c>
      <c r="AV466" s="13" t="s">
        <v>84</v>
      </c>
      <c r="AW466" s="13" t="s">
        <v>33</v>
      </c>
      <c r="AX466" s="13" t="s">
        <v>76</v>
      </c>
      <c r="AY466" s="238" t="s">
        <v>141</v>
      </c>
    </row>
    <row r="467" s="14" customFormat="1">
      <c r="A467" s="14"/>
      <c r="B467" s="239"/>
      <c r="C467" s="240"/>
      <c r="D467" s="230" t="s">
        <v>151</v>
      </c>
      <c r="E467" s="241" t="s">
        <v>1</v>
      </c>
      <c r="F467" s="242" t="s">
        <v>556</v>
      </c>
      <c r="G467" s="240"/>
      <c r="H467" s="243">
        <v>27.82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9" t="s">
        <v>151</v>
      </c>
      <c r="AU467" s="249" t="s">
        <v>149</v>
      </c>
      <c r="AV467" s="14" t="s">
        <v>149</v>
      </c>
      <c r="AW467" s="14" t="s">
        <v>33</v>
      </c>
      <c r="AX467" s="14" t="s">
        <v>76</v>
      </c>
      <c r="AY467" s="249" t="s">
        <v>141</v>
      </c>
    </row>
    <row r="468" s="16" customFormat="1">
      <c r="A468" s="16"/>
      <c r="B468" s="271"/>
      <c r="C468" s="272"/>
      <c r="D468" s="230" t="s">
        <v>151</v>
      </c>
      <c r="E468" s="273" t="s">
        <v>1</v>
      </c>
      <c r="F468" s="274" t="s">
        <v>362</v>
      </c>
      <c r="G468" s="272"/>
      <c r="H468" s="275">
        <v>27.82</v>
      </c>
      <c r="I468" s="276"/>
      <c r="J468" s="272"/>
      <c r="K468" s="272"/>
      <c r="L468" s="277"/>
      <c r="M468" s="278"/>
      <c r="N468" s="279"/>
      <c r="O468" s="279"/>
      <c r="P468" s="279"/>
      <c r="Q468" s="279"/>
      <c r="R468" s="279"/>
      <c r="S468" s="279"/>
      <c r="T468" s="280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81" t="s">
        <v>151</v>
      </c>
      <c r="AU468" s="281" t="s">
        <v>149</v>
      </c>
      <c r="AV468" s="16" t="s">
        <v>160</v>
      </c>
      <c r="AW468" s="16" t="s">
        <v>33</v>
      </c>
      <c r="AX468" s="16" t="s">
        <v>76</v>
      </c>
      <c r="AY468" s="281" t="s">
        <v>141</v>
      </c>
    </row>
    <row r="469" s="15" customFormat="1">
      <c r="A469" s="15"/>
      <c r="B469" s="260"/>
      <c r="C469" s="261"/>
      <c r="D469" s="230" t="s">
        <v>151</v>
      </c>
      <c r="E469" s="262" t="s">
        <v>1</v>
      </c>
      <c r="F469" s="263" t="s">
        <v>321</v>
      </c>
      <c r="G469" s="261"/>
      <c r="H469" s="264">
        <v>2916.3360000000002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0" t="s">
        <v>151</v>
      </c>
      <c r="AU469" s="270" t="s">
        <v>149</v>
      </c>
      <c r="AV469" s="15" t="s">
        <v>148</v>
      </c>
      <c r="AW469" s="15" t="s">
        <v>33</v>
      </c>
      <c r="AX469" s="15" t="s">
        <v>84</v>
      </c>
      <c r="AY469" s="270" t="s">
        <v>141</v>
      </c>
    </row>
    <row r="470" s="2" customFormat="1" ht="24.15" customHeight="1">
      <c r="A470" s="39"/>
      <c r="B470" s="40"/>
      <c r="C470" s="250" t="s">
        <v>557</v>
      </c>
      <c r="D470" s="250" t="s">
        <v>193</v>
      </c>
      <c r="E470" s="251" t="s">
        <v>558</v>
      </c>
      <c r="F470" s="252" t="s">
        <v>559</v>
      </c>
      <c r="G470" s="253" t="s">
        <v>249</v>
      </c>
      <c r="H470" s="254">
        <v>1114.596</v>
      </c>
      <c r="I470" s="255"/>
      <c r="J470" s="256">
        <f>ROUND(I470*H470,2)</f>
        <v>0</v>
      </c>
      <c r="K470" s="252" t="s">
        <v>147</v>
      </c>
      <c r="L470" s="257"/>
      <c r="M470" s="258" t="s">
        <v>1</v>
      </c>
      <c r="N470" s="259" t="s">
        <v>42</v>
      </c>
      <c r="O470" s="92"/>
      <c r="P470" s="224">
        <f>O470*H470</f>
        <v>0</v>
      </c>
      <c r="Q470" s="224">
        <v>3.0000000000000001E-05</v>
      </c>
      <c r="R470" s="224">
        <f>Q470*H470</f>
        <v>0.033437880000000003</v>
      </c>
      <c r="S470" s="224">
        <v>0</v>
      </c>
      <c r="T470" s="22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6" t="s">
        <v>188</v>
      </c>
      <c r="AT470" s="226" t="s">
        <v>193</v>
      </c>
      <c r="AU470" s="226" t="s">
        <v>149</v>
      </c>
      <c r="AY470" s="18" t="s">
        <v>141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8" t="s">
        <v>149</v>
      </c>
      <c r="BK470" s="227">
        <f>ROUND(I470*H470,2)</f>
        <v>0</v>
      </c>
      <c r="BL470" s="18" t="s">
        <v>148</v>
      </c>
      <c r="BM470" s="226" t="s">
        <v>560</v>
      </c>
    </row>
    <row r="471" s="13" customFormat="1">
      <c r="A471" s="13"/>
      <c r="B471" s="228"/>
      <c r="C471" s="229"/>
      <c r="D471" s="230" t="s">
        <v>151</v>
      </c>
      <c r="E471" s="231" t="s">
        <v>1</v>
      </c>
      <c r="F471" s="232" t="s">
        <v>543</v>
      </c>
      <c r="G471" s="229"/>
      <c r="H471" s="231" t="s">
        <v>1</v>
      </c>
      <c r="I471" s="233"/>
      <c r="J471" s="229"/>
      <c r="K471" s="229"/>
      <c r="L471" s="234"/>
      <c r="M471" s="235"/>
      <c r="N471" s="236"/>
      <c r="O471" s="236"/>
      <c r="P471" s="236"/>
      <c r="Q471" s="236"/>
      <c r="R471" s="236"/>
      <c r="S471" s="236"/>
      <c r="T471" s="23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8" t="s">
        <v>151</v>
      </c>
      <c r="AU471" s="238" t="s">
        <v>149</v>
      </c>
      <c r="AV471" s="13" t="s">
        <v>84</v>
      </c>
      <c r="AW471" s="13" t="s">
        <v>33</v>
      </c>
      <c r="AX471" s="13" t="s">
        <v>76</v>
      </c>
      <c r="AY471" s="238" t="s">
        <v>141</v>
      </c>
    </row>
    <row r="472" s="13" customFormat="1">
      <c r="A472" s="13"/>
      <c r="B472" s="228"/>
      <c r="C472" s="229"/>
      <c r="D472" s="230" t="s">
        <v>151</v>
      </c>
      <c r="E472" s="231" t="s">
        <v>1</v>
      </c>
      <c r="F472" s="232" t="s">
        <v>544</v>
      </c>
      <c r="G472" s="229"/>
      <c r="H472" s="231" t="s">
        <v>1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8" t="s">
        <v>151</v>
      </c>
      <c r="AU472" s="238" t="s">
        <v>149</v>
      </c>
      <c r="AV472" s="13" t="s">
        <v>84</v>
      </c>
      <c r="AW472" s="13" t="s">
        <v>33</v>
      </c>
      <c r="AX472" s="13" t="s">
        <v>76</v>
      </c>
      <c r="AY472" s="238" t="s">
        <v>141</v>
      </c>
    </row>
    <row r="473" s="14" customFormat="1">
      <c r="A473" s="14"/>
      <c r="B473" s="239"/>
      <c r="C473" s="240"/>
      <c r="D473" s="230" t="s">
        <v>151</v>
      </c>
      <c r="E473" s="241" t="s">
        <v>1</v>
      </c>
      <c r="F473" s="242" t="s">
        <v>545</v>
      </c>
      <c r="G473" s="240"/>
      <c r="H473" s="243">
        <v>53.460000000000001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9" t="s">
        <v>151</v>
      </c>
      <c r="AU473" s="249" t="s">
        <v>149</v>
      </c>
      <c r="AV473" s="14" t="s">
        <v>149</v>
      </c>
      <c r="AW473" s="14" t="s">
        <v>33</v>
      </c>
      <c r="AX473" s="14" t="s">
        <v>76</v>
      </c>
      <c r="AY473" s="249" t="s">
        <v>141</v>
      </c>
    </row>
    <row r="474" s="13" customFormat="1">
      <c r="A474" s="13"/>
      <c r="B474" s="228"/>
      <c r="C474" s="229"/>
      <c r="D474" s="230" t="s">
        <v>151</v>
      </c>
      <c r="E474" s="231" t="s">
        <v>1</v>
      </c>
      <c r="F474" s="232" t="s">
        <v>465</v>
      </c>
      <c r="G474" s="229"/>
      <c r="H474" s="231" t="s">
        <v>1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8" t="s">
        <v>151</v>
      </c>
      <c r="AU474" s="238" t="s">
        <v>149</v>
      </c>
      <c r="AV474" s="13" t="s">
        <v>84</v>
      </c>
      <c r="AW474" s="13" t="s">
        <v>33</v>
      </c>
      <c r="AX474" s="13" t="s">
        <v>76</v>
      </c>
      <c r="AY474" s="238" t="s">
        <v>141</v>
      </c>
    </row>
    <row r="475" s="14" customFormat="1">
      <c r="A475" s="14"/>
      <c r="B475" s="239"/>
      <c r="C475" s="240"/>
      <c r="D475" s="230" t="s">
        <v>151</v>
      </c>
      <c r="E475" s="241" t="s">
        <v>1</v>
      </c>
      <c r="F475" s="242" t="s">
        <v>546</v>
      </c>
      <c r="G475" s="240"/>
      <c r="H475" s="243">
        <v>52.909999999999997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9" t="s">
        <v>151</v>
      </c>
      <c r="AU475" s="249" t="s">
        <v>149</v>
      </c>
      <c r="AV475" s="14" t="s">
        <v>149</v>
      </c>
      <c r="AW475" s="14" t="s">
        <v>33</v>
      </c>
      <c r="AX475" s="14" t="s">
        <v>76</v>
      </c>
      <c r="AY475" s="249" t="s">
        <v>141</v>
      </c>
    </row>
    <row r="476" s="13" customFormat="1">
      <c r="A476" s="13"/>
      <c r="B476" s="228"/>
      <c r="C476" s="229"/>
      <c r="D476" s="230" t="s">
        <v>151</v>
      </c>
      <c r="E476" s="231" t="s">
        <v>1</v>
      </c>
      <c r="F476" s="232" t="s">
        <v>364</v>
      </c>
      <c r="G476" s="229"/>
      <c r="H476" s="231" t="s">
        <v>1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8" t="s">
        <v>151</v>
      </c>
      <c r="AU476" s="238" t="s">
        <v>149</v>
      </c>
      <c r="AV476" s="13" t="s">
        <v>84</v>
      </c>
      <c r="AW476" s="13" t="s">
        <v>33</v>
      </c>
      <c r="AX476" s="13" t="s">
        <v>76</v>
      </c>
      <c r="AY476" s="238" t="s">
        <v>141</v>
      </c>
    </row>
    <row r="477" s="14" customFormat="1">
      <c r="A477" s="14"/>
      <c r="B477" s="239"/>
      <c r="C477" s="240"/>
      <c r="D477" s="230" t="s">
        <v>151</v>
      </c>
      <c r="E477" s="241" t="s">
        <v>1</v>
      </c>
      <c r="F477" s="242" t="s">
        <v>547</v>
      </c>
      <c r="G477" s="240"/>
      <c r="H477" s="243">
        <v>502.19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9" t="s">
        <v>151</v>
      </c>
      <c r="AU477" s="249" t="s">
        <v>149</v>
      </c>
      <c r="AV477" s="14" t="s">
        <v>149</v>
      </c>
      <c r="AW477" s="14" t="s">
        <v>33</v>
      </c>
      <c r="AX477" s="14" t="s">
        <v>76</v>
      </c>
      <c r="AY477" s="249" t="s">
        <v>141</v>
      </c>
    </row>
    <row r="478" s="13" customFormat="1">
      <c r="A478" s="13"/>
      <c r="B478" s="228"/>
      <c r="C478" s="229"/>
      <c r="D478" s="230" t="s">
        <v>151</v>
      </c>
      <c r="E478" s="231" t="s">
        <v>1</v>
      </c>
      <c r="F478" s="232" t="s">
        <v>466</v>
      </c>
      <c r="G478" s="229"/>
      <c r="H478" s="231" t="s">
        <v>1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8" t="s">
        <v>151</v>
      </c>
      <c r="AU478" s="238" t="s">
        <v>149</v>
      </c>
      <c r="AV478" s="13" t="s">
        <v>84</v>
      </c>
      <c r="AW478" s="13" t="s">
        <v>33</v>
      </c>
      <c r="AX478" s="13" t="s">
        <v>76</v>
      </c>
      <c r="AY478" s="238" t="s">
        <v>141</v>
      </c>
    </row>
    <row r="479" s="14" customFormat="1">
      <c r="A479" s="14"/>
      <c r="B479" s="239"/>
      <c r="C479" s="240"/>
      <c r="D479" s="230" t="s">
        <v>151</v>
      </c>
      <c r="E479" s="241" t="s">
        <v>1</v>
      </c>
      <c r="F479" s="242" t="s">
        <v>548</v>
      </c>
      <c r="G479" s="240"/>
      <c r="H479" s="243">
        <v>452.95999999999998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9" t="s">
        <v>151</v>
      </c>
      <c r="AU479" s="249" t="s">
        <v>149</v>
      </c>
      <c r="AV479" s="14" t="s">
        <v>149</v>
      </c>
      <c r="AW479" s="14" t="s">
        <v>33</v>
      </c>
      <c r="AX479" s="14" t="s">
        <v>76</v>
      </c>
      <c r="AY479" s="249" t="s">
        <v>141</v>
      </c>
    </row>
    <row r="480" s="15" customFormat="1">
      <c r="A480" s="15"/>
      <c r="B480" s="260"/>
      <c r="C480" s="261"/>
      <c r="D480" s="230" t="s">
        <v>151</v>
      </c>
      <c r="E480" s="262" t="s">
        <v>1</v>
      </c>
      <c r="F480" s="263" t="s">
        <v>321</v>
      </c>
      <c r="G480" s="261"/>
      <c r="H480" s="264">
        <v>1061.52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0" t="s">
        <v>151</v>
      </c>
      <c r="AU480" s="270" t="s">
        <v>149</v>
      </c>
      <c r="AV480" s="15" t="s">
        <v>148</v>
      </c>
      <c r="AW480" s="15" t="s">
        <v>33</v>
      </c>
      <c r="AX480" s="15" t="s">
        <v>84</v>
      </c>
      <c r="AY480" s="270" t="s">
        <v>141</v>
      </c>
    </row>
    <row r="481" s="14" customFormat="1">
      <c r="A481" s="14"/>
      <c r="B481" s="239"/>
      <c r="C481" s="240"/>
      <c r="D481" s="230" t="s">
        <v>151</v>
      </c>
      <c r="E481" s="240"/>
      <c r="F481" s="242" t="s">
        <v>561</v>
      </c>
      <c r="G481" s="240"/>
      <c r="H481" s="243">
        <v>1114.596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151</v>
      </c>
      <c r="AU481" s="249" t="s">
        <v>149</v>
      </c>
      <c r="AV481" s="14" t="s">
        <v>149</v>
      </c>
      <c r="AW481" s="14" t="s">
        <v>4</v>
      </c>
      <c r="AX481" s="14" t="s">
        <v>84</v>
      </c>
      <c r="AY481" s="249" t="s">
        <v>141</v>
      </c>
    </row>
    <row r="482" s="2" customFormat="1" ht="24.15" customHeight="1">
      <c r="A482" s="39"/>
      <c r="B482" s="40"/>
      <c r="C482" s="250" t="s">
        <v>562</v>
      </c>
      <c r="D482" s="250" t="s">
        <v>193</v>
      </c>
      <c r="E482" s="251" t="s">
        <v>563</v>
      </c>
      <c r="F482" s="252" t="s">
        <v>564</v>
      </c>
      <c r="G482" s="253" t="s">
        <v>249</v>
      </c>
      <c r="H482" s="254">
        <v>29.210999999999999</v>
      </c>
      <c r="I482" s="255"/>
      <c r="J482" s="256">
        <f>ROUND(I482*H482,2)</f>
        <v>0</v>
      </c>
      <c r="K482" s="252" t="s">
        <v>147</v>
      </c>
      <c r="L482" s="257"/>
      <c r="M482" s="258" t="s">
        <v>1</v>
      </c>
      <c r="N482" s="259" t="s">
        <v>42</v>
      </c>
      <c r="O482" s="92"/>
      <c r="P482" s="224">
        <f>O482*H482</f>
        <v>0</v>
      </c>
      <c r="Q482" s="224">
        <v>0.00050000000000000001</v>
      </c>
      <c r="R482" s="224">
        <f>Q482*H482</f>
        <v>0.0146055</v>
      </c>
      <c r="S482" s="224">
        <v>0</v>
      </c>
      <c r="T482" s="22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6" t="s">
        <v>188</v>
      </c>
      <c r="AT482" s="226" t="s">
        <v>193</v>
      </c>
      <c r="AU482" s="226" t="s">
        <v>149</v>
      </c>
      <c r="AY482" s="18" t="s">
        <v>141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8" t="s">
        <v>149</v>
      </c>
      <c r="BK482" s="227">
        <f>ROUND(I482*H482,2)</f>
        <v>0</v>
      </c>
      <c r="BL482" s="18" t="s">
        <v>148</v>
      </c>
      <c r="BM482" s="226" t="s">
        <v>565</v>
      </c>
    </row>
    <row r="483" s="13" customFormat="1">
      <c r="A483" s="13"/>
      <c r="B483" s="228"/>
      <c r="C483" s="229"/>
      <c r="D483" s="230" t="s">
        <v>151</v>
      </c>
      <c r="E483" s="231" t="s">
        <v>1</v>
      </c>
      <c r="F483" s="232" t="s">
        <v>555</v>
      </c>
      <c r="G483" s="229"/>
      <c r="H483" s="231" t="s">
        <v>1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8" t="s">
        <v>151</v>
      </c>
      <c r="AU483" s="238" t="s">
        <v>149</v>
      </c>
      <c r="AV483" s="13" t="s">
        <v>84</v>
      </c>
      <c r="AW483" s="13" t="s">
        <v>33</v>
      </c>
      <c r="AX483" s="13" t="s">
        <v>76</v>
      </c>
      <c r="AY483" s="238" t="s">
        <v>141</v>
      </c>
    </row>
    <row r="484" s="14" customFormat="1">
      <c r="A484" s="14"/>
      <c r="B484" s="239"/>
      <c r="C484" s="240"/>
      <c r="D484" s="230" t="s">
        <v>151</v>
      </c>
      <c r="E484" s="241" t="s">
        <v>1</v>
      </c>
      <c r="F484" s="242" t="s">
        <v>556</v>
      </c>
      <c r="G484" s="240"/>
      <c r="H484" s="243">
        <v>27.82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9" t="s">
        <v>151</v>
      </c>
      <c r="AU484" s="249" t="s">
        <v>149</v>
      </c>
      <c r="AV484" s="14" t="s">
        <v>149</v>
      </c>
      <c r="AW484" s="14" t="s">
        <v>33</v>
      </c>
      <c r="AX484" s="14" t="s">
        <v>84</v>
      </c>
      <c r="AY484" s="249" t="s">
        <v>141</v>
      </c>
    </row>
    <row r="485" s="14" customFormat="1">
      <c r="A485" s="14"/>
      <c r="B485" s="239"/>
      <c r="C485" s="240"/>
      <c r="D485" s="230" t="s">
        <v>151</v>
      </c>
      <c r="E485" s="240"/>
      <c r="F485" s="242" t="s">
        <v>566</v>
      </c>
      <c r="G485" s="240"/>
      <c r="H485" s="243">
        <v>29.210999999999999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9" t="s">
        <v>151</v>
      </c>
      <c r="AU485" s="249" t="s">
        <v>149</v>
      </c>
      <c r="AV485" s="14" t="s">
        <v>149</v>
      </c>
      <c r="AW485" s="14" t="s">
        <v>4</v>
      </c>
      <c r="AX485" s="14" t="s">
        <v>84</v>
      </c>
      <c r="AY485" s="249" t="s">
        <v>141</v>
      </c>
    </row>
    <row r="486" s="2" customFormat="1" ht="24.15" customHeight="1">
      <c r="A486" s="39"/>
      <c r="B486" s="40"/>
      <c r="C486" s="250" t="s">
        <v>567</v>
      </c>
      <c r="D486" s="250" t="s">
        <v>193</v>
      </c>
      <c r="E486" s="251" t="s">
        <v>568</v>
      </c>
      <c r="F486" s="252" t="s">
        <v>569</v>
      </c>
      <c r="G486" s="253" t="s">
        <v>249</v>
      </c>
      <c r="H486" s="254">
        <v>972.66300000000001</v>
      </c>
      <c r="I486" s="255"/>
      <c r="J486" s="256">
        <f>ROUND(I486*H486,2)</f>
        <v>0</v>
      </c>
      <c r="K486" s="252" t="s">
        <v>147</v>
      </c>
      <c r="L486" s="257"/>
      <c r="M486" s="258" t="s">
        <v>1</v>
      </c>
      <c r="N486" s="259" t="s">
        <v>42</v>
      </c>
      <c r="O486" s="92"/>
      <c r="P486" s="224">
        <f>O486*H486</f>
        <v>0</v>
      </c>
      <c r="Q486" s="224">
        <v>4.0000000000000003E-05</v>
      </c>
      <c r="R486" s="224">
        <f>Q486*H486</f>
        <v>0.038906520000000007</v>
      </c>
      <c r="S486" s="224">
        <v>0</v>
      </c>
      <c r="T486" s="22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6" t="s">
        <v>188</v>
      </c>
      <c r="AT486" s="226" t="s">
        <v>193</v>
      </c>
      <c r="AU486" s="226" t="s">
        <v>149</v>
      </c>
      <c r="AY486" s="18" t="s">
        <v>141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8" t="s">
        <v>149</v>
      </c>
      <c r="BK486" s="227">
        <f>ROUND(I486*H486,2)</f>
        <v>0</v>
      </c>
      <c r="BL486" s="18" t="s">
        <v>148</v>
      </c>
      <c r="BM486" s="226" t="s">
        <v>570</v>
      </c>
    </row>
    <row r="487" s="13" customFormat="1">
      <c r="A487" s="13"/>
      <c r="B487" s="228"/>
      <c r="C487" s="229"/>
      <c r="D487" s="230" t="s">
        <v>151</v>
      </c>
      <c r="E487" s="231" t="s">
        <v>1</v>
      </c>
      <c r="F487" s="232" t="s">
        <v>553</v>
      </c>
      <c r="G487" s="229"/>
      <c r="H487" s="231" t="s">
        <v>1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8" t="s">
        <v>151</v>
      </c>
      <c r="AU487" s="238" t="s">
        <v>149</v>
      </c>
      <c r="AV487" s="13" t="s">
        <v>84</v>
      </c>
      <c r="AW487" s="13" t="s">
        <v>33</v>
      </c>
      <c r="AX487" s="13" t="s">
        <v>76</v>
      </c>
      <c r="AY487" s="238" t="s">
        <v>141</v>
      </c>
    </row>
    <row r="488" s="14" customFormat="1">
      <c r="A488" s="14"/>
      <c r="B488" s="239"/>
      <c r="C488" s="240"/>
      <c r="D488" s="230" t="s">
        <v>151</v>
      </c>
      <c r="E488" s="241" t="s">
        <v>1</v>
      </c>
      <c r="F488" s="242" t="s">
        <v>554</v>
      </c>
      <c r="G488" s="240"/>
      <c r="H488" s="243">
        <v>926.346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9" t="s">
        <v>151</v>
      </c>
      <c r="AU488" s="249" t="s">
        <v>149</v>
      </c>
      <c r="AV488" s="14" t="s">
        <v>149</v>
      </c>
      <c r="AW488" s="14" t="s">
        <v>33</v>
      </c>
      <c r="AX488" s="14" t="s">
        <v>84</v>
      </c>
      <c r="AY488" s="249" t="s">
        <v>141</v>
      </c>
    </row>
    <row r="489" s="14" customFormat="1">
      <c r="A489" s="14"/>
      <c r="B489" s="239"/>
      <c r="C489" s="240"/>
      <c r="D489" s="230" t="s">
        <v>151</v>
      </c>
      <c r="E489" s="240"/>
      <c r="F489" s="242" t="s">
        <v>571</v>
      </c>
      <c r="G489" s="240"/>
      <c r="H489" s="243">
        <v>972.66300000000001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9" t="s">
        <v>151</v>
      </c>
      <c r="AU489" s="249" t="s">
        <v>149</v>
      </c>
      <c r="AV489" s="14" t="s">
        <v>149</v>
      </c>
      <c r="AW489" s="14" t="s">
        <v>4</v>
      </c>
      <c r="AX489" s="14" t="s">
        <v>84</v>
      </c>
      <c r="AY489" s="249" t="s">
        <v>141</v>
      </c>
    </row>
    <row r="490" s="2" customFormat="1" ht="24.15" customHeight="1">
      <c r="A490" s="39"/>
      <c r="B490" s="40"/>
      <c r="C490" s="250" t="s">
        <v>572</v>
      </c>
      <c r="D490" s="250" t="s">
        <v>193</v>
      </c>
      <c r="E490" s="251" t="s">
        <v>573</v>
      </c>
      <c r="F490" s="252" t="s">
        <v>574</v>
      </c>
      <c r="G490" s="253" t="s">
        <v>249</v>
      </c>
      <c r="H490" s="254">
        <v>610.15499999999997</v>
      </c>
      <c r="I490" s="255"/>
      <c r="J490" s="256">
        <f>ROUND(I490*H490,2)</f>
        <v>0</v>
      </c>
      <c r="K490" s="252" t="s">
        <v>147</v>
      </c>
      <c r="L490" s="257"/>
      <c r="M490" s="258" t="s">
        <v>1</v>
      </c>
      <c r="N490" s="259" t="s">
        <v>42</v>
      </c>
      <c r="O490" s="92"/>
      <c r="P490" s="224">
        <f>O490*H490</f>
        <v>0</v>
      </c>
      <c r="Q490" s="224">
        <v>0.00029999999999999997</v>
      </c>
      <c r="R490" s="224">
        <f>Q490*H490</f>
        <v>0.18304649999999997</v>
      </c>
      <c r="S490" s="224">
        <v>0</v>
      </c>
      <c r="T490" s="22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6" t="s">
        <v>188</v>
      </c>
      <c r="AT490" s="226" t="s">
        <v>193</v>
      </c>
      <c r="AU490" s="226" t="s">
        <v>149</v>
      </c>
      <c r="AY490" s="18" t="s">
        <v>141</v>
      </c>
      <c r="BE490" s="227">
        <f>IF(N490="základní",J490,0)</f>
        <v>0</v>
      </c>
      <c r="BF490" s="227">
        <f>IF(N490="snížená",J490,0)</f>
        <v>0</v>
      </c>
      <c r="BG490" s="227">
        <f>IF(N490="zákl. přenesená",J490,0)</f>
        <v>0</v>
      </c>
      <c r="BH490" s="227">
        <f>IF(N490="sníž. přenesená",J490,0)</f>
        <v>0</v>
      </c>
      <c r="BI490" s="227">
        <f>IF(N490="nulová",J490,0)</f>
        <v>0</v>
      </c>
      <c r="BJ490" s="18" t="s">
        <v>149</v>
      </c>
      <c r="BK490" s="227">
        <f>ROUND(I490*H490,2)</f>
        <v>0</v>
      </c>
      <c r="BL490" s="18" t="s">
        <v>148</v>
      </c>
      <c r="BM490" s="226" t="s">
        <v>575</v>
      </c>
    </row>
    <row r="491" s="13" customFormat="1">
      <c r="A491" s="13"/>
      <c r="B491" s="228"/>
      <c r="C491" s="229"/>
      <c r="D491" s="230" t="s">
        <v>151</v>
      </c>
      <c r="E491" s="231" t="s">
        <v>1</v>
      </c>
      <c r="F491" s="232" t="s">
        <v>551</v>
      </c>
      <c r="G491" s="229"/>
      <c r="H491" s="231" t="s">
        <v>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8" t="s">
        <v>151</v>
      </c>
      <c r="AU491" s="238" t="s">
        <v>149</v>
      </c>
      <c r="AV491" s="13" t="s">
        <v>84</v>
      </c>
      <c r="AW491" s="13" t="s">
        <v>33</v>
      </c>
      <c r="AX491" s="13" t="s">
        <v>76</v>
      </c>
      <c r="AY491" s="238" t="s">
        <v>141</v>
      </c>
    </row>
    <row r="492" s="14" customFormat="1">
      <c r="A492" s="14"/>
      <c r="B492" s="239"/>
      <c r="C492" s="240"/>
      <c r="D492" s="230" t="s">
        <v>151</v>
      </c>
      <c r="E492" s="241" t="s">
        <v>1</v>
      </c>
      <c r="F492" s="242" t="s">
        <v>552</v>
      </c>
      <c r="G492" s="240"/>
      <c r="H492" s="243">
        <v>581.10000000000002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9" t="s">
        <v>151</v>
      </c>
      <c r="AU492" s="249" t="s">
        <v>149</v>
      </c>
      <c r="AV492" s="14" t="s">
        <v>149</v>
      </c>
      <c r="AW492" s="14" t="s">
        <v>33</v>
      </c>
      <c r="AX492" s="14" t="s">
        <v>84</v>
      </c>
      <c r="AY492" s="249" t="s">
        <v>141</v>
      </c>
    </row>
    <row r="493" s="14" customFormat="1">
      <c r="A493" s="14"/>
      <c r="B493" s="239"/>
      <c r="C493" s="240"/>
      <c r="D493" s="230" t="s">
        <v>151</v>
      </c>
      <c r="E493" s="240"/>
      <c r="F493" s="242" t="s">
        <v>576</v>
      </c>
      <c r="G493" s="240"/>
      <c r="H493" s="243">
        <v>610.15499999999997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9" t="s">
        <v>151</v>
      </c>
      <c r="AU493" s="249" t="s">
        <v>149</v>
      </c>
      <c r="AV493" s="14" t="s">
        <v>149</v>
      </c>
      <c r="AW493" s="14" t="s">
        <v>4</v>
      </c>
      <c r="AX493" s="14" t="s">
        <v>84</v>
      </c>
      <c r="AY493" s="249" t="s">
        <v>141</v>
      </c>
    </row>
    <row r="494" s="2" customFormat="1" ht="24.15" customHeight="1">
      <c r="A494" s="39"/>
      <c r="B494" s="40"/>
      <c r="C494" s="250" t="s">
        <v>577</v>
      </c>
      <c r="D494" s="250" t="s">
        <v>193</v>
      </c>
      <c r="E494" s="251" t="s">
        <v>578</v>
      </c>
      <c r="F494" s="252" t="s">
        <v>579</v>
      </c>
      <c r="G494" s="253" t="s">
        <v>249</v>
      </c>
      <c r="H494" s="254">
        <v>335.52800000000002</v>
      </c>
      <c r="I494" s="255"/>
      <c r="J494" s="256">
        <f>ROUND(I494*H494,2)</f>
        <v>0</v>
      </c>
      <c r="K494" s="252" t="s">
        <v>147</v>
      </c>
      <c r="L494" s="257"/>
      <c r="M494" s="258" t="s">
        <v>1</v>
      </c>
      <c r="N494" s="259" t="s">
        <v>42</v>
      </c>
      <c r="O494" s="92"/>
      <c r="P494" s="224">
        <f>O494*H494</f>
        <v>0</v>
      </c>
      <c r="Q494" s="224">
        <v>0.00020000000000000001</v>
      </c>
      <c r="R494" s="224">
        <f>Q494*H494</f>
        <v>0.067105600000000001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188</v>
      </c>
      <c r="AT494" s="226" t="s">
        <v>193</v>
      </c>
      <c r="AU494" s="226" t="s">
        <v>149</v>
      </c>
      <c r="AY494" s="18" t="s">
        <v>141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149</v>
      </c>
      <c r="BK494" s="227">
        <f>ROUND(I494*H494,2)</f>
        <v>0</v>
      </c>
      <c r="BL494" s="18" t="s">
        <v>148</v>
      </c>
      <c r="BM494" s="226" t="s">
        <v>580</v>
      </c>
    </row>
    <row r="495" s="13" customFormat="1">
      <c r="A495" s="13"/>
      <c r="B495" s="228"/>
      <c r="C495" s="229"/>
      <c r="D495" s="230" t="s">
        <v>151</v>
      </c>
      <c r="E495" s="231" t="s">
        <v>1</v>
      </c>
      <c r="F495" s="232" t="s">
        <v>549</v>
      </c>
      <c r="G495" s="229"/>
      <c r="H495" s="231" t="s">
        <v>1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8" t="s">
        <v>151</v>
      </c>
      <c r="AU495" s="238" t="s">
        <v>149</v>
      </c>
      <c r="AV495" s="13" t="s">
        <v>84</v>
      </c>
      <c r="AW495" s="13" t="s">
        <v>33</v>
      </c>
      <c r="AX495" s="13" t="s">
        <v>76</v>
      </c>
      <c r="AY495" s="238" t="s">
        <v>141</v>
      </c>
    </row>
    <row r="496" s="14" customFormat="1">
      <c r="A496" s="14"/>
      <c r="B496" s="239"/>
      <c r="C496" s="240"/>
      <c r="D496" s="230" t="s">
        <v>151</v>
      </c>
      <c r="E496" s="241" t="s">
        <v>1</v>
      </c>
      <c r="F496" s="242" t="s">
        <v>550</v>
      </c>
      <c r="G496" s="240"/>
      <c r="H496" s="243">
        <v>319.55000000000001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9" t="s">
        <v>151</v>
      </c>
      <c r="AU496" s="249" t="s">
        <v>149</v>
      </c>
      <c r="AV496" s="14" t="s">
        <v>149</v>
      </c>
      <c r="AW496" s="14" t="s">
        <v>33</v>
      </c>
      <c r="AX496" s="14" t="s">
        <v>84</v>
      </c>
      <c r="AY496" s="249" t="s">
        <v>141</v>
      </c>
    </row>
    <row r="497" s="14" customFormat="1">
      <c r="A497" s="14"/>
      <c r="B497" s="239"/>
      <c r="C497" s="240"/>
      <c r="D497" s="230" t="s">
        <v>151</v>
      </c>
      <c r="E497" s="240"/>
      <c r="F497" s="242" t="s">
        <v>581</v>
      </c>
      <c r="G497" s="240"/>
      <c r="H497" s="243">
        <v>335.52800000000002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151</v>
      </c>
      <c r="AU497" s="249" t="s">
        <v>149</v>
      </c>
      <c r="AV497" s="14" t="s">
        <v>149</v>
      </c>
      <c r="AW497" s="14" t="s">
        <v>4</v>
      </c>
      <c r="AX497" s="14" t="s">
        <v>84</v>
      </c>
      <c r="AY497" s="249" t="s">
        <v>141</v>
      </c>
    </row>
    <row r="498" s="2" customFormat="1" ht="24.15" customHeight="1">
      <c r="A498" s="39"/>
      <c r="B498" s="40"/>
      <c r="C498" s="215" t="s">
        <v>582</v>
      </c>
      <c r="D498" s="215" t="s">
        <v>143</v>
      </c>
      <c r="E498" s="216" t="s">
        <v>583</v>
      </c>
      <c r="F498" s="217" t="s">
        <v>584</v>
      </c>
      <c r="G498" s="218" t="s">
        <v>146</v>
      </c>
      <c r="H498" s="219">
        <v>268.09699999999998</v>
      </c>
      <c r="I498" s="220"/>
      <c r="J498" s="221">
        <f>ROUND(I498*H498,2)</f>
        <v>0</v>
      </c>
      <c r="K498" s="217" t="s">
        <v>147</v>
      </c>
      <c r="L498" s="45"/>
      <c r="M498" s="222" t="s">
        <v>1</v>
      </c>
      <c r="N498" s="223" t="s">
        <v>42</v>
      </c>
      <c r="O498" s="92"/>
      <c r="P498" s="224">
        <f>O498*H498</f>
        <v>0</v>
      </c>
      <c r="Q498" s="224">
        <v>0.00628</v>
      </c>
      <c r="R498" s="224">
        <f>Q498*H498</f>
        <v>1.6836491599999999</v>
      </c>
      <c r="S498" s="224">
        <v>0</v>
      </c>
      <c r="T498" s="22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6" t="s">
        <v>148</v>
      </c>
      <c r="AT498" s="226" t="s">
        <v>143</v>
      </c>
      <c r="AU498" s="226" t="s">
        <v>149</v>
      </c>
      <c r="AY498" s="18" t="s">
        <v>141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8" t="s">
        <v>149</v>
      </c>
      <c r="BK498" s="227">
        <f>ROUND(I498*H498,2)</f>
        <v>0</v>
      </c>
      <c r="BL498" s="18" t="s">
        <v>148</v>
      </c>
      <c r="BM498" s="226" t="s">
        <v>585</v>
      </c>
    </row>
    <row r="499" s="13" customFormat="1">
      <c r="A499" s="13"/>
      <c r="B499" s="228"/>
      <c r="C499" s="229"/>
      <c r="D499" s="230" t="s">
        <v>151</v>
      </c>
      <c r="E499" s="231" t="s">
        <v>1</v>
      </c>
      <c r="F499" s="232" t="s">
        <v>414</v>
      </c>
      <c r="G499" s="229"/>
      <c r="H499" s="231" t="s">
        <v>1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8" t="s">
        <v>151</v>
      </c>
      <c r="AU499" s="238" t="s">
        <v>149</v>
      </c>
      <c r="AV499" s="13" t="s">
        <v>84</v>
      </c>
      <c r="AW499" s="13" t="s">
        <v>33</v>
      </c>
      <c r="AX499" s="13" t="s">
        <v>76</v>
      </c>
      <c r="AY499" s="238" t="s">
        <v>141</v>
      </c>
    </row>
    <row r="500" s="14" customFormat="1">
      <c r="A500" s="14"/>
      <c r="B500" s="239"/>
      <c r="C500" s="240"/>
      <c r="D500" s="230" t="s">
        <v>151</v>
      </c>
      <c r="E500" s="241" t="s">
        <v>1</v>
      </c>
      <c r="F500" s="242" t="s">
        <v>415</v>
      </c>
      <c r="G500" s="240"/>
      <c r="H500" s="243">
        <v>171.21000000000001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9" t="s">
        <v>151</v>
      </c>
      <c r="AU500" s="249" t="s">
        <v>149</v>
      </c>
      <c r="AV500" s="14" t="s">
        <v>149</v>
      </c>
      <c r="AW500" s="14" t="s">
        <v>33</v>
      </c>
      <c r="AX500" s="14" t="s">
        <v>76</v>
      </c>
      <c r="AY500" s="249" t="s">
        <v>141</v>
      </c>
    </row>
    <row r="501" s="14" customFormat="1">
      <c r="A501" s="14"/>
      <c r="B501" s="239"/>
      <c r="C501" s="240"/>
      <c r="D501" s="230" t="s">
        <v>151</v>
      </c>
      <c r="E501" s="241" t="s">
        <v>1</v>
      </c>
      <c r="F501" s="242" t="s">
        <v>366</v>
      </c>
      <c r="G501" s="240"/>
      <c r="H501" s="243">
        <v>-12.32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9" t="s">
        <v>151</v>
      </c>
      <c r="AU501" s="249" t="s">
        <v>149</v>
      </c>
      <c r="AV501" s="14" t="s">
        <v>149</v>
      </c>
      <c r="AW501" s="14" t="s">
        <v>33</v>
      </c>
      <c r="AX501" s="14" t="s">
        <v>76</v>
      </c>
      <c r="AY501" s="249" t="s">
        <v>141</v>
      </c>
    </row>
    <row r="502" s="14" customFormat="1">
      <c r="A502" s="14"/>
      <c r="B502" s="239"/>
      <c r="C502" s="240"/>
      <c r="D502" s="230" t="s">
        <v>151</v>
      </c>
      <c r="E502" s="241" t="s">
        <v>1</v>
      </c>
      <c r="F502" s="242" t="s">
        <v>367</v>
      </c>
      <c r="G502" s="240"/>
      <c r="H502" s="243">
        <v>-13.865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9" t="s">
        <v>151</v>
      </c>
      <c r="AU502" s="249" t="s">
        <v>149</v>
      </c>
      <c r="AV502" s="14" t="s">
        <v>149</v>
      </c>
      <c r="AW502" s="14" t="s">
        <v>33</v>
      </c>
      <c r="AX502" s="14" t="s">
        <v>76</v>
      </c>
      <c r="AY502" s="249" t="s">
        <v>141</v>
      </c>
    </row>
    <row r="503" s="14" customFormat="1">
      <c r="A503" s="14"/>
      <c r="B503" s="239"/>
      <c r="C503" s="240"/>
      <c r="D503" s="230" t="s">
        <v>151</v>
      </c>
      <c r="E503" s="241" t="s">
        <v>1</v>
      </c>
      <c r="F503" s="242" t="s">
        <v>368</v>
      </c>
      <c r="G503" s="240"/>
      <c r="H503" s="243">
        <v>-34.582000000000001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151</v>
      </c>
      <c r="AU503" s="249" t="s">
        <v>149</v>
      </c>
      <c r="AV503" s="14" t="s">
        <v>149</v>
      </c>
      <c r="AW503" s="14" t="s">
        <v>33</v>
      </c>
      <c r="AX503" s="14" t="s">
        <v>76</v>
      </c>
      <c r="AY503" s="249" t="s">
        <v>141</v>
      </c>
    </row>
    <row r="504" s="13" customFormat="1">
      <c r="A504" s="13"/>
      <c r="B504" s="228"/>
      <c r="C504" s="229"/>
      <c r="D504" s="230" t="s">
        <v>151</v>
      </c>
      <c r="E504" s="231" t="s">
        <v>1</v>
      </c>
      <c r="F504" s="232" t="s">
        <v>416</v>
      </c>
      <c r="G504" s="229"/>
      <c r="H504" s="231" t="s">
        <v>1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8" t="s">
        <v>151</v>
      </c>
      <c r="AU504" s="238" t="s">
        <v>149</v>
      </c>
      <c r="AV504" s="13" t="s">
        <v>84</v>
      </c>
      <c r="AW504" s="13" t="s">
        <v>33</v>
      </c>
      <c r="AX504" s="13" t="s">
        <v>76</v>
      </c>
      <c r="AY504" s="238" t="s">
        <v>141</v>
      </c>
    </row>
    <row r="505" s="14" customFormat="1">
      <c r="A505" s="14"/>
      <c r="B505" s="239"/>
      <c r="C505" s="240"/>
      <c r="D505" s="230" t="s">
        <v>151</v>
      </c>
      <c r="E505" s="241" t="s">
        <v>1</v>
      </c>
      <c r="F505" s="242" t="s">
        <v>417</v>
      </c>
      <c r="G505" s="240"/>
      <c r="H505" s="243">
        <v>88.239000000000004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9" t="s">
        <v>151</v>
      </c>
      <c r="AU505" s="249" t="s">
        <v>149</v>
      </c>
      <c r="AV505" s="14" t="s">
        <v>149</v>
      </c>
      <c r="AW505" s="14" t="s">
        <v>33</v>
      </c>
      <c r="AX505" s="14" t="s">
        <v>76</v>
      </c>
      <c r="AY505" s="249" t="s">
        <v>141</v>
      </c>
    </row>
    <row r="506" s="14" customFormat="1">
      <c r="A506" s="14"/>
      <c r="B506" s="239"/>
      <c r="C506" s="240"/>
      <c r="D506" s="230" t="s">
        <v>151</v>
      </c>
      <c r="E506" s="241" t="s">
        <v>1</v>
      </c>
      <c r="F506" s="242" t="s">
        <v>418</v>
      </c>
      <c r="G506" s="240"/>
      <c r="H506" s="243">
        <v>-26.079999999999998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9" t="s">
        <v>151</v>
      </c>
      <c r="AU506" s="249" t="s">
        <v>149</v>
      </c>
      <c r="AV506" s="14" t="s">
        <v>149</v>
      </c>
      <c r="AW506" s="14" t="s">
        <v>33</v>
      </c>
      <c r="AX506" s="14" t="s">
        <v>76</v>
      </c>
      <c r="AY506" s="249" t="s">
        <v>141</v>
      </c>
    </row>
    <row r="507" s="13" customFormat="1">
      <c r="A507" s="13"/>
      <c r="B507" s="228"/>
      <c r="C507" s="229"/>
      <c r="D507" s="230" t="s">
        <v>151</v>
      </c>
      <c r="E507" s="231" t="s">
        <v>1</v>
      </c>
      <c r="F507" s="232" t="s">
        <v>419</v>
      </c>
      <c r="G507" s="229"/>
      <c r="H507" s="231" t="s">
        <v>1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8" t="s">
        <v>151</v>
      </c>
      <c r="AU507" s="238" t="s">
        <v>149</v>
      </c>
      <c r="AV507" s="13" t="s">
        <v>84</v>
      </c>
      <c r="AW507" s="13" t="s">
        <v>33</v>
      </c>
      <c r="AX507" s="13" t="s">
        <v>76</v>
      </c>
      <c r="AY507" s="238" t="s">
        <v>141</v>
      </c>
    </row>
    <row r="508" s="14" customFormat="1">
      <c r="A508" s="14"/>
      <c r="B508" s="239"/>
      <c r="C508" s="240"/>
      <c r="D508" s="230" t="s">
        <v>151</v>
      </c>
      <c r="E508" s="241" t="s">
        <v>1</v>
      </c>
      <c r="F508" s="242" t="s">
        <v>420</v>
      </c>
      <c r="G508" s="240"/>
      <c r="H508" s="243">
        <v>24.206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9" t="s">
        <v>151</v>
      </c>
      <c r="AU508" s="249" t="s">
        <v>149</v>
      </c>
      <c r="AV508" s="14" t="s">
        <v>149</v>
      </c>
      <c r="AW508" s="14" t="s">
        <v>33</v>
      </c>
      <c r="AX508" s="14" t="s">
        <v>76</v>
      </c>
      <c r="AY508" s="249" t="s">
        <v>141</v>
      </c>
    </row>
    <row r="509" s="13" customFormat="1">
      <c r="A509" s="13"/>
      <c r="B509" s="228"/>
      <c r="C509" s="229"/>
      <c r="D509" s="230" t="s">
        <v>151</v>
      </c>
      <c r="E509" s="231" t="s">
        <v>1</v>
      </c>
      <c r="F509" s="232" t="s">
        <v>421</v>
      </c>
      <c r="G509" s="229"/>
      <c r="H509" s="231" t="s">
        <v>1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8" t="s">
        <v>151</v>
      </c>
      <c r="AU509" s="238" t="s">
        <v>149</v>
      </c>
      <c r="AV509" s="13" t="s">
        <v>84</v>
      </c>
      <c r="AW509" s="13" t="s">
        <v>33</v>
      </c>
      <c r="AX509" s="13" t="s">
        <v>76</v>
      </c>
      <c r="AY509" s="238" t="s">
        <v>141</v>
      </c>
    </row>
    <row r="510" s="14" customFormat="1">
      <c r="A510" s="14"/>
      <c r="B510" s="239"/>
      <c r="C510" s="240"/>
      <c r="D510" s="230" t="s">
        <v>151</v>
      </c>
      <c r="E510" s="241" t="s">
        <v>1</v>
      </c>
      <c r="F510" s="242" t="s">
        <v>422</v>
      </c>
      <c r="G510" s="240"/>
      <c r="H510" s="243">
        <v>15.288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9" t="s">
        <v>151</v>
      </c>
      <c r="AU510" s="249" t="s">
        <v>149</v>
      </c>
      <c r="AV510" s="14" t="s">
        <v>149</v>
      </c>
      <c r="AW510" s="14" t="s">
        <v>33</v>
      </c>
      <c r="AX510" s="14" t="s">
        <v>76</v>
      </c>
      <c r="AY510" s="249" t="s">
        <v>141</v>
      </c>
    </row>
    <row r="511" s="13" customFormat="1">
      <c r="A511" s="13"/>
      <c r="B511" s="228"/>
      <c r="C511" s="229"/>
      <c r="D511" s="230" t="s">
        <v>151</v>
      </c>
      <c r="E511" s="231" t="s">
        <v>1</v>
      </c>
      <c r="F511" s="232" t="s">
        <v>586</v>
      </c>
      <c r="G511" s="229"/>
      <c r="H511" s="231" t="s">
        <v>1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8" t="s">
        <v>151</v>
      </c>
      <c r="AU511" s="238" t="s">
        <v>149</v>
      </c>
      <c r="AV511" s="13" t="s">
        <v>84</v>
      </c>
      <c r="AW511" s="13" t="s">
        <v>33</v>
      </c>
      <c r="AX511" s="13" t="s">
        <v>76</v>
      </c>
      <c r="AY511" s="238" t="s">
        <v>141</v>
      </c>
    </row>
    <row r="512" s="14" customFormat="1">
      <c r="A512" s="14"/>
      <c r="B512" s="239"/>
      <c r="C512" s="240"/>
      <c r="D512" s="230" t="s">
        <v>151</v>
      </c>
      <c r="E512" s="241" t="s">
        <v>1</v>
      </c>
      <c r="F512" s="242" t="s">
        <v>587</v>
      </c>
      <c r="G512" s="240"/>
      <c r="H512" s="243">
        <v>14.835000000000001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9" t="s">
        <v>151</v>
      </c>
      <c r="AU512" s="249" t="s">
        <v>149</v>
      </c>
      <c r="AV512" s="14" t="s">
        <v>149</v>
      </c>
      <c r="AW512" s="14" t="s">
        <v>33</v>
      </c>
      <c r="AX512" s="14" t="s">
        <v>76</v>
      </c>
      <c r="AY512" s="249" t="s">
        <v>141</v>
      </c>
    </row>
    <row r="513" s="14" customFormat="1">
      <c r="A513" s="14"/>
      <c r="B513" s="239"/>
      <c r="C513" s="240"/>
      <c r="D513" s="230" t="s">
        <v>151</v>
      </c>
      <c r="E513" s="241" t="s">
        <v>1</v>
      </c>
      <c r="F513" s="242" t="s">
        <v>588</v>
      </c>
      <c r="G513" s="240"/>
      <c r="H513" s="243">
        <v>26.547000000000001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151</v>
      </c>
      <c r="AU513" s="249" t="s">
        <v>149</v>
      </c>
      <c r="AV513" s="14" t="s">
        <v>149</v>
      </c>
      <c r="AW513" s="14" t="s">
        <v>33</v>
      </c>
      <c r="AX513" s="14" t="s">
        <v>76</v>
      </c>
      <c r="AY513" s="249" t="s">
        <v>141</v>
      </c>
    </row>
    <row r="514" s="13" customFormat="1">
      <c r="A514" s="13"/>
      <c r="B514" s="228"/>
      <c r="C514" s="229"/>
      <c r="D514" s="230" t="s">
        <v>151</v>
      </c>
      <c r="E514" s="231" t="s">
        <v>1</v>
      </c>
      <c r="F514" s="232" t="s">
        <v>589</v>
      </c>
      <c r="G514" s="229"/>
      <c r="H514" s="231" t="s">
        <v>1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8" t="s">
        <v>151</v>
      </c>
      <c r="AU514" s="238" t="s">
        <v>149</v>
      </c>
      <c r="AV514" s="13" t="s">
        <v>84</v>
      </c>
      <c r="AW514" s="13" t="s">
        <v>33</v>
      </c>
      <c r="AX514" s="13" t="s">
        <v>76</v>
      </c>
      <c r="AY514" s="238" t="s">
        <v>141</v>
      </c>
    </row>
    <row r="515" s="14" customFormat="1">
      <c r="A515" s="14"/>
      <c r="B515" s="239"/>
      <c r="C515" s="240"/>
      <c r="D515" s="230" t="s">
        <v>151</v>
      </c>
      <c r="E515" s="241" t="s">
        <v>1</v>
      </c>
      <c r="F515" s="242" t="s">
        <v>590</v>
      </c>
      <c r="G515" s="240"/>
      <c r="H515" s="243">
        <v>10.419000000000001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9" t="s">
        <v>151</v>
      </c>
      <c r="AU515" s="249" t="s">
        <v>149</v>
      </c>
      <c r="AV515" s="14" t="s">
        <v>149</v>
      </c>
      <c r="AW515" s="14" t="s">
        <v>33</v>
      </c>
      <c r="AX515" s="14" t="s">
        <v>76</v>
      </c>
      <c r="AY515" s="249" t="s">
        <v>141</v>
      </c>
    </row>
    <row r="516" s="14" customFormat="1">
      <c r="A516" s="14"/>
      <c r="B516" s="239"/>
      <c r="C516" s="240"/>
      <c r="D516" s="230" t="s">
        <v>151</v>
      </c>
      <c r="E516" s="241" t="s">
        <v>1</v>
      </c>
      <c r="F516" s="242" t="s">
        <v>591</v>
      </c>
      <c r="G516" s="240"/>
      <c r="H516" s="243">
        <v>4.2000000000000002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151</v>
      </c>
      <c r="AU516" s="249" t="s">
        <v>149</v>
      </c>
      <c r="AV516" s="14" t="s">
        <v>149</v>
      </c>
      <c r="AW516" s="14" t="s">
        <v>33</v>
      </c>
      <c r="AX516" s="14" t="s">
        <v>76</v>
      </c>
      <c r="AY516" s="249" t="s">
        <v>141</v>
      </c>
    </row>
    <row r="517" s="15" customFormat="1">
      <c r="A517" s="15"/>
      <c r="B517" s="260"/>
      <c r="C517" s="261"/>
      <c r="D517" s="230" t="s">
        <v>151</v>
      </c>
      <c r="E517" s="262" t="s">
        <v>1</v>
      </c>
      <c r="F517" s="263" t="s">
        <v>321</v>
      </c>
      <c r="G517" s="261"/>
      <c r="H517" s="264">
        <v>268.09700000000004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0" t="s">
        <v>151</v>
      </c>
      <c r="AU517" s="270" t="s">
        <v>149</v>
      </c>
      <c r="AV517" s="15" t="s">
        <v>148</v>
      </c>
      <c r="AW517" s="15" t="s">
        <v>33</v>
      </c>
      <c r="AX517" s="15" t="s">
        <v>84</v>
      </c>
      <c r="AY517" s="270" t="s">
        <v>141</v>
      </c>
    </row>
    <row r="518" s="2" customFormat="1" ht="24.15" customHeight="1">
      <c r="A518" s="39"/>
      <c r="B518" s="40"/>
      <c r="C518" s="215" t="s">
        <v>592</v>
      </c>
      <c r="D518" s="215" t="s">
        <v>143</v>
      </c>
      <c r="E518" s="216" t="s">
        <v>593</v>
      </c>
      <c r="F518" s="217" t="s">
        <v>594</v>
      </c>
      <c r="G518" s="218" t="s">
        <v>146</v>
      </c>
      <c r="H518" s="219">
        <v>2038.954</v>
      </c>
      <c r="I518" s="220"/>
      <c r="J518" s="221">
        <f>ROUND(I518*H518,2)</f>
        <v>0</v>
      </c>
      <c r="K518" s="217" t="s">
        <v>147</v>
      </c>
      <c r="L518" s="45"/>
      <c r="M518" s="222" t="s">
        <v>1</v>
      </c>
      <c r="N518" s="223" t="s">
        <v>42</v>
      </c>
      <c r="O518" s="92"/>
      <c r="P518" s="224">
        <f>O518*H518</f>
        <v>0</v>
      </c>
      <c r="Q518" s="224">
        <v>0.00348</v>
      </c>
      <c r="R518" s="224">
        <f>Q518*H518</f>
        <v>7.0955599199999995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148</v>
      </c>
      <c r="AT518" s="226" t="s">
        <v>143</v>
      </c>
      <c r="AU518" s="226" t="s">
        <v>149</v>
      </c>
      <c r="AY518" s="18" t="s">
        <v>141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149</v>
      </c>
      <c r="BK518" s="227">
        <f>ROUND(I518*H518,2)</f>
        <v>0</v>
      </c>
      <c r="BL518" s="18" t="s">
        <v>148</v>
      </c>
      <c r="BM518" s="226" t="s">
        <v>595</v>
      </c>
    </row>
    <row r="519" s="13" customFormat="1">
      <c r="A519" s="13"/>
      <c r="B519" s="228"/>
      <c r="C519" s="229"/>
      <c r="D519" s="230" t="s">
        <v>151</v>
      </c>
      <c r="E519" s="231" t="s">
        <v>1</v>
      </c>
      <c r="F519" s="232" t="s">
        <v>364</v>
      </c>
      <c r="G519" s="229"/>
      <c r="H519" s="231" t="s">
        <v>1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8" t="s">
        <v>151</v>
      </c>
      <c r="AU519" s="238" t="s">
        <v>149</v>
      </c>
      <c r="AV519" s="13" t="s">
        <v>84</v>
      </c>
      <c r="AW519" s="13" t="s">
        <v>33</v>
      </c>
      <c r="AX519" s="13" t="s">
        <v>76</v>
      </c>
      <c r="AY519" s="238" t="s">
        <v>141</v>
      </c>
    </row>
    <row r="520" s="14" customFormat="1">
      <c r="A520" s="14"/>
      <c r="B520" s="239"/>
      <c r="C520" s="240"/>
      <c r="D520" s="230" t="s">
        <v>151</v>
      </c>
      <c r="E520" s="241" t="s">
        <v>1</v>
      </c>
      <c r="F520" s="242" t="s">
        <v>377</v>
      </c>
      <c r="G520" s="240"/>
      <c r="H520" s="243">
        <v>149.75999999999999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9" t="s">
        <v>151</v>
      </c>
      <c r="AU520" s="249" t="s">
        <v>149</v>
      </c>
      <c r="AV520" s="14" t="s">
        <v>149</v>
      </c>
      <c r="AW520" s="14" t="s">
        <v>33</v>
      </c>
      <c r="AX520" s="14" t="s">
        <v>76</v>
      </c>
      <c r="AY520" s="249" t="s">
        <v>141</v>
      </c>
    </row>
    <row r="521" s="13" customFormat="1">
      <c r="A521" s="13"/>
      <c r="B521" s="228"/>
      <c r="C521" s="229"/>
      <c r="D521" s="230" t="s">
        <v>151</v>
      </c>
      <c r="E521" s="231" t="s">
        <v>1</v>
      </c>
      <c r="F521" s="232" t="s">
        <v>369</v>
      </c>
      <c r="G521" s="229"/>
      <c r="H521" s="231" t="s">
        <v>1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151</v>
      </c>
      <c r="AU521" s="238" t="s">
        <v>149</v>
      </c>
      <c r="AV521" s="13" t="s">
        <v>84</v>
      </c>
      <c r="AW521" s="13" t="s">
        <v>33</v>
      </c>
      <c r="AX521" s="13" t="s">
        <v>76</v>
      </c>
      <c r="AY521" s="238" t="s">
        <v>141</v>
      </c>
    </row>
    <row r="522" s="14" customFormat="1">
      <c r="A522" s="14"/>
      <c r="B522" s="239"/>
      <c r="C522" s="240"/>
      <c r="D522" s="230" t="s">
        <v>151</v>
      </c>
      <c r="E522" s="241" t="s">
        <v>1</v>
      </c>
      <c r="F522" s="242" t="s">
        <v>379</v>
      </c>
      <c r="G522" s="240"/>
      <c r="H522" s="243">
        <v>88.319999999999993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9" t="s">
        <v>151</v>
      </c>
      <c r="AU522" s="249" t="s">
        <v>149</v>
      </c>
      <c r="AV522" s="14" t="s">
        <v>149</v>
      </c>
      <c r="AW522" s="14" t="s">
        <v>33</v>
      </c>
      <c r="AX522" s="14" t="s">
        <v>76</v>
      </c>
      <c r="AY522" s="249" t="s">
        <v>141</v>
      </c>
    </row>
    <row r="523" s="13" customFormat="1">
      <c r="A523" s="13"/>
      <c r="B523" s="228"/>
      <c r="C523" s="229"/>
      <c r="D523" s="230" t="s">
        <v>151</v>
      </c>
      <c r="E523" s="231" t="s">
        <v>1</v>
      </c>
      <c r="F523" s="232" t="s">
        <v>360</v>
      </c>
      <c r="G523" s="229"/>
      <c r="H523" s="231" t="s">
        <v>1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8" t="s">
        <v>151</v>
      </c>
      <c r="AU523" s="238" t="s">
        <v>149</v>
      </c>
      <c r="AV523" s="13" t="s">
        <v>84</v>
      </c>
      <c r="AW523" s="13" t="s">
        <v>33</v>
      </c>
      <c r="AX523" s="13" t="s">
        <v>76</v>
      </c>
      <c r="AY523" s="238" t="s">
        <v>141</v>
      </c>
    </row>
    <row r="524" s="14" customFormat="1">
      <c r="A524" s="14"/>
      <c r="B524" s="239"/>
      <c r="C524" s="240"/>
      <c r="D524" s="230" t="s">
        <v>151</v>
      </c>
      <c r="E524" s="241" t="s">
        <v>1</v>
      </c>
      <c r="F524" s="242" t="s">
        <v>596</v>
      </c>
      <c r="G524" s="240"/>
      <c r="H524" s="243">
        <v>138.47999999999999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9" t="s">
        <v>151</v>
      </c>
      <c r="AU524" s="249" t="s">
        <v>149</v>
      </c>
      <c r="AV524" s="14" t="s">
        <v>149</v>
      </c>
      <c r="AW524" s="14" t="s">
        <v>33</v>
      </c>
      <c r="AX524" s="14" t="s">
        <v>76</v>
      </c>
      <c r="AY524" s="249" t="s">
        <v>141</v>
      </c>
    </row>
    <row r="525" s="16" customFormat="1">
      <c r="A525" s="16"/>
      <c r="B525" s="271"/>
      <c r="C525" s="272"/>
      <c r="D525" s="230" t="s">
        <v>151</v>
      </c>
      <c r="E525" s="273" t="s">
        <v>1</v>
      </c>
      <c r="F525" s="274" t="s">
        <v>362</v>
      </c>
      <c r="G525" s="272"/>
      <c r="H525" s="275">
        <v>376.55999999999995</v>
      </c>
      <c r="I525" s="276"/>
      <c r="J525" s="272"/>
      <c r="K525" s="272"/>
      <c r="L525" s="277"/>
      <c r="M525" s="278"/>
      <c r="N525" s="279"/>
      <c r="O525" s="279"/>
      <c r="P525" s="279"/>
      <c r="Q525" s="279"/>
      <c r="R525" s="279"/>
      <c r="S525" s="279"/>
      <c r="T525" s="280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81" t="s">
        <v>151</v>
      </c>
      <c r="AU525" s="281" t="s">
        <v>149</v>
      </c>
      <c r="AV525" s="16" t="s">
        <v>160</v>
      </c>
      <c r="AW525" s="16" t="s">
        <v>33</v>
      </c>
      <c r="AX525" s="16" t="s">
        <v>76</v>
      </c>
      <c r="AY525" s="281" t="s">
        <v>141</v>
      </c>
    </row>
    <row r="526" s="14" customFormat="1">
      <c r="A526" s="14"/>
      <c r="B526" s="239"/>
      <c r="C526" s="240"/>
      <c r="D526" s="230" t="s">
        <v>151</v>
      </c>
      <c r="E526" s="241" t="s">
        <v>1</v>
      </c>
      <c r="F526" s="242" t="s">
        <v>597</v>
      </c>
      <c r="G526" s="240"/>
      <c r="H526" s="243">
        <v>138.47999999999999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9" t="s">
        <v>151</v>
      </c>
      <c r="AU526" s="249" t="s">
        <v>149</v>
      </c>
      <c r="AV526" s="14" t="s">
        <v>149</v>
      </c>
      <c r="AW526" s="14" t="s">
        <v>33</v>
      </c>
      <c r="AX526" s="14" t="s">
        <v>76</v>
      </c>
      <c r="AY526" s="249" t="s">
        <v>141</v>
      </c>
    </row>
    <row r="527" s="16" customFormat="1">
      <c r="A527" s="16"/>
      <c r="B527" s="271"/>
      <c r="C527" s="272"/>
      <c r="D527" s="230" t="s">
        <v>151</v>
      </c>
      <c r="E527" s="273" t="s">
        <v>1</v>
      </c>
      <c r="F527" s="274" t="s">
        <v>362</v>
      </c>
      <c r="G527" s="272"/>
      <c r="H527" s="275">
        <v>138.47999999999999</v>
      </c>
      <c r="I527" s="276"/>
      <c r="J527" s="272"/>
      <c r="K527" s="272"/>
      <c r="L527" s="277"/>
      <c r="M527" s="278"/>
      <c r="N527" s="279"/>
      <c r="O527" s="279"/>
      <c r="P527" s="279"/>
      <c r="Q527" s="279"/>
      <c r="R527" s="279"/>
      <c r="S527" s="279"/>
      <c r="T527" s="280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281" t="s">
        <v>151</v>
      </c>
      <c r="AU527" s="281" t="s">
        <v>149</v>
      </c>
      <c r="AV527" s="16" t="s">
        <v>160</v>
      </c>
      <c r="AW527" s="16" t="s">
        <v>33</v>
      </c>
      <c r="AX527" s="16" t="s">
        <v>76</v>
      </c>
      <c r="AY527" s="281" t="s">
        <v>141</v>
      </c>
    </row>
    <row r="528" s="13" customFormat="1">
      <c r="A528" s="13"/>
      <c r="B528" s="228"/>
      <c r="C528" s="229"/>
      <c r="D528" s="230" t="s">
        <v>151</v>
      </c>
      <c r="E528" s="231" t="s">
        <v>1</v>
      </c>
      <c r="F528" s="232" t="s">
        <v>364</v>
      </c>
      <c r="G528" s="229"/>
      <c r="H528" s="231" t="s">
        <v>1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8" t="s">
        <v>151</v>
      </c>
      <c r="AU528" s="238" t="s">
        <v>149</v>
      </c>
      <c r="AV528" s="13" t="s">
        <v>84</v>
      </c>
      <c r="AW528" s="13" t="s">
        <v>33</v>
      </c>
      <c r="AX528" s="13" t="s">
        <v>76</v>
      </c>
      <c r="AY528" s="238" t="s">
        <v>141</v>
      </c>
    </row>
    <row r="529" s="14" customFormat="1">
      <c r="A529" s="14"/>
      <c r="B529" s="239"/>
      <c r="C529" s="240"/>
      <c r="D529" s="230" t="s">
        <v>151</v>
      </c>
      <c r="E529" s="241" t="s">
        <v>1</v>
      </c>
      <c r="F529" s="242" t="s">
        <v>598</v>
      </c>
      <c r="G529" s="240"/>
      <c r="H529" s="243">
        <v>820.56399999999996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9" t="s">
        <v>151</v>
      </c>
      <c r="AU529" s="249" t="s">
        <v>149</v>
      </c>
      <c r="AV529" s="14" t="s">
        <v>149</v>
      </c>
      <c r="AW529" s="14" t="s">
        <v>33</v>
      </c>
      <c r="AX529" s="14" t="s">
        <v>76</v>
      </c>
      <c r="AY529" s="249" t="s">
        <v>141</v>
      </c>
    </row>
    <row r="530" s="16" customFormat="1">
      <c r="A530" s="16"/>
      <c r="B530" s="271"/>
      <c r="C530" s="272"/>
      <c r="D530" s="230" t="s">
        <v>151</v>
      </c>
      <c r="E530" s="273" t="s">
        <v>1</v>
      </c>
      <c r="F530" s="274" t="s">
        <v>362</v>
      </c>
      <c r="G530" s="272"/>
      <c r="H530" s="275">
        <v>820.56399999999996</v>
      </c>
      <c r="I530" s="276"/>
      <c r="J530" s="272"/>
      <c r="K530" s="272"/>
      <c r="L530" s="277"/>
      <c r="M530" s="278"/>
      <c r="N530" s="279"/>
      <c r="O530" s="279"/>
      <c r="P530" s="279"/>
      <c r="Q530" s="279"/>
      <c r="R530" s="279"/>
      <c r="S530" s="279"/>
      <c r="T530" s="280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81" t="s">
        <v>151</v>
      </c>
      <c r="AU530" s="281" t="s">
        <v>149</v>
      </c>
      <c r="AV530" s="16" t="s">
        <v>160</v>
      </c>
      <c r="AW530" s="16" t="s">
        <v>33</v>
      </c>
      <c r="AX530" s="16" t="s">
        <v>76</v>
      </c>
      <c r="AY530" s="281" t="s">
        <v>141</v>
      </c>
    </row>
    <row r="531" s="13" customFormat="1">
      <c r="A531" s="13"/>
      <c r="B531" s="228"/>
      <c r="C531" s="229"/>
      <c r="D531" s="230" t="s">
        <v>151</v>
      </c>
      <c r="E531" s="231" t="s">
        <v>1</v>
      </c>
      <c r="F531" s="232" t="s">
        <v>369</v>
      </c>
      <c r="G531" s="229"/>
      <c r="H531" s="231" t="s">
        <v>1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8" t="s">
        <v>151</v>
      </c>
      <c r="AU531" s="238" t="s">
        <v>149</v>
      </c>
      <c r="AV531" s="13" t="s">
        <v>84</v>
      </c>
      <c r="AW531" s="13" t="s">
        <v>33</v>
      </c>
      <c r="AX531" s="13" t="s">
        <v>76</v>
      </c>
      <c r="AY531" s="238" t="s">
        <v>141</v>
      </c>
    </row>
    <row r="532" s="14" customFormat="1">
      <c r="A532" s="14"/>
      <c r="B532" s="239"/>
      <c r="C532" s="240"/>
      <c r="D532" s="230" t="s">
        <v>151</v>
      </c>
      <c r="E532" s="241" t="s">
        <v>1</v>
      </c>
      <c r="F532" s="242" t="s">
        <v>599</v>
      </c>
      <c r="G532" s="240"/>
      <c r="H532" s="243">
        <v>522.48400000000004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9" t="s">
        <v>151</v>
      </c>
      <c r="AU532" s="249" t="s">
        <v>149</v>
      </c>
      <c r="AV532" s="14" t="s">
        <v>149</v>
      </c>
      <c r="AW532" s="14" t="s">
        <v>33</v>
      </c>
      <c r="AX532" s="14" t="s">
        <v>76</v>
      </c>
      <c r="AY532" s="249" t="s">
        <v>141</v>
      </c>
    </row>
    <row r="533" s="16" customFormat="1">
      <c r="A533" s="16"/>
      <c r="B533" s="271"/>
      <c r="C533" s="272"/>
      <c r="D533" s="230" t="s">
        <v>151</v>
      </c>
      <c r="E533" s="273" t="s">
        <v>1</v>
      </c>
      <c r="F533" s="274" t="s">
        <v>362</v>
      </c>
      <c r="G533" s="272"/>
      <c r="H533" s="275">
        <v>522.48400000000004</v>
      </c>
      <c r="I533" s="276"/>
      <c r="J533" s="272"/>
      <c r="K533" s="272"/>
      <c r="L533" s="277"/>
      <c r="M533" s="278"/>
      <c r="N533" s="279"/>
      <c r="O533" s="279"/>
      <c r="P533" s="279"/>
      <c r="Q533" s="279"/>
      <c r="R533" s="279"/>
      <c r="S533" s="279"/>
      <c r="T533" s="280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81" t="s">
        <v>151</v>
      </c>
      <c r="AU533" s="281" t="s">
        <v>149</v>
      </c>
      <c r="AV533" s="16" t="s">
        <v>160</v>
      </c>
      <c r="AW533" s="16" t="s">
        <v>33</v>
      </c>
      <c r="AX533" s="16" t="s">
        <v>76</v>
      </c>
      <c r="AY533" s="281" t="s">
        <v>141</v>
      </c>
    </row>
    <row r="534" s="14" customFormat="1">
      <c r="A534" s="14"/>
      <c r="B534" s="239"/>
      <c r="C534" s="240"/>
      <c r="D534" s="230" t="s">
        <v>151</v>
      </c>
      <c r="E534" s="241" t="s">
        <v>1</v>
      </c>
      <c r="F534" s="242" t="s">
        <v>376</v>
      </c>
      <c r="G534" s="240"/>
      <c r="H534" s="243">
        <v>63.015999999999998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151</v>
      </c>
      <c r="AU534" s="249" t="s">
        <v>149</v>
      </c>
      <c r="AV534" s="14" t="s">
        <v>149</v>
      </c>
      <c r="AW534" s="14" t="s">
        <v>33</v>
      </c>
      <c r="AX534" s="14" t="s">
        <v>76</v>
      </c>
      <c r="AY534" s="249" t="s">
        <v>141</v>
      </c>
    </row>
    <row r="535" s="14" customFormat="1">
      <c r="A535" s="14"/>
      <c r="B535" s="239"/>
      <c r="C535" s="240"/>
      <c r="D535" s="230" t="s">
        <v>151</v>
      </c>
      <c r="E535" s="241" t="s">
        <v>1</v>
      </c>
      <c r="F535" s="242" t="s">
        <v>600</v>
      </c>
      <c r="G535" s="240"/>
      <c r="H535" s="243">
        <v>117.84999999999999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9" t="s">
        <v>151</v>
      </c>
      <c r="AU535" s="249" t="s">
        <v>149</v>
      </c>
      <c r="AV535" s="14" t="s">
        <v>149</v>
      </c>
      <c r="AW535" s="14" t="s">
        <v>33</v>
      </c>
      <c r="AX535" s="14" t="s">
        <v>76</v>
      </c>
      <c r="AY535" s="249" t="s">
        <v>141</v>
      </c>
    </row>
    <row r="536" s="15" customFormat="1">
      <c r="A536" s="15"/>
      <c r="B536" s="260"/>
      <c r="C536" s="261"/>
      <c r="D536" s="230" t="s">
        <v>151</v>
      </c>
      <c r="E536" s="262" t="s">
        <v>1</v>
      </c>
      <c r="F536" s="263" t="s">
        <v>321</v>
      </c>
      <c r="G536" s="261"/>
      <c r="H536" s="264">
        <v>2038.9539999999997</v>
      </c>
      <c r="I536" s="265"/>
      <c r="J536" s="261"/>
      <c r="K536" s="261"/>
      <c r="L536" s="266"/>
      <c r="M536" s="267"/>
      <c r="N536" s="268"/>
      <c r="O536" s="268"/>
      <c r="P536" s="268"/>
      <c r="Q536" s="268"/>
      <c r="R536" s="268"/>
      <c r="S536" s="268"/>
      <c r="T536" s="269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0" t="s">
        <v>151</v>
      </c>
      <c r="AU536" s="270" t="s">
        <v>149</v>
      </c>
      <c r="AV536" s="15" t="s">
        <v>148</v>
      </c>
      <c r="AW536" s="15" t="s">
        <v>33</v>
      </c>
      <c r="AX536" s="15" t="s">
        <v>84</v>
      </c>
      <c r="AY536" s="270" t="s">
        <v>141</v>
      </c>
    </row>
    <row r="537" s="2" customFormat="1" ht="14.4" customHeight="1">
      <c r="A537" s="39"/>
      <c r="B537" s="40"/>
      <c r="C537" s="215" t="s">
        <v>601</v>
      </c>
      <c r="D537" s="215" t="s">
        <v>143</v>
      </c>
      <c r="E537" s="216" t="s">
        <v>602</v>
      </c>
      <c r="F537" s="217" t="s">
        <v>603</v>
      </c>
      <c r="G537" s="218" t="s">
        <v>249</v>
      </c>
      <c r="H537" s="219">
        <v>102.39</v>
      </c>
      <c r="I537" s="220"/>
      <c r="J537" s="221">
        <f>ROUND(I537*H537,2)</f>
        <v>0</v>
      </c>
      <c r="K537" s="217" t="s">
        <v>1</v>
      </c>
      <c r="L537" s="45"/>
      <c r="M537" s="222" t="s">
        <v>1</v>
      </c>
      <c r="N537" s="223" t="s">
        <v>42</v>
      </c>
      <c r="O537" s="92"/>
      <c r="P537" s="224">
        <f>O537*H537</f>
        <v>0</v>
      </c>
      <c r="Q537" s="224">
        <v>0.00023000000000000001</v>
      </c>
      <c r="R537" s="224">
        <f>Q537*H537</f>
        <v>0.0235497</v>
      </c>
      <c r="S537" s="224">
        <v>0</v>
      </c>
      <c r="T537" s="22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6" t="s">
        <v>148</v>
      </c>
      <c r="AT537" s="226" t="s">
        <v>143</v>
      </c>
      <c r="AU537" s="226" t="s">
        <v>149</v>
      </c>
      <c r="AY537" s="18" t="s">
        <v>141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18" t="s">
        <v>149</v>
      </c>
      <c r="BK537" s="227">
        <f>ROUND(I537*H537,2)</f>
        <v>0</v>
      </c>
      <c r="BL537" s="18" t="s">
        <v>148</v>
      </c>
      <c r="BM537" s="226" t="s">
        <v>604</v>
      </c>
    </row>
    <row r="538" s="14" customFormat="1">
      <c r="A538" s="14"/>
      <c r="B538" s="239"/>
      <c r="C538" s="240"/>
      <c r="D538" s="230" t="s">
        <v>151</v>
      </c>
      <c r="E538" s="241" t="s">
        <v>1</v>
      </c>
      <c r="F538" s="242" t="s">
        <v>605</v>
      </c>
      <c r="G538" s="240"/>
      <c r="H538" s="243">
        <v>65.790000000000006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9" t="s">
        <v>151</v>
      </c>
      <c r="AU538" s="249" t="s">
        <v>149</v>
      </c>
      <c r="AV538" s="14" t="s">
        <v>149</v>
      </c>
      <c r="AW538" s="14" t="s">
        <v>33</v>
      </c>
      <c r="AX538" s="14" t="s">
        <v>76</v>
      </c>
      <c r="AY538" s="249" t="s">
        <v>141</v>
      </c>
    </row>
    <row r="539" s="14" customFormat="1">
      <c r="A539" s="14"/>
      <c r="B539" s="239"/>
      <c r="C539" s="240"/>
      <c r="D539" s="230" t="s">
        <v>151</v>
      </c>
      <c r="E539" s="241" t="s">
        <v>1</v>
      </c>
      <c r="F539" s="242" t="s">
        <v>606</v>
      </c>
      <c r="G539" s="240"/>
      <c r="H539" s="243">
        <v>36.600000000000001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9" t="s">
        <v>151</v>
      </c>
      <c r="AU539" s="249" t="s">
        <v>149</v>
      </c>
      <c r="AV539" s="14" t="s">
        <v>149</v>
      </c>
      <c r="AW539" s="14" t="s">
        <v>33</v>
      </c>
      <c r="AX539" s="14" t="s">
        <v>76</v>
      </c>
      <c r="AY539" s="249" t="s">
        <v>141</v>
      </c>
    </row>
    <row r="540" s="15" customFormat="1">
      <c r="A540" s="15"/>
      <c r="B540" s="260"/>
      <c r="C540" s="261"/>
      <c r="D540" s="230" t="s">
        <v>151</v>
      </c>
      <c r="E540" s="262" t="s">
        <v>1</v>
      </c>
      <c r="F540" s="263" t="s">
        <v>321</v>
      </c>
      <c r="G540" s="261"/>
      <c r="H540" s="264">
        <v>102.39000000000002</v>
      </c>
      <c r="I540" s="265"/>
      <c r="J540" s="261"/>
      <c r="K540" s="261"/>
      <c r="L540" s="266"/>
      <c r="M540" s="267"/>
      <c r="N540" s="268"/>
      <c r="O540" s="268"/>
      <c r="P540" s="268"/>
      <c r="Q540" s="268"/>
      <c r="R540" s="268"/>
      <c r="S540" s="268"/>
      <c r="T540" s="269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0" t="s">
        <v>151</v>
      </c>
      <c r="AU540" s="270" t="s">
        <v>149</v>
      </c>
      <c r="AV540" s="15" t="s">
        <v>148</v>
      </c>
      <c r="AW540" s="15" t="s">
        <v>33</v>
      </c>
      <c r="AX540" s="15" t="s">
        <v>84</v>
      </c>
      <c r="AY540" s="270" t="s">
        <v>141</v>
      </c>
    </row>
    <row r="541" s="2" customFormat="1" ht="24.15" customHeight="1">
      <c r="A541" s="39"/>
      <c r="B541" s="40"/>
      <c r="C541" s="215" t="s">
        <v>607</v>
      </c>
      <c r="D541" s="215" t="s">
        <v>143</v>
      </c>
      <c r="E541" s="216" t="s">
        <v>608</v>
      </c>
      <c r="F541" s="217" t="s">
        <v>609</v>
      </c>
      <c r="G541" s="218" t="s">
        <v>249</v>
      </c>
      <c r="H541" s="219">
        <v>18</v>
      </c>
      <c r="I541" s="220"/>
      <c r="J541" s="221">
        <f>ROUND(I541*H541,2)</f>
        <v>0</v>
      </c>
      <c r="K541" s="217" t="s">
        <v>147</v>
      </c>
      <c r="L541" s="45"/>
      <c r="M541" s="222" t="s">
        <v>1</v>
      </c>
      <c r="N541" s="223" t="s">
        <v>42</v>
      </c>
      <c r="O541" s="92"/>
      <c r="P541" s="224">
        <f>O541*H541</f>
        <v>0</v>
      </c>
      <c r="Q541" s="224">
        <v>0.00114</v>
      </c>
      <c r="R541" s="224">
        <f>Q541*H541</f>
        <v>0.02052</v>
      </c>
      <c r="S541" s="224">
        <v>0</v>
      </c>
      <c r="T541" s="22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6" t="s">
        <v>148</v>
      </c>
      <c r="AT541" s="226" t="s">
        <v>143</v>
      </c>
      <c r="AU541" s="226" t="s">
        <v>149</v>
      </c>
      <c r="AY541" s="18" t="s">
        <v>141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18" t="s">
        <v>149</v>
      </c>
      <c r="BK541" s="227">
        <f>ROUND(I541*H541,2)</f>
        <v>0</v>
      </c>
      <c r="BL541" s="18" t="s">
        <v>148</v>
      </c>
      <c r="BM541" s="226" t="s">
        <v>610</v>
      </c>
    </row>
    <row r="542" s="13" customFormat="1">
      <c r="A542" s="13"/>
      <c r="B542" s="228"/>
      <c r="C542" s="229"/>
      <c r="D542" s="230" t="s">
        <v>151</v>
      </c>
      <c r="E542" s="231" t="s">
        <v>1</v>
      </c>
      <c r="F542" s="232" t="s">
        <v>611</v>
      </c>
      <c r="G542" s="229"/>
      <c r="H542" s="231" t="s">
        <v>1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8" t="s">
        <v>151</v>
      </c>
      <c r="AU542" s="238" t="s">
        <v>149</v>
      </c>
      <c r="AV542" s="13" t="s">
        <v>84</v>
      </c>
      <c r="AW542" s="13" t="s">
        <v>33</v>
      </c>
      <c r="AX542" s="13" t="s">
        <v>76</v>
      </c>
      <c r="AY542" s="238" t="s">
        <v>141</v>
      </c>
    </row>
    <row r="543" s="14" customFormat="1">
      <c r="A543" s="14"/>
      <c r="B543" s="239"/>
      <c r="C543" s="240"/>
      <c r="D543" s="230" t="s">
        <v>151</v>
      </c>
      <c r="E543" s="241" t="s">
        <v>1</v>
      </c>
      <c r="F543" s="242" t="s">
        <v>612</v>
      </c>
      <c r="G543" s="240"/>
      <c r="H543" s="243">
        <v>18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9" t="s">
        <v>151</v>
      </c>
      <c r="AU543" s="249" t="s">
        <v>149</v>
      </c>
      <c r="AV543" s="14" t="s">
        <v>149</v>
      </c>
      <c r="AW543" s="14" t="s">
        <v>33</v>
      </c>
      <c r="AX543" s="14" t="s">
        <v>84</v>
      </c>
      <c r="AY543" s="249" t="s">
        <v>141</v>
      </c>
    </row>
    <row r="544" s="2" customFormat="1" ht="14.4" customHeight="1">
      <c r="A544" s="39"/>
      <c r="B544" s="40"/>
      <c r="C544" s="215" t="s">
        <v>613</v>
      </c>
      <c r="D544" s="215" t="s">
        <v>143</v>
      </c>
      <c r="E544" s="216" t="s">
        <v>614</v>
      </c>
      <c r="F544" s="217" t="s">
        <v>615</v>
      </c>
      <c r="G544" s="218" t="s">
        <v>146</v>
      </c>
      <c r="H544" s="219">
        <v>596.88699999999994</v>
      </c>
      <c r="I544" s="220"/>
      <c r="J544" s="221">
        <f>ROUND(I544*H544,2)</f>
        <v>0</v>
      </c>
      <c r="K544" s="217" t="s">
        <v>147</v>
      </c>
      <c r="L544" s="45"/>
      <c r="M544" s="222" t="s">
        <v>1</v>
      </c>
      <c r="N544" s="223" t="s">
        <v>42</v>
      </c>
      <c r="O544" s="92"/>
      <c r="P544" s="224">
        <f>O544*H544</f>
        <v>0</v>
      </c>
      <c r="Q544" s="224">
        <v>0</v>
      </c>
      <c r="R544" s="224">
        <f>Q544*H544</f>
        <v>0</v>
      </c>
      <c r="S544" s="224">
        <v>0</v>
      </c>
      <c r="T544" s="22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6" t="s">
        <v>148</v>
      </c>
      <c r="AT544" s="226" t="s">
        <v>143</v>
      </c>
      <c r="AU544" s="226" t="s">
        <v>149</v>
      </c>
      <c r="AY544" s="18" t="s">
        <v>141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18" t="s">
        <v>149</v>
      </c>
      <c r="BK544" s="227">
        <f>ROUND(I544*H544,2)</f>
        <v>0</v>
      </c>
      <c r="BL544" s="18" t="s">
        <v>148</v>
      </c>
      <c r="BM544" s="226" t="s">
        <v>616</v>
      </c>
    </row>
    <row r="545" s="13" customFormat="1">
      <c r="A545" s="13"/>
      <c r="B545" s="228"/>
      <c r="C545" s="229"/>
      <c r="D545" s="230" t="s">
        <v>151</v>
      </c>
      <c r="E545" s="231" t="s">
        <v>1</v>
      </c>
      <c r="F545" s="232" t="s">
        <v>360</v>
      </c>
      <c r="G545" s="229"/>
      <c r="H545" s="231" t="s">
        <v>1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8" t="s">
        <v>151</v>
      </c>
      <c r="AU545" s="238" t="s">
        <v>149</v>
      </c>
      <c r="AV545" s="13" t="s">
        <v>84</v>
      </c>
      <c r="AW545" s="13" t="s">
        <v>33</v>
      </c>
      <c r="AX545" s="13" t="s">
        <v>76</v>
      </c>
      <c r="AY545" s="238" t="s">
        <v>141</v>
      </c>
    </row>
    <row r="546" s="14" customFormat="1">
      <c r="A546" s="14"/>
      <c r="B546" s="239"/>
      <c r="C546" s="240"/>
      <c r="D546" s="230" t="s">
        <v>151</v>
      </c>
      <c r="E546" s="241" t="s">
        <v>1</v>
      </c>
      <c r="F546" s="242" t="s">
        <v>617</v>
      </c>
      <c r="G546" s="240"/>
      <c r="H546" s="243">
        <v>7.6799999999999997</v>
      </c>
      <c r="I546" s="244"/>
      <c r="J546" s="240"/>
      <c r="K546" s="240"/>
      <c r="L546" s="245"/>
      <c r="M546" s="246"/>
      <c r="N546" s="247"/>
      <c r="O546" s="247"/>
      <c r="P546" s="247"/>
      <c r="Q546" s="247"/>
      <c r="R546" s="247"/>
      <c r="S546" s="247"/>
      <c r="T546" s="24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9" t="s">
        <v>151</v>
      </c>
      <c r="AU546" s="249" t="s">
        <v>149</v>
      </c>
      <c r="AV546" s="14" t="s">
        <v>149</v>
      </c>
      <c r="AW546" s="14" t="s">
        <v>33</v>
      </c>
      <c r="AX546" s="14" t="s">
        <v>76</v>
      </c>
      <c r="AY546" s="249" t="s">
        <v>141</v>
      </c>
    </row>
    <row r="547" s="16" customFormat="1">
      <c r="A547" s="16"/>
      <c r="B547" s="271"/>
      <c r="C547" s="272"/>
      <c r="D547" s="230" t="s">
        <v>151</v>
      </c>
      <c r="E547" s="273" t="s">
        <v>1</v>
      </c>
      <c r="F547" s="274" t="s">
        <v>362</v>
      </c>
      <c r="G547" s="272"/>
      <c r="H547" s="275">
        <v>7.6799999999999997</v>
      </c>
      <c r="I547" s="276"/>
      <c r="J547" s="272"/>
      <c r="K547" s="272"/>
      <c r="L547" s="277"/>
      <c r="M547" s="278"/>
      <c r="N547" s="279"/>
      <c r="O547" s="279"/>
      <c r="P547" s="279"/>
      <c r="Q547" s="279"/>
      <c r="R547" s="279"/>
      <c r="S547" s="279"/>
      <c r="T547" s="280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81" t="s">
        <v>151</v>
      </c>
      <c r="AU547" s="281" t="s">
        <v>149</v>
      </c>
      <c r="AV547" s="16" t="s">
        <v>160</v>
      </c>
      <c r="AW547" s="16" t="s">
        <v>33</v>
      </c>
      <c r="AX547" s="16" t="s">
        <v>76</v>
      </c>
      <c r="AY547" s="281" t="s">
        <v>141</v>
      </c>
    </row>
    <row r="548" s="14" customFormat="1">
      <c r="A548" s="14"/>
      <c r="B548" s="239"/>
      <c r="C548" s="240"/>
      <c r="D548" s="230" t="s">
        <v>151</v>
      </c>
      <c r="E548" s="241" t="s">
        <v>1</v>
      </c>
      <c r="F548" s="242" t="s">
        <v>618</v>
      </c>
      <c r="G548" s="240"/>
      <c r="H548" s="243">
        <v>7.6799999999999997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9" t="s">
        <v>151</v>
      </c>
      <c r="AU548" s="249" t="s">
        <v>149</v>
      </c>
      <c r="AV548" s="14" t="s">
        <v>149</v>
      </c>
      <c r="AW548" s="14" t="s">
        <v>33</v>
      </c>
      <c r="AX548" s="14" t="s">
        <v>76</v>
      </c>
      <c r="AY548" s="249" t="s">
        <v>141</v>
      </c>
    </row>
    <row r="549" s="16" customFormat="1">
      <c r="A549" s="16"/>
      <c r="B549" s="271"/>
      <c r="C549" s="272"/>
      <c r="D549" s="230" t="s">
        <v>151</v>
      </c>
      <c r="E549" s="273" t="s">
        <v>1</v>
      </c>
      <c r="F549" s="274" t="s">
        <v>362</v>
      </c>
      <c r="G549" s="272"/>
      <c r="H549" s="275">
        <v>7.6799999999999997</v>
      </c>
      <c r="I549" s="276"/>
      <c r="J549" s="272"/>
      <c r="K549" s="272"/>
      <c r="L549" s="277"/>
      <c r="M549" s="278"/>
      <c r="N549" s="279"/>
      <c r="O549" s="279"/>
      <c r="P549" s="279"/>
      <c r="Q549" s="279"/>
      <c r="R549" s="279"/>
      <c r="S549" s="279"/>
      <c r="T549" s="280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81" t="s">
        <v>151</v>
      </c>
      <c r="AU549" s="281" t="s">
        <v>149</v>
      </c>
      <c r="AV549" s="16" t="s">
        <v>160</v>
      </c>
      <c r="AW549" s="16" t="s">
        <v>33</v>
      </c>
      <c r="AX549" s="16" t="s">
        <v>76</v>
      </c>
      <c r="AY549" s="281" t="s">
        <v>141</v>
      </c>
    </row>
    <row r="550" s="13" customFormat="1">
      <c r="A550" s="13"/>
      <c r="B550" s="228"/>
      <c r="C550" s="229"/>
      <c r="D550" s="230" t="s">
        <v>151</v>
      </c>
      <c r="E550" s="231" t="s">
        <v>1</v>
      </c>
      <c r="F550" s="232" t="s">
        <v>364</v>
      </c>
      <c r="G550" s="229"/>
      <c r="H550" s="231" t="s">
        <v>1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8" t="s">
        <v>151</v>
      </c>
      <c r="AU550" s="238" t="s">
        <v>149</v>
      </c>
      <c r="AV550" s="13" t="s">
        <v>84</v>
      </c>
      <c r="AW550" s="13" t="s">
        <v>33</v>
      </c>
      <c r="AX550" s="13" t="s">
        <v>76</v>
      </c>
      <c r="AY550" s="238" t="s">
        <v>141</v>
      </c>
    </row>
    <row r="551" s="14" customFormat="1">
      <c r="A551" s="14"/>
      <c r="B551" s="239"/>
      <c r="C551" s="240"/>
      <c r="D551" s="230" t="s">
        <v>151</v>
      </c>
      <c r="E551" s="241" t="s">
        <v>1</v>
      </c>
      <c r="F551" s="242" t="s">
        <v>619</v>
      </c>
      <c r="G551" s="240"/>
      <c r="H551" s="243">
        <v>264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151</v>
      </c>
      <c r="AU551" s="249" t="s">
        <v>149</v>
      </c>
      <c r="AV551" s="14" t="s">
        <v>149</v>
      </c>
      <c r="AW551" s="14" t="s">
        <v>33</v>
      </c>
      <c r="AX551" s="14" t="s">
        <v>76</v>
      </c>
      <c r="AY551" s="249" t="s">
        <v>141</v>
      </c>
    </row>
    <row r="552" s="14" customFormat="1">
      <c r="A552" s="14"/>
      <c r="B552" s="239"/>
      <c r="C552" s="240"/>
      <c r="D552" s="230" t="s">
        <v>151</v>
      </c>
      <c r="E552" s="241" t="s">
        <v>1</v>
      </c>
      <c r="F552" s="242" t="s">
        <v>620</v>
      </c>
      <c r="G552" s="240"/>
      <c r="H552" s="243">
        <v>12.32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9" t="s">
        <v>151</v>
      </c>
      <c r="AU552" s="249" t="s">
        <v>149</v>
      </c>
      <c r="AV552" s="14" t="s">
        <v>149</v>
      </c>
      <c r="AW552" s="14" t="s">
        <v>33</v>
      </c>
      <c r="AX552" s="14" t="s">
        <v>76</v>
      </c>
      <c r="AY552" s="249" t="s">
        <v>141</v>
      </c>
    </row>
    <row r="553" s="14" customFormat="1">
      <c r="A553" s="14"/>
      <c r="B553" s="239"/>
      <c r="C553" s="240"/>
      <c r="D553" s="230" t="s">
        <v>151</v>
      </c>
      <c r="E553" s="241" t="s">
        <v>1</v>
      </c>
      <c r="F553" s="242" t="s">
        <v>621</v>
      </c>
      <c r="G553" s="240"/>
      <c r="H553" s="243">
        <v>13.865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9" t="s">
        <v>151</v>
      </c>
      <c r="AU553" s="249" t="s">
        <v>149</v>
      </c>
      <c r="AV553" s="14" t="s">
        <v>149</v>
      </c>
      <c r="AW553" s="14" t="s">
        <v>33</v>
      </c>
      <c r="AX553" s="14" t="s">
        <v>76</v>
      </c>
      <c r="AY553" s="249" t="s">
        <v>141</v>
      </c>
    </row>
    <row r="554" s="14" customFormat="1">
      <c r="A554" s="14"/>
      <c r="B554" s="239"/>
      <c r="C554" s="240"/>
      <c r="D554" s="230" t="s">
        <v>151</v>
      </c>
      <c r="E554" s="241" t="s">
        <v>1</v>
      </c>
      <c r="F554" s="242" t="s">
        <v>622</v>
      </c>
      <c r="G554" s="240"/>
      <c r="H554" s="243">
        <v>34.582000000000001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9" t="s">
        <v>151</v>
      </c>
      <c r="AU554" s="249" t="s">
        <v>149</v>
      </c>
      <c r="AV554" s="14" t="s">
        <v>149</v>
      </c>
      <c r="AW554" s="14" t="s">
        <v>33</v>
      </c>
      <c r="AX554" s="14" t="s">
        <v>76</v>
      </c>
      <c r="AY554" s="249" t="s">
        <v>141</v>
      </c>
    </row>
    <row r="555" s="16" customFormat="1">
      <c r="A555" s="16"/>
      <c r="B555" s="271"/>
      <c r="C555" s="272"/>
      <c r="D555" s="230" t="s">
        <v>151</v>
      </c>
      <c r="E555" s="273" t="s">
        <v>1</v>
      </c>
      <c r="F555" s="274" t="s">
        <v>362</v>
      </c>
      <c r="G555" s="272"/>
      <c r="H555" s="275">
        <v>324.767</v>
      </c>
      <c r="I555" s="276"/>
      <c r="J555" s="272"/>
      <c r="K555" s="272"/>
      <c r="L555" s="277"/>
      <c r="M555" s="278"/>
      <c r="N555" s="279"/>
      <c r="O555" s="279"/>
      <c r="P555" s="279"/>
      <c r="Q555" s="279"/>
      <c r="R555" s="279"/>
      <c r="S555" s="279"/>
      <c r="T555" s="280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T555" s="281" t="s">
        <v>151</v>
      </c>
      <c r="AU555" s="281" t="s">
        <v>149</v>
      </c>
      <c r="AV555" s="16" t="s">
        <v>160</v>
      </c>
      <c r="AW555" s="16" t="s">
        <v>33</v>
      </c>
      <c r="AX555" s="16" t="s">
        <v>76</v>
      </c>
      <c r="AY555" s="281" t="s">
        <v>141</v>
      </c>
    </row>
    <row r="556" s="13" customFormat="1">
      <c r="A556" s="13"/>
      <c r="B556" s="228"/>
      <c r="C556" s="229"/>
      <c r="D556" s="230" t="s">
        <v>151</v>
      </c>
      <c r="E556" s="231" t="s">
        <v>1</v>
      </c>
      <c r="F556" s="232" t="s">
        <v>369</v>
      </c>
      <c r="G556" s="229"/>
      <c r="H556" s="231" t="s">
        <v>1</v>
      </c>
      <c r="I556" s="233"/>
      <c r="J556" s="229"/>
      <c r="K556" s="229"/>
      <c r="L556" s="234"/>
      <c r="M556" s="235"/>
      <c r="N556" s="236"/>
      <c r="O556" s="236"/>
      <c r="P556" s="236"/>
      <c r="Q556" s="236"/>
      <c r="R556" s="236"/>
      <c r="S556" s="236"/>
      <c r="T556" s="23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8" t="s">
        <v>151</v>
      </c>
      <c r="AU556" s="238" t="s">
        <v>149</v>
      </c>
      <c r="AV556" s="13" t="s">
        <v>84</v>
      </c>
      <c r="AW556" s="13" t="s">
        <v>33</v>
      </c>
      <c r="AX556" s="13" t="s">
        <v>76</v>
      </c>
      <c r="AY556" s="238" t="s">
        <v>141</v>
      </c>
    </row>
    <row r="557" s="14" customFormat="1">
      <c r="A557" s="14"/>
      <c r="B557" s="239"/>
      <c r="C557" s="240"/>
      <c r="D557" s="230" t="s">
        <v>151</v>
      </c>
      <c r="E557" s="241" t="s">
        <v>1</v>
      </c>
      <c r="F557" s="242" t="s">
        <v>623</v>
      </c>
      <c r="G557" s="240"/>
      <c r="H557" s="243">
        <v>239.52000000000001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151</v>
      </c>
      <c r="AU557" s="249" t="s">
        <v>149</v>
      </c>
      <c r="AV557" s="14" t="s">
        <v>149</v>
      </c>
      <c r="AW557" s="14" t="s">
        <v>33</v>
      </c>
      <c r="AX557" s="14" t="s">
        <v>76</v>
      </c>
      <c r="AY557" s="249" t="s">
        <v>141</v>
      </c>
    </row>
    <row r="558" s="14" customFormat="1">
      <c r="A558" s="14"/>
      <c r="B558" s="239"/>
      <c r="C558" s="240"/>
      <c r="D558" s="230" t="s">
        <v>151</v>
      </c>
      <c r="E558" s="241" t="s">
        <v>1</v>
      </c>
      <c r="F558" s="242" t="s">
        <v>624</v>
      </c>
      <c r="G558" s="240"/>
      <c r="H558" s="243">
        <v>17.239999999999998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9" t="s">
        <v>151</v>
      </c>
      <c r="AU558" s="249" t="s">
        <v>149</v>
      </c>
      <c r="AV558" s="14" t="s">
        <v>149</v>
      </c>
      <c r="AW558" s="14" t="s">
        <v>33</v>
      </c>
      <c r="AX558" s="14" t="s">
        <v>76</v>
      </c>
      <c r="AY558" s="249" t="s">
        <v>141</v>
      </c>
    </row>
    <row r="559" s="15" customFormat="1">
      <c r="A559" s="15"/>
      <c r="B559" s="260"/>
      <c r="C559" s="261"/>
      <c r="D559" s="230" t="s">
        <v>151</v>
      </c>
      <c r="E559" s="262" t="s">
        <v>1</v>
      </c>
      <c r="F559" s="263" t="s">
        <v>321</v>
      </c>
      <c r="G559" s="261"/>
      <c r="H559" s="264">
        <v>596.88700000000006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0" t="s">
        <v>151</v>
      </c>
      <c r="AU559" s="270" t="s">
        <v>149</v>
      </c>
      <c r="AV559" s="15" t="s">
        <v>148</v>
      </c>
      <c r="AW559" s="15" t="s">
        <v>33</v>
      </c>
      <c r="AX559" s="15" t="s">
        <v>84</v>
      </c>
      <c r="AY559" s="270" t="s">
        <v>141</v>
      </c>
    </row>
    <row r="560" s="2" customFormat="1" ht="14.4" customHeight="1">
      <c r="A560" s="39"/>
      <c r="B560" s="40"/>
      <c r="C560" s="215" t="s">
        <v>625</v>
      </c>
      <c r="D560" s="215" t="s">
        <v>143</v>
      </c>
      <c r="E560" s="216" t="s">
        <v>626</v>
      </c>
      <c r="F560" s="217" t="s">
        <v>627</v>
      </c>
      <c r="G560" s="218" t="s">
        <v>146</v>
      </c>
      <c r="H560" s="219">
        <v>1077.1769999999999</v>
      </c>
      <c r="I560" s="220"/>
      <c r="J560" s="221">
        <f>ROUND(I560*H560,2)</f>
        <v>0</v>
      </c>
      <c r="K560" s="217" t="s">
        <v>1</v>
      </c>
      <c r="L560" s="45"/>
      <c r="M560" s="222" t="s">
        <v>1</v>
      </c>
      <c r="N560" s="223" t="s">
        <v>42</v>
      </c>
      <c r="O560" s="92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6" t="s">
        <v>148</v>
      </c>
      <c r="AT560" s="226" t="s">
        <v>143</v>
      </c>
      <c r="AU560" s="226" t="s">
        <v>149</v>
      </c>
      <c r="AY560" s="18" t="s">
        <v>141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8" t="s">
        <v>149</v>
      </c>
      <c r="BK560" s="227">
        <f>ROUND(I560*H560,2)</f>
        <v>0</v>
      </c>
      <c r="BL560" s="18" t="s">
        <v>148</v>
      </c>
      <c r="BM560" s="226" t="s">
        <v>628</v>
      </c>
    </row>
    <row r="561" s="14" customFormat="1">
      <c r="A561" s="14"/>
      <c r="B561" s="239"/>
      <c r="C561" s="240"/>
      <c r="D561" s="230" t="s">
        <v>151</v>
      </c>
      <c r="E561" s="240"/>
      <c r="F561" s="242" t="s">
        <v>629</v>
      </c>
      <c r="G561" s="240"/>
      <c r="H561" s="243">
        <v>1077.1769999999999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9" t="s">
        <v>151</v>
      </c>
      <c r="AU561" s="249" t="s">
        <v>149</v>
      </c>
      <c r="AV561" s="14" t="s">
        <v>149</v>
      </c>
      <c r="AW561" s="14" t="s">
        <v>4</v>
      </c>
      <c r="AX561" s="14" t="s">
        <v>84</v>
      </c>
      <c r="AY561" s="249" t="s">
        <v>141</v>
      </c>
    </row>
    <row r="562" s="2" customFormat="1" ht="24.15" customHeight="1">
      <c r="A562" s="39"/>
      <c r="B562" s="40"/>
      <c r="C562" s="215" t="s">
        <v>630</v>
      </c>
      <c r="D562" s="215" t="s">
        <v>143</v>
      </c>
      <c r="E562" s="216" t="s">
        <v>631</v>
      </c>
      <c r="F562" s="217" t="s">
        <v>632</v>
      </c>
      <c r="G562" s="218" t="s">
        <v>168</v>
      </c>
      <c r="H562" s="219">
        <v>3.7229999999999999</v>
      </c>
      <c r="I562" s="220"/>
      <c r="J562" s="221">
        <f>ROUND(I562*H562,2)</f>
        <v>0</v>
      </c>
      <c r="K562" s="217" t="s">
        <v>147</v>
      </c>
      <c r="L562" s="45"/>
      <c r="M562" s="222" t="s">
        <v>1</v>
      </c>
      <c r="N562" s="223" t="s">
        <v>42</v>
      </c>
      <c r="O562" s="92"/>
      <c r="P562" s="224">
        <f>O562*H562</f>
        <v>0</v>
      </c>
      <c r="Q562" s="224">
        <v>2.2563399999999998</v>
      </c>
      <c r="R562" s="224">
        <f>Q562*H562</f>
        <v>8.4003538199999994</v>
      </c>
      <c r="S562" s="224">
        <v>0</v>
      </c>
      <c r="T562" s="22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6" t="s">
        <v>148</v>
      </c>
      <c r="AT562" s="226" t="s">
        <v>143</v>
      </c>
      <c r="AU562" s="226" t="s">
        <v>149</v>
      </c>
      <c r="AY562" s="18" t="s">
        <v>141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18" t="s">
        <v>149</v>
      </c>
      <c r="BK562" s="227">
        <f>ROUND(I562*H562,2)</f>
        <v>0</v>
      </c>
      <c r="BL562" s="18" t="s">
        <v>148</v>
      </c>
      <c r="BM562" s="226" t="s">
        <v>633</v>
      </c>
    </row>
    <row r="563" s="13" customFormat="1">
      <c r="A563" s="13"/>
      <c r="B563" s="228"/>
      <c r="C563" s="229"/>
      <c r="D563" s="230" t="s">
        <v>151</v>
      </c>
      <c r="E563" s="231" t="s">
        <v>1</v>
      </c>
      <c r="F563" s="232" t="s">
        <v>634</v>
      </c>
      <c r="G563" s="229"/>
      <c r="H563" s="231" t="s">
        <v>1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8" t="s">
        <v>151</v>
      </c>
      <c r="AU563" s="238" t="s">
        <v>149</v>
      </c>
      <c r="AV563" s="13" t="s">
        <v>84</v>
      </c>
      <c r="AW563" s="13" t="s">
        <v>33</v>
      </c>
      <c r="AX563" s="13" t="s">
        <v>76</v>
      </c>
      <c r="AY563" s="238" t="s">
        <v>141</v>
      </c>
    </row>
    <row r="564" s="14" customFormat="1">
      <c r="A564" s="14"/>
      <c r="B564" s="239"/>
      <c r="C564" s="240"/>
      <c r="D564" s="230" t="s">
        <v>151</v>
      </c>
      <c r="E564" s="241" t="s">
        <v>1</v>
      </c>
      <c r="F564" s="242" t="s">
        <v>635</v>
      </c>
      <c r="G564" s="240"/>
      <c r="H564" s="243">
        <v>3.7229999999999999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9" t="s">
        <v>151</v>
      </c>
      <c r="AU564" s="249" t="s">
        <v>149</v>
      </c>
      <c r="AV564" s="14" t="s">
        <v>149</v>
      </c>
      <c r="AW564" s="14" t="s">
        <v>33</v>
      </c>
      <c r="AX564" s="14" t="s">
        <v>84</v>
      </c>
      <c r="AY564" s="249" t="s">
        <v>141</v>
      </c>
    </row>
    <row r="565" s="2" customFormat="1" ht="24.15" customHeight="1">
      <c r="A565" s="39"/>
      <c r="B565" s="40"/>
      <c r="C565" s="215" t="s">
        <v>636</v>
      </c>
      <c r="D565" s="215" t="s">
        <v>143</v>
      </c>
      <c r="E565" s="216" t="s">
        <v>637</v>
      </c>
      <c r="F565" s="217" t="s">
        <v>638</v>
      </c>
      <c r="G565" s="218" t="s">
        <v>168</v>
      </c>
      <c r="H565" s="219">
        <v>3.7229999999999999</v>
      </c>
      <c r="I565" s="220"/>
      <c r="J565" s="221">
        <f>ROUND(I565*H565,2)</f>
        <v>0</v>
      </c>
      <c r="K565" s="217" t="s">
        <v>147</v>
      </c>
      <c r="L565" s="45"/>
      <c r="M565" s="222" t="s">
        <v>1</v>
      </c>
      <c r="N565" s="223" t="s">
        <v>42</v>
      </c>
      <c r="O565" s="92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6" t="s">
        <v>148</v>
      </c>
      <c r="AT565" s="226" t="s">
        <v>143</v>
      </c>
      <c r="AU565" s="226" t="s">
        <v>149</v>
      </c>
      <c r="AY565" s="18" t="s">
        <v>141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18" t="s">
        <v>149</v>
      </c>
      <c r="BK565" s="227">
        <f>ROUND(I565*H565,2)</f>
        <v>0</v>
      </c>
      <c r="BL565" s="18" t="s">
        <v>148</v>
      </c>
      <c r="BM565" s="226" t="s">
        <v>639</v>
      </c>
    </row>
    <row r="566" s="2" customFormat="1" ht="14.4" customHeight="1">
      <c r="A566" s="39"/>
      <c r="B566" s="40"/>
      <c r="C566" s="215" t="s">
        <v>640</v>
      </c>
      <c r="D566" s="215" t="s">
        <v>143</v>
      </c>
      <c r="E566" s="216" t="s">
        <v>641</v>
      </c>
      <c r="F566" s="217" t="s">
        <v>642</v>
      </c>
      <c r="G566" s="218" t="s">
        <v>196</v>
      </c>
      <c r="H566" s="219">
        <v>0.16400000000000001</v>
      </c>
      <c r="I566" s="220"/>
      <c r="J566" s="221">
        <f>ROUND(I566*H566,2)</f>
        <v>0</v>
      </c>
      <c r="K566" s="217" t="s">
        <v>147</v>
      </c>
      <c r="L566" s="45"/>
      <c r="M566" s="222" t="s">
        <v>1</v>
      </c>
      <c r="N566" s="223" t="s">
        <v>42</v>
      </c>
      <c r="O566" s="92"/>
      <c r="P566" s="224">
        <f>O566*H566</f>
        <v>0</v>
      </c>
      <c r="Q566" s="224">
        <v>1.06277</v>
      </c>
      <c r="R566" s="224">
        <f>Q566*H566</f>
        <v>0.17429428</v>
      </c>
      <c r="S566" s="224">
        <v>0</v>
      </c>
      <c r="T566" s="22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6" t="s">
        <v>148</v>
      </c>
      <c r="AT566" s="226" t="s">
        <v>143</v>
      </c>
      <c r="AU566" s="226" t="s">
        <v>149</v>
      </c>
      <c r="AY566" s="18" t="s">
        <v>141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8" t="s">
        <v>149</v>
      </c>
      <c r="BK566" s="227">
        <f>ROUND(I566*H566,2)</f>
        <v>0</v>
      </c>
      <c r="BL566" s="18" t="s">
        <v>148</v>
      </c>
      <c r="BM566" s="226" t="s">
        <v>643</v>
      </c>
    </row>
    <row r="567" s="13" customFormat="1">
      <c r="A567" s="13"/>
      <c r="B567" s="228"/>
      <c r="C567" s="229"/>
      <c r="D567" s="230" t="s">
        <v>151</v>
      </c>
      <c r="E567" s="231" t="s">
        <v>1</v>
      </c>
      <c r="F567" s="232" t="s">
        <v>644</v>
      </c>
      <c r="G567" s="229"/>
      <c r="H567" s="231" t="s">
        <v>1</v>
      </c>
      <c r="I567" s="233"/>
      <c r="J567" s="229"/>
      <c r="K567" s="229"/>
      <c r="L567" s="234"/>
      <c r="M567" s="235"/>
      <c r="N567" s="236"/>
      <c r="O567" s="236"/>
      <c r="P567" s="236"/>
      <c r="Q567" s="236"/>
      <c r="R567" s="236"/>
      <c r="S567" s="236"/>
      <c r="T567" s="23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8" t="s">
        <v>151</v>
      </c>
      <c r="AU567" s="238" t="s">
        <v>149</v>
      </c>
      <c r="AV567" s="13" t="s">
        <v>84</v>
      </c>
      <c r="AW567" s="13" t="s">
        <v>33</v>
      </c>
      <c r="AX567" s="13" t="s">
        <v>76</v>
      </c>
      <c r="AY567" s="238" t="s">
        <v>141</v>
      </c>
    </row>
    <row r="568" s="13" customFormat="1">
      <c r="A568" s="13"/>
      <c r="B568" s="228"/>
      <c r="C568" s="229"/>
      <c r="D568" s="230" t="s">
        <v>151</v>
      </c>
      <c r="E568" s="231" t="s">
        <v>1</v>
      </c>
      <c r="F568" s="232" t="s">
        <v>645</v>
      </c>
      <c r="G568" s="229"/>
      <c r="H568" s="231" t="s">
        <v>1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8" t="s">
        <v>151</v>
      </c>
      <c r="AU568" s="238" t="s">
        <v>149</v>
      </c>
      <c r="AV568" s="13" t="s">
        <v>84</v>
      </c>
      <c r="AW568" s="13" t="s">
        <v>33</v>
      </c>
      <c r="AX568" s="13" t="s">
        <v>76</v>
      </c>
      <c r="AY568" s="238" t="s">
        <v>141</v>
      </c>
    </row>
    <row r="569" s="13" customFormat="1">
      <c r="A569" s="13"/>
      <c r="B569" s="228"/>
      <c r="C569" s="229"/>
      <c r="D569" s="230" t="s">
        <v>151</v>
      </c>
      <c r="E569" s="231" t="s">
        <v>1</v>
      </c>
      <c r="F569" s="232" t="s">
        <v>646</v>
      </c>
      <c r="G569" s="229"/>
      <c r="H569" s="231" t="s">
        <v>1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8" t="s">
        <v>151</v>
      </c>
      <c r="AU569" s="238" t="s">
        <v>149</v>
      </c>
      <c r="AV569" s="13" t="s">
        <v>84</v>
      </c>
      <c r="AW569" s="13" t="s">
        <v>33</v>
      </c>
      <c r="AX569" s="13" t="s">
        <v>76</v>
      </c>
      <c r="AY569" s="238" t="s">
        <v>141</v>
      </c>
    </row>
    <row r="570" s="14" customFormat="1">
      <c r="A570" s="14"/>
      <c r="B570" s="239"/>
      <c r="C570" s="240"/>
      <c r="D570" s="230" t="s">
        <v>151</v>
      </c>
      <c r="E570" s="241" t="s">
        <v>1</v>
      </c>
      <c r="F570" s="242" t="s">
        <v>647</v>
      </c>
      <c r="G570" s="240"/>
      <c r="H570" s="243">
        <v>0.16400000000000001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9" t="s">
        <v>151</v>
      </c>
      <c r="AU570" s="249" t="s">
        <v>149</v>
      </c>
      <c r="AV570" s="14" t="s">
        <v>149</v>
      </c>
      <c r="AW570" s="14" t="s">
        <v>33</v>
      </c>
      <c r="AX570" s="14" t="s">
        <v>84</v>
      </c>
      <c r="AY570" s="249" t="s">
        <v>141</v>
      </c>
    </row>
    <row r="571" s="2" customFormat="1" ht="24.15" customHeight="1">
      <c r="A571" s="39"/>
      <c r="B571" s="40"/>
      <c r="C571" s="215" t="s">
        <v>648</v>
      </c>
      <c r="D571" s="215" t="s">
        <v>143</v>
      </c>
      <c r="E571" s="216" t="s">
        <v>649</v>
      </c>
      <c r="F571" s="217" t="s">
        <v>650</v>
      </c>
      <c r="G571" s="218" t="s">
        <v>146</v>
      </c>
      <c r="H571" s="219">
        <v>225.15199999999999</v>
      </c>
      <c r="I571" s="220"/>
      <c r="J571" s="221">
        <f>ROUND(I571*H571,2)</f>
        <v>0</v>
      </c>
      <c r="K571" s="217" t="s">
        <v>1</v>
      </c>
      <c r="L571" s="45"/>
      <c r="M571" s="222" t="s">
        <v>1</v>
      </c>
      <c r="N571" s="223" t="s">
        <v>42</v>
      </c>
      <c r="O571" s="92"/>
      <c r="P571" s="224">
        <f>O571*H571</f>
        <v>0</v>
      </c>
      <c r="Q571" s="224">
        <v>0</v>
      </c>
      <c r="R571" s="224">
        <f>Q571*H571</f>
        <v>0</v>
      </c>
      <c r="S571" s="224">
        <v>0</v>
      </c>
      <c r="T571" s="22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6" t="s">
        <v>148</v>
      </c>
      <c r="AT571" s="226" t="s">
        <v>143</v>
      </c>
      <c r="AU571" s="226" t="s">
        <v>149</v>
      </c>
      <c r="AY571" s="18" t="s">
        <v>141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8" t="s">
        <v>149</v>
      </c>
      <c r="BK571" s="227">
        <f>ROUND(I571*H571,2)</f>
        <v>0</v>
      </c>
      <c r="BL571" s="18" t="s">
        <v>148</v>
      </c>
      <c r="BM571" s="226" t="s">
        <v>651</v>
      </c>
    </row>
    <row r="572" s="13" customFormat="1">
      <c r="A572" s="13"/>
      <c r="B572" s="228"/>
      <c r="C572" s="229"/>
      <c r="D572" s="230" t="s">
        <v>151</v>
      </c>
      <c r="E572" s="231" t="s">
        <v>1</v>
      </c>
      <c r="F572" s="232" t="s">
        <v>652</v>
      </c>
      <c r="G572" s="229"/>
      <c r="H572" s="231" t="s">
        <v>1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8" t="s">
        <v>151</v>
      </c>
      <c r="AU572" s="238" t="s">
        <v>149</v>
      </c>
      <c r="AV572" s="13" t="s">
        <v>84</v>
      </c>
      <c r="AW572" s="13" t="s">
        <v>33</v>
      </c>
      <c r="AX572" s="13" t="s">
        <v>76</v>
      </c>
      <c r="AY572" s="238" t="s">
        <v>141</v>
      </c>
    </row>
    <row r="573" s="13" customFormat="1">
      <c r="A573" s="13"/>
      <c r="B573" s="228"/>
      <c r="C573" s="229"/>
      <c r="D573" s="230" t="s">
        <v>151</v>
      </c>
      <c r="E573" s="231" t="s">
        <v>1</v>
      </c>
      <c r="F573" s="232" t="s">
        <v>653</v>
      </c>
      <c r="G573" s="229"/>
      <c r="H573" s="231" t="s">
        <v>1</v>
      </c>
      <c r="I573" s="233"/>
      <c r="J573" s="229"/>
      <c r="K573" s="229"/>
      <c r="L573" s="234"/>
      <c r="M573" s="235"/>
      <c r="N573" s="236"/>
      <c r="O573" s="236"/>
      <c r="P573" s="236"/>
      <c r="Q573" s="236"/>
      <c r="R573" s="236"/>
      <c r="S573" s="236"/>
      <c r="T573" s="237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8" t="s">
        <v>151</v>
      </c>
      <c r="AU573" s="238" t="s">
        <v>149</v>
      </c>
      <c r="AV573" s="13" t="s">
        <v>84</v>
      </c>
      <c r="AW573" s="13" t="s">
        <v>33</v>
      </c>
      <c r="AX573" s="13" t="s">
        <v>76</v>
      </c>
      <c r="AY573" s="238" t="s">
        <v>141</v>
      </c>
    </row>
    <row r="574" s="14" customFormat="1">
      <c r="A574" s="14"/>
      <c r="B574" s="239"/>
      <c r="C574" s="240"/>
      <c r="D574" s="230" t="s">
        <v>151</v>
      </c>
      <c r="E574" s="241" t="s">
        <v>1</v>
      </c>
      <c r="F574" s="242" t="s">
        <v>654</v>
      </c>
      <c r="G574" s="240"/>
      <c r="H574" s="243">
        <v>173.31800000000001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9" t="s">
        <v>151</v>
      </c>
      <c r="AU574" s="249" t="s">
        <v>149</v>
      </c>
      <c r="AV574" s="14" t="s">
        <v>149</v>
      </c>
      <c r="AW574" s="14" t="s">
        <v>33</v>
      </c>
      <c r="AX574" s="14" t="s">
        <v>76</v>
      </c>
      <c r="AY574" s="249" t="s">
        <v>141</v>
      </c>
    </row>
    <row r="575" s="14" customFormat="1">
      <c r="A575" s="14"/>
      <c r="B575" s="239"/>
      <c r="C575" s="240"/>
      <c r="D575" s="230" t="s">
        <v>151</v>
      </c>
      <c r="E575" s="241" t="s">
        <v>1</v>
      </c>
      <c r="F575" s="242" t="s">
        <v>655</v>
      </c>
      <c r="G575" s="240"/>
      <c r="H575" s="243">
        <v>51.834000000000003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9" t="s">
        <v>151</v>
      </c>
      <c r="AU575" s="249" t="s">
        <v>149</v>
      </c>
      <c r="AV575" s="14" t="s">
        <v>149</v>
      </c>
      <c r="AW575" s="14" t="s">
        <v>33</v>
      </c>
      <c r="AX575" s="14" t="s">
        <v>76</v>
      </c>
      <c r="AY575" s="249" t="s">
        <v>141</v>
      </c>
    </row>
    <row r="576" s="15" customFormat="1">
      <c r="A576" s="15"/>
      <c r="B576" s="260"/>
      <c r="C576" s="261"/>
      <c r="D576" s="230" t="s">
        <v>151</v>
      </c>
      <c r="E576" s="262" t="s">
        <v>1</v>
      </c>
      <c r="F576" s="263" t="s">
        <v>321</v>
      </c>
      <c r="G576" s="261"/>
      <c r="H576" s="264">
        <v>225.15200000000002</v>
      </c>
      <c r="I576" s="265"/>
      <c r="J576" s="261"/>
      <c r="K576" s="261"/>
      <c r="L576" s="266"/>
      <c r="M576" s="267"/>
      <c r="N576" s="268"/>
      <c r="O576" s="268"/>
      <c r="P576" s="268"/>
      <c r="Q576" s="268"/>
      <c r="R576" s="268"/>
      <c r="S576" s="268"/>
      <c r="T576" s="269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70" t="s">
        <v>151</v>
      </c>
      <c r="AU576" s="270" t="s">
        <v>149</v>
      </c>
      <c r="AV576" s="15" t="s">
        <v>148</v>
      </c>
      <c r="AW576" s="15" t="s">
        <v>33</v>
      </c>
      <c r="AX576" s="15" t="s">
        <v>84</v>
      </c>
      <c r="AY576" s="270" t="s">
        <v>141</v>
      </c>
    </row>
    <row r="577" s="2" customFormat="1" ht="24.15" customHeight="1">
      <c r="A577" s="39"/>
      <c r="B577" s="40"/>
      <c r="C577" s="250" t="s">
        <v>656</v>
      </c>
      <c r="D577" s="250" t="s">
        <v>193</v>
      </c>
      <c r="E577" s="251" t="s">
        <v>657</v>
      </c>
      <c r="F577" s="252" t="s">
        <v>658</v>
      </c>
      <c r="G577" s="253" t="s">
        <v>207</v>
      </c>
      <c r="H577" s="254">
        <v>26342.784</v>
      </c>
      <c r="I577" s="255"/>
      <c r="J577" s="256">
        <f>ROUND(I577*H577,2)</f>
        <v>0</v>
      </c>
      <c r="K577" s="252" t="s">
        <v>1</v>
      </c>
      <c r="L577" s="257"/>
      <c r="M577" s="258" t="s">
        <v>1</v>
      </c>
      <c r="N577" s="259" t="s">
        <v>42</v>
      </c>
      <c r="O577" s="92"/>
      <c r="P577" s="224">
        <f>O577*H577</f>
        <v>0</v>
      </c>
      <c r="Q577" s="224">
        <v>0</v>
      </c>
      <c r="R577" s="224">
        <f>Q577*H577</f>
        <v>0</v>
      </c>
      <c r="S577" s="224">
        <v>0</v>
      </c>
      <c r="T577" s="22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6" t="s">
        <v>188</v>
      </c>
      <c r="AT577" s="226" t="s">
        <v>193</v>
      </c>
      <c r="AU577" s="226" t="s">
        <v>149</v>
      </c>
      <c r="AY577" s="18" t="s">
        <v>141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18" t="s">
        <v>149</v>
      </c>
      <c r="BK577" s="227">
        <f>ROUND(I577*H577,2)</f>
        <v>0</v>
      </c>
      <c r="BL577" s="18" t="s">
        <v>148</v>
      </c>
      <c r="BM577" s="226" t="s">
        <v>659</v>
      </c>
    </row>
    <row r="578" s="13" customFormat="1">
      <c r="A578" s="13"/>
      <c r="B578" s="228"/>
      <c r="C578" s="229"/>
      <c r="D578" s="230" t="s">
        <v>151</v>
      </c>
      <c r="E578" s="231" t="s">
        <v>1</v>
      </c>
      <c r="F578" s="232" t="s">
        <v>660</v>
      </c>
      <c r="G578" s="229"/>
      <c r="H578" s="231" t="s">
        <v>1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8" t="s">
        <v>151</v>
      </c>
      <c r="AU578" s="238" t="s">
        <v>149</v>
      </c>
      <c r="AV578" s="13" t="s">
        <v>84</v>
      </c>
      <c r="AW578" s="13" t="s">
        <v>33</v>
      </c>
      <c r="AX578" s="13" t="s">
        <v>76</v>
      </c>
      <c r="AY578" s="238" t="s">
        <v>141</v>
      </c>
    </row>
    <row r="579" s="14" customFormat="1">
      <c r="A579" s="14"/>
      <c r="B579" s="239"/>
      <c r="C579" s="240"/>
      <c r="D579" s="230" t="s">
        <v>151</v>
      </c>
      <c r="E579" s="241" t="s">
        <v>1</v>
      </c>
      <c r="F579" s="242" t="s">
        <v>661</v>
      </c>
      <c r="G579" s="240"/>
      <c r="H579" s="243">
        <v>26342.784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9" t="s">
        <v>151</v>
      </c>
      <c r="AU579" s="249" t="s">
        <v>149</v>
      </c>
      <c r="AV579" s="14" t="s">
        <v>149</v>
      </c>
      <c r="AW579" s="14" t="s">
        <v>33</v>
      </c>
      <c r="AX579" s="14" t="s">
        <v>76</v>
      </c>
      <c r="AY579" s="249" t="s">
        <v>141</v>
      </c>
    </row>
    <row r="580" s="15" customFormat="1">
      <c r="A580" s="15"/>
      <c r="B580" s="260"/>
      <c r="C580" s="261"/>
      <c r="D580" s="230" t="s">
        <v>151</v>
      </c>
      <c r="E580" s="262" t="s">
        <v>1</v>
      </c>
      <c r="F580" s="263" t="s">
        <v>321</v>
      </c>
      <c r="G580" s="261"/>
      <c r="H580" s="264">
        <v>26342.784</v>
      </c>
      <c r="I580" s="265"/>
      <c r="J580" s="261"/>
      <c r="K580" s="261"/>
      <c r="L580" s="266"/>
      <c r="M580" s="267"/>
      <c r="N580" s="268"/>
      <c r="O580" s="268"/>
      <c r="P580" s="268"/>
      <c r="Q580" s="268"/>
      <c r="R580" s="268"/>
      <c r="S580" s="268"/>
      <c r="T580" s="269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0" t="s">
        <v>151</v>
      </c>
      <c r="AU580" s="270" t="s">
        <v>149</v>
      </c>
      <c r="AV580" s="15" t="s">
        <v>148</v>
      </c>
      <c r="AW580" s="15" t="s">
        <v>33</v>
      </c>
      <c r="AX580" s="15" t="s">
        <v>84</v>
      </c>
      <c r="AY580" s="270" t="s">
        <v>141</v>
      </c>
    </row>
    <row r="581" s="2" customFormat="1" ht="24.15" customHeight="1">
      <c r="A581" s="39"/>
      <c r="B581" s="40"/>
      <c r="C581" s="215" t="s">
        <v>662</v>
      </c>
      <c r="D581" s="215" t="s">
        <v>143</v>
      </c>
      <c r="E581" s="216" t="s">
        <v>663</v>
      </c>
      <c r="F581" s="217" t="s">
        <v>664</v>
      </c>
      <c r="G581" s="218" t="s">
        <v>146</v>
      </c>
      <c r="H581" s="219">
        <v>225.15199999999999</v>
      </c>
      <c r="I581" s="220"/>
      <c r="J581" s="221">
        <f>ROUND(I581*H581,2)</f>
        <v>0</v>
      </c>
      <c r="K581" s="217" t="s">
        <v>147</v>
      </c>
      <c r="L581" s="45"/>
      <c r="M581" s="222" t="s">
        <v>1</v>
      </c>
      <c r="N581" s="223" t="s">
        <v>42</v>
      </c>
      <c r="O581" s="92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6" t="s">
        <v>148</v>
      </c>
      <c r="AT581" s="226" t="s">
        <v>143</v>
      </c>
      <c r="AU581" s="226" t="s">
        <v>149</v>
      </c>
      <c r="AY581" s="18" t="s">
        <v>141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18" t="s">
        <v>149</v>
      </c>
      <c r="BK581" s="227">
        <f>ROUND(I581*H581,2)</f>
        <v>0</v>
      </c>
      <c r="BL581" s="18" t="s">
        <v>148</v>
      </c>
      <c r="BM581" s="226" t="s">
        <v>665</v>
      </c>
    </row>
    <row r="582" s="14" customFormat="1">
      <c r="A582" s="14"/>
      <c r="B582" s="239"/>
      <c r="C582" s="240"/>
      <c r="D582" s="230" t="s">
        <v>151</v>
      </c>
      <c r="E582" s="241" t="s">
        <v>1</v>
      </c>
      <c r="F582" s="242" t="s">
        <v>666</v>
      </c>
      <c r="G582" s="240"/>
      <c r="H582" s="243">
        <v>225.15199999999999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9" t="s">
        <v>151</v>
      </c>
      <c r="AU582" s="249" t="s">
        <v>149</v>
      </c>
      <c r="AV582" s="14" t="s">
        <v>149</v>
      </c>
      <c r="AW582" s="14" t="s">
        <v>33</v>
      </c>
      <c r="AX582" s="14" t="s">
        <v>76</v>
      </c>
      <c r="AY582" s="249" t="s">
        <v>141</v>
      </c>
    </row>
    <row r="583" s="15" customFormat="1">
      <c r="A583" s="15"/>
      <c r="B583" s="260"/>
      <c r="C583" s="261"/>
      <c r="D583" s="230" t="s">
        <v>151</v>
      </c>
      <c r="E583" s="262" t="s">
        <v>1</v>
      </c>
      <c r="F583" s="263" t="s">
        <v>321</v>
      </c>
      <c r="G583" s="261"/>
      <c r="H583" s="264">
        <v>225.15199999999999</v>
      </c>
      <c r="I583" s="265"/>
      <c r="J583" s="261"/>
      <c r="K583" s="261"/>
      <c r="L583" s="266"/>
      <c r="M583" s="267"/>
      <c r="N583" s="268"/>
      <c r="O583" s="268"/>
      <c r="P583" s="268"/>
      <c r="Q583" s="268"/>
      <c r="R583" s="268"/>
      <c r="S583" s="268"/>
      <c r="T583" s="26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0" t="s">
        <v>151</v>
      </c>
      <c r="AU583" s="270" t="s">
        <v>149</v>
      </c>
      <c r="AV583" s="15" t="s">
        <v>148</v>
      </c>
      <c r="AW583" s="15" t="s">
        <v>33</v>
      </c>
      <c r="AX583" s="15" t="s">
        <v>84</v>
      </c>
      <c r="AY583" s="270" t="s">
        <v>141</v>
      </c>
    </row>
    <row r="584" s="2" customFormat="1" ht="24.15" customHeight="1">
      <c r="A584" s="39"/>
      <c r="B584" s="40"/>
      <c r="C584" s="215" t="s">
        <v>667</v>
      </c>
      <c r="D584" s="215" t="s">
        <v>143</v>
      </c>
      <c r="E584" s="216" t="s">
        <v>668</v>
      </c>
      <c r="F584" s="217" t="s">
        <v>669</v>
      </c>
      <c r="G584" s="218" t="s">
        <v>249</v>
      </c>
      <c r="H584" s="219">
        <v>106.38</v>
      </c>
      <c r="I584" s="220"/>
      <c r="J584" s="221">
        <f>ROUND(I584*H584,2)</f>
        <v>0</v>
      </c>
      <c r="K584" s="217" t="s">
        <v>147</v>
      </c>
      <c r="L584" s="45"/>
      <c r="M584" s="222" t="s">
        <v>1</v>
      </c>
      <c r="N584" s="223" t="s">
        <v>42</v>
      </c>
      <c r="O584" s="92"/>
      <c r="P584" s="224">
        <f>O584*H584</f>
        <v>0</v>
      </c>
      <c r="Q584" s="224">
        <v>2.0000000000000002E-05</v>
      </c>
      <c r="R584" s="224">
        <f>Q584*H584</f>
        <v>0.0021275999999999999</v>
      </c>
      <c r="S584" s="224">
        <v>0</v>
      </c>
      <c r="T584" s="22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6" t="s">
        <v>148</v>
      </c>
      <c r="AT584" s="226" t="s">
        <v>143</v>
      </c>
      <c r="AU584" s="226" t="s">
        <v>149</v>
      </c>
      <c r="AY584" s="18" t="s">
        <v>141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8" t="s">
        <v>149</v>
      </c>
      <c r="BK584" s="227">
        <f>ROUND(I584*H584,2)</f>
        <v>0</v>
      </c>
      <c r="BL584" s="18" t="s">
        <v>148</v>
      </c>
      <c r="BM584" s="226" t="s">
        <v>670</v>
      </c>
    </row>
    <row r="585" s="13" customFormat="1">
      <c r="A585" s="13"/>
      <c r="B585" s="228"/>
      <c r="C585" s="229"/>
      <c r="D585" s="230" t="s">
        <v>151</v>
      </c>
      <c r="E585" s="231" t="s">
        <v>1</v>
      </c>
      <c r="F585" s="232" t="s">
        <v>645</v>
      </c>
      <c r="G585" s="229"/>
      <c r="H585" s="231" t="s">
        <v>1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8" t="s">
        <v>151</v>
      </c>
      <c r="AU585" s="238" t="s">
        <v>149</v>
      </c>
      <c r="AV585" s="13" t="s">
        <v>84</v>
      </c>
      <c r="AW585" s="13" t="s">
        <v>33</v>
      </c>
      <c r="AX585" s="13" t="s">
        <v>76</v>
      </c>
      <c r="AY585" s="238" t="s">
        <v>141</v>
      </c>
    </row>
    <row r="586" s="14" customFormat="1">
      <c r="A586" s="14"/>
      <c r="B586" s="239"/>
      <c r="C586" s="240"/>
      <c r="D586" s="230" t="s">
        <v>151</v>
      </c>
      <c r="E586" s="241" t="s">
        <v>1</v>
      </c>
      <c r="F586" s="242" t="s">
        <v>671</v>
      </c>
      <c r="G586" s="240"/>
      <c r="H586" s="243">
        <v>106.38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9" t="s">
        <v>151</v>
      </c>
      <c r="AU586" s="249" t="s">
        <v>149</v>
      </c>
      <c r="AV586" s="14" t="s">
        <v>149</v>
      </c>
      <c r="AW586" s="14" t="s">
        <v>33</v>
      </c>
      <c r="AX586" s="14" t="s">
        <v>84</v>
      </c>
      <c r="AY586" s="249" t="s">
        <v>141</v>
      </c>
    </row>
    <row r="587" s="2" customFormat="1" ht="24.15" customHeight="1">
      <c r="A587" s="39"/>
      <c r="B587" s="40"/>
      <c r="C587" s="215" t="s">
        <v>672</v>
      </c>
      <c r="D587" s="215" t="s">
        <v>143</v>
      </c>
      <c r="E587" s="216" t="s">
        <v>673</v>
      </c>
      <c r="F587" s="217" t="s">
        <v>674</v>
      </c>
      <c r="G587" s="218" t="s">
        <v>249</v>
      </c>
      <c r="H587" s="219">
        <v>25.5</v>
      </c>
      <c r="I587" s="220"/>
      <c r="J587" s="221">
        <f>ROUND(I587*H587,2)</f>
        <v>0</v>
      </c>
      <c r="K587" s="217" t="s">
        <v>147</v>
      </c>
      <c r="L587" s="45"/>
      <c r="M587" s="222" t="s">
        <v>1</v>
      </c>
      <c r="N587" s="223" t="s">
        <v>42</v>
      </c>
      <c r="O587" s="92"/>
      <c r="P587" s="224">
        <f>O587*H587</f>
        <v>0</v>
      </c>
      <c r="Q587" s="224">
        <v>0.0012800000000000001</v>
      </c>
      <c r="R587" s="224">
        <f>Q587*H587</f>
        <v>0.032640000000000002</v>
      </c>
      <c r="S587" s="224">
        <v>0</v>
      </c>
      <c r="T587" s="22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6" t="s">
        <v>148</v>
      </c>
      <c r="AT587" s="226" t="s">
        <v>143</v>
      </c>
      <c r="AU587" s="226" t="s">
        <v>149</v>
      </c>
      <c r="AY587" s="18" t="s">
        <v>141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18" t="s">
        <v>149</v>
      </c>
      <c r="BK587" s="227">
        <f>ROUND(I587*H587,2)</f>
        <v>0</v>
      </c>
      <c r="BL587" s="18" t="s">
        <v>148</v>
      </c>
      <c r="BM587" s="226" t="s">
        <v>675</v>
      </c>
    </row>
    <row r="588" s="14" customFormat="1">
      <c r="A588" s="14"/>
      <c r="B588" s="239"/>
      <c r="C588" s="240"/>
      <c r="D588" s="230" t="s">
        <v>151</v>
      </c>
      <c r="E588" s="241" t="s">
        <v>1</v>
      </c>
      <c r="F588" s="242" t="s">
        <v>676</v>
      </c>
      <c r="G588" s="240"/>
      <c r="H588" s="243">
        <v>25.5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9" t="s">
        <v>151</v>
      </c>
      <c r="AU588" s="249" t="s">
        <v>149</v>
      </c>
      <c r="AV588" s="14" t="s">
        <v>149</v>
      </c>
      <c r="AW588" s="14" t="s">
        <v>33</v>
      </c>
      <c r="AX588" s="14" t="s">
        <v>84</v>
      </c>
      <c r="AY588" s="249" t="s">
        <v>141</v>
      </c>
    </row>
    <row r="589" s="12" customFormat="1" ht="22.8" customHeight="1">
      <c r="A589" s="12"/>
      <c r="B589" s="199"/>
      <c r="C589" s="200"/>
      <c r="D589" s="201" t="s">
        <v>75</v>
      </c>
      <c r="E589" s="213" t="s">
        <v>188</v>
      </c>
      <c r="F589" s="213" t="s">
        <v>677</v>
      </c>
      <c r="G589" s="200"/>
      <c r="H589" s="200"/>
      <c r="I589" s="203"/>
      <c r="J589" s="214">
        <f>BK589</f>
        <v>0</v>
      </c>
      <c r="K589" s="200"/>
      <c r="L589" s="205"/>
      <c r="M589" s="206"/>
      <c r="N589" s="207"/>
      <c r="O589" s="207"/>
      <c r="P589" s="208">
        <f>SUM(P590:P594)</f>
        <v>0</v>
      </c>
      <c r="Q589" s="207"/>
      <c r="R589" s="208">
        <f>SUM(R590:R594)</f>
        <v>0.0057099999999999998</v>
      </c>
      <c r="S589" s="207"/>
      <c r="T589" s="209">
        <f>SUM(T590:T594)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10" t="s">
        <v>84</v>
      </c>
      <c r="AT589" s="211" t="s">
        <v>75</v>
      </c>
      <c r="AU589" s="211" t="s">
        <v>84</v>
      </c>
      <c r="AY589" s="210" t="s">
        <v>141</v>
      </c>
      <c r="BK589" s="212">
        <f>SUM(BK590:BK594)</f>
        <v>0</v>
      </c>
    </row>
    <row r="590" s="2" customFormat="1" ht="24.15" customHeight="1">
      <c r="A590" s="39"/>
      <c r="B590" s="40"/>
      <c r="C590" s="215" t="s">
        <v>678</v>
      </c>
      <c r="D590" s="215" t="s">
        <v>143</v>
      </c>
      <c r="E590" s="216" t="s">
        <v>679</v>
      </c>
      <c r="F590" s="217" t="s">
        <v>680</v>
      </c>
      <c r="G590" s="218" t="s">
        <v>249</v>
      </c>
      <c r="H590" s="219">
        <v>2.6000000000000001</v>
      </c>
      <c r="I590" s="220"/>
      <c r="J590" s="221">
        <f>ROUND(I590*H590,2)</f>
        <v>0</v>
      </c>
      <c r="K590" s="217" t="s">
        <v>147</v>
      </c>
      <c r="L590" s="45"/>
      <c r="M590" s="222" t="s">
        <v>1</v>
      </c>
      <c r="N590" s="223" t="s">
        <v>42</v>
      </c>
      <c r="O590" s="92"/>
      <c r="P590" s="224">
        <f>O590*H590</f>
        <v>0</v>
      </c>
      <c r="Q590" s="224">
        <v>1.0000000000000001E-05</v>
      </c>
      <c r="R590" s="224">
        <f>Q590*H590</f>
        <v>2.6000000000000002E-05</v>
      </c>
      <c r="S590" s="224">
        <v>0</v>
      </c>
      <c r="T590" s="22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6" t="s">
        <v>148</v>
      </c>
      <c r="AT590" s="226" t="s">
        <v>143</v>
      </c>
      <c r="AU590" s="226" t="s">
        <v>149</v>
      </c>
      <c r="AY590" s="18" t="s">
        <v>141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8" t="s">
        <v>149</v>
      </c>
      <c r="BK590" s="227">
        <f>ROUND(I590*H590,2)</f>
        <v>0</v>
      </c>
      <c r="BL590" s="18" t="s">
        <v>148</v>
      </c>
      <c r="BM590" s="226" t="s">
        <v>681</v>
      </c>
    </row>
    <row r="591" s="13" customFormat="1">
      <c r="A591" s="13"/>
      <c r="B591" s="228"/>
      <c r="C591" s="229"/>
      <c r="D591" s="230" t="s">
        <v>151</v>
      </c>
      <c r="E591" s="231" t="s">
        <v>1</v>
      </c>
      <c r="F591" s="232" t="s">
        <v>682</v>
      </c>
      <c r="G591" s="229"/>
      <c r="H591" s="231" t="s">
        <v>1</v>
      </c>
      <c r="I591" s="233"/>
      <c r="J591" s="229"/>
      <c r="K591" s="229"/>
      <c r="L591" s="234"/>
      <c r="M591" s="235"/>
      <c r="N591" s="236"/>
      <c r="O591" s="236"/>
      <c r="P591" s="236"/>
      <c r="Q591" s="236"/>
      <c r="R591" s="236"/>
      <c r="S591" s="236"/>
      <c r="T591" s="23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8" t="s">
        <v>151</v>
      </c>
      <c r="AU591" s="238" t="s">
        <v>149</v>
      </c>
      <c r="AV591" s="13" t="s">
        <v>84</v>
      </c>
      <c r="AW591" s="13" t="s">
        <v>33</v>
      </c>
      <c r="AX591" s="13" t="s">
        <v>76</v>
      </c>
      <c r="AY591" s="238" t="s">
        <v>141</v>
      </c>
    </row>
    <row r="592" s="14" customFormat="1">
      <c r="A592" s="14"/>
      <c r="B592" s="239"/>
      <c r="C592" s="240"/>
      <c r="D592" s="230" t="s">
        <v>151</v>
      </c>
      <c r="E592" s="241" t="s">
        <v>1</v>
      </c>
      <c r="F592" s="242" t="s">
        <v>683</v>
      </c>
      <c r="G592" s="240"/>
      <c r="H592" s="243">
        <v>2.6000000000000001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151</v>
      </c>
      <c r="AU592" s="249" t="s">
        <v>149</v>
      </c>
      <c r="AV592" s="14" t="s">
        <v>149</v>
      </c>
      <c r="AW592" s="14" t="s">
        <v>33</v>
      </c>
      <c r="AX592" s="14" t="s">
        <v>84</v>
      </c>
      <c r="AY592" s="249" t="s">
        <v>141</v>
      </c>
    </row>
    <row r="593" s="2" customFormat="1" ht="24.15" customHeight="1">
      <c r="A593" s="39"/>
      <c r="B593" s="40"/>
      <c r="C593" s="250" t="s">
        <v>684</v>
      </c>
      <c r="D593" s="250" t="s">
        <v>193</v>
      </c>
      <c r="E593" s="251" t="s">
        <v>685</v>
      </c>
      <c r="F593" s="252" t="s">
        <v>686</v>
      </c>
      <c r="G593" s="253" t="s">
        <v>249</v>
      </c>
      <c r="H593" s="254">
        <v>4.0599999999999996</v>
      </c>
      <c r="I593" s="255"/>
      <c r="J593" s="256">
        <f>ROUND(I593*H593,2)</f>
        <v>0</v>
      </c>
      <c r="K593" s="252" t="s">
        <v>147</v>
      </c>
      <c r="L593" s="257"/>
      <c r="M593" s="258" t="s">
        <v>1</v>
      </c>
      <c r="N593" s="259" t="s">
        <v>42</v>
      </c>
      <c r="O593" s="92"/>
      <c r="P593" s="224">
        <f>O593*H593</f>
        <v>0</v>
      </c>
      <c r="Q593" s="224">
        <v>0.0014</v>
      </c>
      <c r="R593" s="224">
        <f>Q593*H593</f>
        <v>0.0056839999999999998</v>
      </c>
      <c r="S593" s="224">
        <v>0</v>
      </c>
      <c r="T593" s="22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6" t="s">
        <v>188</v>
      </c>
      <c r="AT593" s="226" t="s">
        <v>193</v>
      </c>
      <c r="AU593" s="226" t="s">
        <v>149</v>
      </c>
      <c r="AY593" s="18" t="s">
        <v>141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18" t="s">
        <v>149</v>
      </c>
      <c r="BK593" s="227">
        <f>ROUND(I593*H593,2)</f>
        <v>0</v>
      </c>
      <c r="BL593" s="18" t="s">
        <v>148</v>
      </c>
      <c r="BM593" s="226" t="s">
        <v>687</v>
      </c>
    </row>
    <row r="594" s="14" customFormat="1">
      <c r="A594" s="14"/>
      <c r="B594" s="239"/>
      <c r="C594" s="240"/>
      <c r="D594" s="230" t="s">
        <v>151</v>
      </c>
      <c r="E594" s="240"/>
      <c r="F594" s="242" t="s">
        <v>688</v>
      </c>
      <c r="G594" s="240"/>
      <c r="H594" s="243">
        <v>4.0599999999999996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9" t="s">
        <v>151</v>
      </c>
      <c r="AU594" s="249" t="s">
        <v>149</v>
      </c>
      <c r="AV594" s="14" t="s">
        <v>149</v>
      </c>
      <c r="AW594" s="14" t="s">
        <v>4</v>
      </c>
      <c r="AX594" s="14" t="s">
        <v>84</v>
      </c>
      <c r="AY594" s="249" t="s">
        <v>141</v>
      </c>
    </row>
    <row r="595" s="12" customFormat="1" ht="22.8" customHeight="1">
      <c r="A595" s="12"/>
      <c r="B595" s="199"/>
      <c r="C595" s="200"/>
      <c r="D595" s="201" t="s">
        <v>75</v>
      </c>
      <c r="E595" s="213" t="s">
        <v>192</v>
      </c>
      <c r="F595" s="213" t="s">
        <v>689</v>
      </c>
      <c r="G595" s="200"/>
      <c r="H595" s="200"/>
      <c r="I595" s="203"/>
      <c r="J595" s="214">
        <f>BK595</f>
        <v>0</v>
      </c>
      <c r="K595" s="200"/>
      <c r="L595" s="205"/>
      <c r="M595" s="206"/>
      <c r="N595" s="207"/>
      <c r="O595" s="207"/>
      <c r="P595" s="208">
        <f>SUM(P596:P751)</f>
        <v>0</v>
      </c>
      <c r="Q595" s="207"/>
      <c r="R595" s="208">
        <f>SUM(R596:R751)</f>
        <v>22.354673922950003</v>
      </c>
      <c r="S595" s="207"/>
      <c r="T595" s="209">
        <f>SUM(T596:T751)</f>
        <v>33.813226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0" t="s">
        <v>84</v>
      </c>
      <c r="AT595" s="211" t="s">
        <v>75</v>
      </c>
      <c r="AU595" s="211" t="s">
        <v>84</v>
      </c>
      <c r="AY595" s="210" t="s">
        <v>141</v>
      </c>
      <c r="BK595" s="212">
        <f>SUM(BK596:BK751)</f>
        <v>0</v>
      </c>
    </row>
    <row r="596" s="2" customFormat="1" ht="14.4" customHeight="1">
      <c r="A596" s="39"/>
      <c r="B596" s="40"/>
      <c r="C596" s="215" t="s">
        <v>690</v>
      </c>
      <c r="D596" s="215" t="s">
        <v>143</v>
      </c>
      <c r="E596" s="216" t="s">
        <v>691</v>
      </c>
      <c r="F596" s="217" t="s">
        <v>692</v>
      </c>
      <c r="G596" s="218" t="s">
        <v>693</v>
      </c>
      <c r="H596" s="219">
        <v>2</v>
      </c>
      <c r="I596" s="220"/>
      <c r="J596" s="221">
        <f>ROUND(I596*H596,2)</f>
        <v>0</v>
      </c>
      <c r="K596" s="217" t="s">
        <v>1</v>
      </c>
      <c r="L596" s="45"/>
      <c r="M596" s="222" t="s">
        <v>1</v>
      </c>
      <c r="N596" s="223" t="s">
        <v>42</v>
      </c>
      <c r="O596" s="92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6" t="s">
        <v>229</v>
      </c>
      <c r="AT596" s="226" t="s">
        <v>143</v>
      </c>
      <c r="AU596" s="226" t="s">
        <v>149</v>
      </c>
      <c r="AY596" s="18" t="s">
        <v>141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18" t="s">
        <v>149</v>
      </c>
      <c r="BK596" s="227">
        <f>ROUND(I596*H596,2)</f>
        <v>0</v>
      </c>
      <c r="BL596" s="18" t="s">
        <v>229</v>
      </c>
      <c r="BM596" s="226" t="s">
        <v>694</v>
      </c>
    </row>
    <row r="597" s="2" customFormat="1" ht="24.15" customHeight="1">
      <c r="A597" s="39"/>
      <c r="B597" s="40"/>
      <c r="C597" s="215" t="s">
        <v>695</v>
      </c>
      <c r="D597" s="215" t="s">
        <v>143</v>
      </c>
      <c r="E597" s="216" t="s">
        <v>696</v>
      </c>
      <c r="F597" s="217" t="s">
        <v>697</v>
      </c>
      <c r="G597" s="218" t="s">
        <v>249</v>
      </c>
      <c r="H597" s="219">
        <v>111.73</v>
      </c>
      <c r="I597" s="220"/>
      <c r="J597" s="221">
        <f>ROUND(I597*H597,2)</f>
        <v>0</v>
      </c>
      <c r="K597" s="217" t="s">
        <v>147</v>
      </c>
      <c r="L597" s="45"/>
      <c r="M597" s="222" t="s">
        <v>1</v>
      </c>
      <c r="N597" s="223" t="s">
        <v>42</v>
      </c>
      <c r="O597" s="92"/>
      <c r="P597" s="224">
        <f>O597*H597</f>
        <v>0</v>
      </c>
      <c r="Q597" s="224">
        <v>0.1295</v>
      </c>
      <c r="R597" s="224">
        <f>Q597*H597</f>
        <v>14.469035000000002</v>
      </c>
      <c r="S597" s="224">
        <v>0</v>
      </c>
      <c r="T597" s="22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6" t="s">
        <v>229</v>
      </c>
      <c r="AT597" s="226" t="s">
        <v>143</v>
      </c>
      <c r="AU597" s="226" t="s">
        <v>149</v>
      </c>
      <c r="AY597" s="18" t="s">
        <v>141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18" t="s">
        <v>149</v>
      </c>
      <c r="BK597" s="227">
        <f>ROUND(I597*H597,2)</f>
        <v>0</v>
      </c>
      <c r="BL597" s="18" t="s">
        <v>229</v>
      </c>
      <c r="BM597" s="226" t="s">
        <v>698</v>
      </c>
    </row>
    <row r="598" s="14" customFormat="1">
      <c r="A598" s="14"/>
      <c r="B598" s="239"/>
      <c r="C598" s="240"/>
      <c r="D598" s="230" t="s">
        <v>151</v>
      </c>
      <c r="E598" s="241" t="s">
        <v>1</v>
      </c>
      <c r="F598" s="242" t="s">
        <v>699</v>
      </c>
      <c r="G598" s="240"/>
      <c r="H598" s="243">
        <v>111.73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9" t="s">
        <v>151</v>
      </c>
      <c r="AU598" s="249" t="s">
        <v>149</v>
      </c>
      <c r="AV598" s="14" t="s">
        <v>149</v>
      </c>
      <c r="AW598" s="14" t="s">
        <v>33</v>
      </c>
      <c r="AX598" s="14" t="s">
        <v>84</v>
      </c>
      <c r="AY598" s="249" t="s">
        <v>141</v>
      </c>
    </row>
    <row r="599" s="2" customFormat="1" ht="14.4" customHeight="1">
      <c r="A599" s="39"/>
      <c r="B599" s="40"/>
      <c r="C599" s="250" t="s">
        <v>700</v>
      </c>
      <c r="D599" s="250" t="s">
        <v>193</v>
      </c>
      <c r="E599" s="251" t="s">
        <v>701</v>
      </c>
      <c r="F599" s="252" t="s">
        <v>702</v>
      </c>
      <c r="G599" s="253" t="s">
        <v>249</v>
      </c>
      <c r="H599" s="254">
        <v>117.31699999999999</v>
      </c>
      <c r="I599" s="255"/>
      <c r="J599" s="256">
        <f>ROUND(I599*H599,2)</f>
        <v>0</v>
      </c>
      <c r="K599" s="252" t="s">
        <v>147</v>
      </c>
      <c r="L599" s="257"/>
      <c r="M599" s="258" t="s">
        <v>1</v>
      </c>
      <c r="N599" s="259" t="s">
        <v>42</v>
      </c>
      <c r="O599" s="92"/>
      <c r="P599" s="224">
        <f>O599*H599</f>
        <v>0</v>
      </c>
      <c r="Q599" s="224">
        <v>0.028000000000000001</v>
      </c>
      <c r="R599" s="224">
        <f>Q599*H599</f>
        <v>3.2848759999999997</v>
      </c>
      <c r="S599" s="224">
        <v>0</v>
      </c>
      <c r="T599" s="22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6" t="s">
        <v>322</v>
      </c>
      <c r="AT599" s="226" t="s">
        <v>193</v>
      </c>
      <c r="AU599" s="226" t="s">
        <v>149</v>
      </c>
      <c r="AY599" s="18" t="s">
        <v>141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8" t="s">
        <v>149</v>
      </c>
      <c r="BK599" s="227">
        <f>ROUND(I599*H599,2)</f>
        <v>0</v>
      </c>
      <c r="BL599" s="18" t="s">
        <v>229</v>
      </c>
      <c r="BM599" s="226" t="s">
        <v>703</v>
      </c>
    </row>
    <row r="600" s="14" customFormat="1">
      <c r="A600" s="14"/>
      <c r="B600" s="239"/>
      <c r="C600" s="240"/>
      <c r="D600" s="230" t="s">
        <v>151</v>
      </c>
      <c r="E600" s="240"/>
      <c r="F600" s="242" t="s">
        <v>704</v>
      </c>
      <c r="G600" s="240"/>
      <c r="H600" s="243">
        <v>117.31699999999999</v>
      </c>
      <c r="I600" s="244"/>
      <c r="J600" s="240"/>
      <c r="K600" s="240"/>
      <c r="L600" s="245"/>
      <c r="M600" s="246"/>
      <c r="N600" s="247"/>
      <c r="O600" s="247"/>
      <c r="P600" s="247"/>
      <c r="Q600" s="247"/>
      <c r="R600" s="247"/>
      <c r="S600" s="247"/>
      <c r="T600" s="24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9" t="s">
        <v>151</v>
      </c>
      <c r="AU600" s="249" t="s">
        <v>149</v>
      </c>
      <c r="AV600" s="14" t="s">
        <v>149</v>
      </c>
      <c r="AW600" s="14" t="s">
        <v>4</v>
      </c>
      <c r="AX600" s="14" t="s">
        <v>84</v>
      </c>
      <c r="AY600" s="249" t="s">
        <v>141</v>
      </c>
    </row>
    <row r="601" s="2" customFormat="1" ht="24.15" customHeight="1">
      <c r="A601" s="39"/>
      <c r="B601" s="40"/>
      <c r="C601" s="215" t="s">
        <v>705</v>
      </c>
      <c r="D601" s="215" t="s">
        <v>143</v>
      </c>
      <c r="E601" s="216" t="s">
        <v>706</v>
      </c>
      <c r="F601" s="217" t="s">
        <v>707</v>
      </c>
      <c r="G601" s="218" t="s">
        <v>146</v>
      </c>
      <c r="H601" s="219">
        <v>850.81799999999998</v>
      </c>
      <c r="I601" s="220"/>
      <c r="J601" s="221">
        <f>ROUND(I601*H601,2)</f>
        <v>0</v>
      </c>
      <c r="K601" s="217" t="s">
        <v>147</v>
      </c>
      <c r="L601" s="45"/>
      <c r="M601" s="222" t="s">
        <v>1</v>
      </c>
      <c r="N601" s="223" t="s">
        <v>42</v>
      </c>
      <c r="O601" s="92"/>
      <c r="P601" s="224">
        <f>O601*H601</f>
        <v>0</v>
      </c>
      <c r="Q601" s="224">
        <v>0.00046999999999999999</v>
      </c>
      <c r="R601" s="224">
        <f>Q601*H601</f>
        <v>0.39988446</v>
      </c>
      <c r="S601" s="224">
        <v>0</v>
      </c>
      <c r="T601" s="22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6" t="s">
        <v>148</v>
      </c>
      <c r="AT601" s="226" t="s">
        <v>143</v>
      </c>
      <c r="AU601" s="226" t="s">
        <v>149</v>
      </c>
      <c r="AY601" s="18" t="s">
        <v>141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18" t="s">
        <v>149</v>
      </c>
      <c r="BK601" s="227">
        <f>ROUND(I601*H601,2)</f>
        <v>0</v>
      </c>
      <c r="BL601" s="18" t="s">
        <v>148</v>
      </c>
      <c r="BM601" s="226" t="s">
        <v>708</v>
      </c>
    </row>
    <row r="602" s="13" customFormat="1">
      <c r="A602" s="13"/>
      <c r="B602" s="228"/>
      <c r="C602" s="229"/>
      <c r="D602" s="230" t="s">
        <v>151</v>
      </c>
      <c r="E602" s="231" t="s">
        <v>1</v>
      </c>
      <c r="F602" s="232" t="s">
        <v>709</v>
      </c>
      <c r="G602" s="229"/>
      <c r="H602" s="231" t="s">
        <v>1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8" t="s">
        <v>151</v>
      </c>
      <c r="AU602" s="238" t="s">
        <v>149</v>
      </c>
      <c r="AV602" s="13" t="s">
        <v>84</v>
      </c>
      <c r="AW602" s="13" t="s">
        <v>33</v>
      </c>
      <c r="AX602" s="13" t="s">
        <v>76</v>
      </c>
      <c r="AY602" s="238" t="s">
        <v>141</v>
      </c>
    </row>
    <row r="603" s="14" customFormat="1">
      <c r="A603" s="14"/>
      <c r="B603" s="239"/>
      <c r="C603" s="240"/>
      <c r="D603" s="230" t="s">
        <v>151</v>
      </c>
      <c r="E603" s="241" t="s">
        <v>1</v>
      </c>
      <c r="F603" s="242" t="s">
        <v>710</v>
      </c>
      <c r="G603" s="240"/>
      <c r="H603" s="243">
        <v>832.98599999999999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9" t="s">
        <v>151</v>
      </c>
      <c r="AU603" s="249" t="s">
        <v>149</v>
      </c>
      <c r="AV603" s="14" t="s">
        <v>149</v>
      </c>
      <c r="AW603" s="14" t="s">
        <v>33</v>
      </c>
      <c r="AX603" s="14" t="s">
        <v>76</v>
      </c>
      <c r="AY603" s="249" t="s">
        <v>141</v>
      </c>
    </row>
    <row r="604" s="13" customFormat="1">
      <c r="A604" s="13"/>
      <c r="B604" s="228"/>
      <c r="C604" s="229"/>
      <c r="D604" s="230" t="s">
        <v>151</v>
      </c>
      <c r="E604" s="231" t="s">
        <v>1</v>
      </c>
      <c r="F604" s="232" t="s">
        <v>711</v>
      </c>
      <c r="G604" s="229"/>
      <c r="H604" s="231" t="s">
        <v>1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8" t="s">
        <v>151</v>
      </c>
      <c r="AU604" s="238" t="s">
        <v>149</v>
      </c>
      <c r="AV604" s="13" t="s">
        <v>84</v>
      </c>
      <c r="AW604" s="13" t="s">
        <v>33</v>
      </c>
      <c r="AX604" s="13" t="s">
        <v>76</v>
      </c>
      <c r="AY604" s="238" t="s">
        <v>141</v>
      </c>
    </row>
    <row r="605" s="14" customFormat="1">
      <c r="A605" s="14"/>
      <c r="B605" s="239"/>
      <c r="C605" s="240"/>
      <c r="D605" s="230" t="s">
        <v>151</v>
      </c>
      <c r="E605" s="241" t="s">
        <v>1</v>
      </c>
      <c r="F605" s="242" t="s">
        <v>712</v>
      </c>
      <c r="G605" s="240"/>
      <c r="H605" s="243">
        <v>17.832000000000001</v>
      </c>
      <c r="I605" s="244"/>
      <c r="J605" s="240"/>
      <c r="K605" s="240"/>
      <c r="L605" s="245"/>
      <c r="M605" s="246"/>
      <c r="N605" s="247"/>
      <c r="O605" s="247"/>
      <c r="P605" s="247"/>
      <c r="Q605" s="247"/>
      <c r="R605" s="247"/>
      <c r="S605" s="247"/>
      <c r="T605" s="24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9" t="s">
        <v>151</v>
      </c>
      <c r="AU605" s="249" t="s">
        <v>149</v>
      </c>
      <c r="AV605" s="14" t="s">
        <v>149</v>
      </c>
      <c r="AW605" s="14" t="s">
        <v>33</v>
      </c>
      <c r="AX605" s="14" t="s">
        <v>76</v>
      </c>
      <c r="AY605" s="249" t="s">
        <v>141</v>
      </c>
    </row>
    <row r="606" s="15" customFormat="1">
      <c r="A606" s="15"/>
      <c r="B606" s="260"/>
      <c r="C606" s="261"/>
      <c r="D606" s="230" t="s">
        <v>151</v>
      </c>
      <c r="E606" s="262" t="s">
        <v>1</v>
      </c>
      <c r="F606" s="263" t="s">
        <v>321</v>
      </c>
      <c r="G606" s="261"/>
      <c r="H606" s="264">
        <v>850.81799999999998</v>
      </c>
      <c r="I606" s="265"/>
      <c r="J606" s="261"/>
      <c r="K606" s="261"/>
      <c r="L606" s="266"/>
      <c r="M606" s="267"/>
      <c r="N606" s="268"/>
      <c r="O606" s="268"/>
      <c r="P606" s="268"/>
      <c r="Q606" s="268"/>
      <c r="R606" s="268"/>
      <c r="S606" s="268"/>
      <c r="T606" s="269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0" t="s">
        <v>151</v>
      </c>
      <c r="AU606" s="270" t="s">
        <v>149</v>
      </c>
      <c r="AV606" s="15" t="s">
        <v>148</v>
      </c>
      <c r="AW606" s="15" t="s">
        <v>33</v>
      </c>
      <c r="AX606" s="15" t="s">
        <v>84</v>
      </c>
      <c r="AY606" s="270" t="s">
        <v>141</v>
      </c>
    </row>
    <row r="607" s="2" customFormat="1" ht="14.4" customHeight="1">
      <c r="A607" s="39"/>
      <c r="B607" s="40"/>
      <c r="C607" s="215" t="s">
        <v>713</v>
      </c>
      <c r="D607" s="215" t="s">
        <v>143</v>
      </c>
      <c r="E607" s="216" t="s">
        <v>714</v>
      </c>
      <c r="F607" s="217" t="s">
        <v>715</v>
      </c>
      <c r="G607" s="218" t="s">
        <v>249</v>
      </c>
      <c r="H607" s="219">
        <v>29.710000000000001</v>
      </c>
      <c r="I607" s="220"/>
      <c r="J607" s="221">
        <f>ROUND(I607*H607,2)</f>
        <v>0</v>
      </c>
      <c r="K607" s="217" t="s">
        <v>147</v>
      </c>
      <c r="L607" s="45"/>
      <c r="M607" s="222" t="s">
        <v>1</v>
      </c>
      <c r="N607" s="223" t="s">
        <v>42</v>
      </c>
      <c r="O607" s="92"/>
      <c r="P607" s="224">
        <f>O607*H607</f>
        <v>0</v>
      </c>
      <c r="Q607" s="224">
        <v>1.6449999999999999E-06</v>
      </c>
      <c r="R607" s="224">
        <f>Q607*H607</f>
        <v>4.8872950000000001E-05</v>
      </c>
      <c r="S607" s="224">
        <v>0</v>
      </c>
      <c r="T607" s="22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6" t="s">
        <v>148</v>
      </c>
      <c r="AT607" s="226" t="s">
        <v>143</v>
      </c>
      <c r="AU607" s="226" t="s">
        <v>149</v>
      </c>
      <c r="AY607" s="18" t="s">
        <v>141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18" t="s">
        <v>149</v>
      </c>
      <c r="BK607" s="227">
        <f>ROUND(I607*H607,2)</f>
        <v>0</v>
      </c>
      <c r="BL607" s="18" t="s">
        <v>148</v>
      </c>
      <c r="BM607" s="226" t="s">
        <v>716</v>
      </c>
    </row>
    <row r="608" s="13" customFormat="1">
      <c r="A608" s="13"/>
      <c r="B608" s="228"/>
      <c r="C608" s="229"/>
      <c r="D608" s="230" t="s">
        <v>151</v>
      </c>
      <c r="E608" s="231" t="s">
        <v>1</v>
      </c>
      <c r="F608" s="232" t="s">
        <v>164</v>
      </c>
      <c r="G608" s="229"/>
      <c r="H608" s="231" t="s">
        <v>1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8" t="s">
        <v>151</v>
      </c>
      <c r="AU608" s="238" t="s">
        <v>149</v>
      </c>
      <c r="AV608" s="13" t="s">
        <v>84</v>
      </c>
      <c r="AW608" s="13" t="s">
        <v>33</v>
      </c>
      <c r="AX608" s="13" t="s">
        <v>76</v>
      </c>
      <c r="AY608" s="238" t="s">
        <v>141</v>
      </c>
    </row>
    <row r="609" s="14" customFormat="1">
      <c r="A609" s="14"/>
      <c r="B609" s="239"/>
      <c r="C609" s="240"/>
      <c r="D609" s="230" t="s">
        <v>151</v>
      </c>
      <c r="E609" s="241" t="s">
        <v>1</v>
      </c>
      <c r="F609" s="242" t="s">
        <v>717</v>
      </c>
      <c r="G609" s="240"/>
      <c r="H609" s="243">
        <v>29.710000000000001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9" t="s">
        <v>151</v>
      </c>
      <c r="AU609" s="249" t="s">
        <v>149</v>
      </c>
      <c r="AV609" s="14" t="s">
        <v>149</v>
      </c>
      <c r="AW609" s="14" t="s">
        <v>33</v>
      </c>
      <c r="AX609" s="14" t="s">
        <v>84</v>
      </c>
      <c r="AY609" s="249" t="s">
        <v>141</v>
      </c>
    </row>
    <row r="610" s="2" customFormat="1" ht="37.8" customHeight="1">
      <c r="A610" s="39"/>
      <c r="B610" s="40"/>
      <c r="C610" s="215" t="s">
        <v>718</v>
      </c>
      <c r="D610" s="215" t="s">
        <v>143</v>
      </c>
      <c r="E610" s="216" t="s">
        <v>719</v>
      </c>
      <c r="F610" s="217" t="s">
        <v>720</v>
      </c>
      <c r="G610" s="218" t="s">
        <v>256</v>
      </c>
      <c r="H610" s="219">
        <v>3</v>
      </c>
      <c r="I610" s="220"/>
      <c r="J610" s="221">
        <f>ROUND(I610*H610,2)</f>
        <v>0</v>
      </c>
      <c r="K610" s="217" t="s">
        <v>1</v>
      </c>
      <c r="L610" s="45"/>
      <c r="M610" s="222" t="s">
        <v>1</v>
      </c>
      <c r="N610" s="223" t="s">
        <v>42</v>
      </c>
      <c r="O610" s="92"/>
      <c r="P610" s="224">
        <f>O610*H610</f>
        <v>0</v>
      </c>
      <c r="Q610" s="224">
        <v>0</v>
      </c>
      <c r="R610" s="224">
        <f>Q610*H610</f>
        <v>0</v>
      </c>
      <c r="S610" s="224">
        <v>0</v>
      </c>
      <c r="T610" s="22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6" t="s">
        <v>148</v>
      </c>
      <c r="AT610" s="226" t="s">
        <v>143</v>
      </c>
      <c r="AU610" s="226" t="s">
        <v>149</v>
      </c>
      <c r="AY610" s="18" t="s">
        <v>141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8" t="s">
        <v>149</v>
      </c>
      <c r="BK610" s="227">
        <f>ROUND(I610*H610,2)</f>
        <v>0</v>
      </c>
      <c r="BL610" s="18" t="s">
        <v>148</v>
      </c>
      <c r="BM610" s="226" t="s">
        <v>721</v>
      </c>
    </row>
    <row r="611" s="2" customFormat="1" ht="24.15" customHeight="1">
      <c r="A611" s="39"/>
      <c r="B611" s="40"/>
      <c r="C611" s="215" t="s">
        <v>722</v>
      </c>
      <c r="D611" s="215" t="s">
        <v>143</v>
      </c>
      <c r="E611" s="216" t="s">
        <v>723</v>
      </c>
      <c r="F611" s="217" t="s">
        <v>724</v>
      </c>
      <c r="G611" s="218" t="s">
        <v>249</v>
      </c>
      <c r="H611" s="219">
        <v>3</v>
      </c>
      <c r="I611" s="220"/>
      <c r="J611" s="221">
        <f>ROUND(I611*H611,2)</f>
        <v>0</v>
      </c>
      <c r="K611" s="217" t="s">
        <v>147</v>
      </c>
      <c r="L611" s="45"/>
      <c r="M611" s="222" t="s">
        <v>1</v>
      </c>
      <c r="N611" s="223" t="s">
        <v>42</v>
      </c>
      <c r="O611" s="92"/>
      <c r="P611" s="224">
        <f>O611*H611</f>
        <v>0</v>
      </c>
      <c r="Q611" s="224">
        <v>0.24567</v>
      </c>
      <c r="R611" s="224">
        <f>Q611*H611</f>
        <v>0.73700999999999994</v>
      </c>
      <c r="S611" s="224">
        <v>0</v>
      </c>
      <c r="T611" s="22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6" t="s">
        <v>148</v>
      </c>
      <c r="AT611" s="226" t="s">
        <v>143</v>
      </c>
      <c r="AU611" s="226" t="s">
        <v>149</v>
      </c>
      <c r="AY611" s="18" t="s">
        <v>141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18" t="s">
        <v>149</v>
      </c>
      <c r="BK611" s="227">
        <f>ROUND(I611*H611,2)</f>
        <v>0</v>
      </c>
      <c r="BL611" s="18" t="s">
        <v>148</v>
      </c>
      <c r="BM611" s="226" t="s">
        <v>725</v>
      </c>
    </row>
    <row r="612" s="14" customFormat="1">
      <c r="A612" s="14"/>
      <c r="B612" s="239"/>
      <c r="C612" s="240"/>
      <c r="D612" s="230" t="s">
        <v>151</v>
      </c>
      <c r="E612" s="241" t="s">
        <v>1</v>
      </c>
      <c r="F612" s="242" t="s">
        <v>726</v>
      </c>
      <c r="G612" s="240"/>
      <c r="H612" s="243">
        <v>3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9" t="s">
        <v>151</v>
      </c>
      <c r="AU612" s="249" t="s">
        <v>149</v>
      </c>
      <c r="AV612" s="14" t="s">
        <v>149</v>
      </c>
      <c r="AW612" s="14" t="s">
        <v>33</v>
      </c>
      <c r="AX612" s="14" t="s">
        <v>84</v>
      </c>
      <c r="AY612" s="249" t="s">
        <v>141</v>
      </c>
    </row>
    <row r="613" s="2" customFormat="1" ht="24.15" customHeight="1">
      <c r="A613" s="39"/>
      <c r="B613" s="40"/>
      <c r="C613" s="215" t="s">
        <v>727</v>
      </c>
      <c r="D613" s="215" t="s">
        <v>143</v>
      </c>
      <c r="E613" s="216" t="s">
        <v>728</v>
      </c>
      <c r="F613" s="217" t="s">
        <v>729</v>
      </c>
      <c r="G613" s="218" t="s">
        <v>146</v>
      </c>
      <c r="H613" s="219">
        <v>2177.299</v>
      </c>
      <c r="I613" s="220"/>
      <c r="J613" s="221">
        <f>ROUND(I613*H613,2)</f>
        <v>0</v>
      </c>
      <c r="K613" s="217" t="s">
        <v>147</v>
      </c>
      <c r="L613" s="45"/>
      <c r="M613" s="222" t="s">
        <v>1</v>
      </c>
      <c r="N613" s="223" t="s">
        <v>42</v>
      </c>
      <c r="O613" s="92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6" t="s">
        <v>148</v>
      </c>
      <c r="AT613" s="226" t="s">
        <v>143</v>
      </c>
      <c r="AU613" s="226" t="s">
        <v>149</v>
      </c>
      <c r="AY613" s="18" t="s">
        <v>141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18" t="s">
        <v>149</v>
      </c>
      <c r="BK613" s="227">
        <f>ROUND(I613*H613,2)</f>
        <v>0</v>
      </c>
      <c r="BL613" s="18" t="s">
        <v>148</v>
      </c>
      <c r="BM613" s="226" t="s">
        <v>730</v>
      </c>
    </row>
    <row r="614" s="13" customFormat="1">
      <c r="A614" s="13"/>
      <c r="B614" s="228"/>
      <c r="C614" s="229"/>
      <c r="D614" s="230" t="s">
        <v>151</v>
      </c>
      <c r="E614" s="231" t="s">
        <v>1</v>
      </c>
      <c r="F614" s="232" t="s">
        <v>463</v>
      </c>
      <c r="G614" s="229"/>
      <c r="H614" s="231" t="s">
        <v>1</v>
      </c>
      <c r="I614" s="233"/>
      <c r="J614" s="229"/>
      <c r="K614" s="229"/>
      <c r="L614" s="234"/>
      <c r="M614" s="235"/>
      <c r="N614" s="236"/>
      <c r="O614" s="236"/>
      <c r="P614" s="236"/>
      <c r="Q614" s="236"/>
      <c r="R614" s="236"/>
      <c r="S614" s="236"/>
      <c r="T614" s="23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8" t="s">
        <v>151</v>
      </c>
      <c r="AU614" s="238" t="s">
        <v>149</v>
      </c>
      <c r="AV614" s="13" t="s">
        <v>84</v>
      </c>
      <c r="AW614" s="13" t="s">
        <v>33</v>
      </c>
      <c r="AX614" s="13" t="s">
        <v>76</v>
      </c>
      <c r="AY614" s="238" t="s">
        <v>141</v>
      </c>
    </row>
    <row r="615" s="14" customFormat="1">
      <c r="A615" s="14"/>
      <c r="B615" s="239"/>
      <c r="C615" s="240"/>
      <c r="D615" s="230" t="s">
        <v>151</v>
      </c>
      <c r="E615" s="241" t="s">
        <v>1</v>
      </c>
      <c r="F615" s="242" t="s">
        <v>731</v>
      </c>
      <c r="G615" s="240"/>
      <c r="H615" s="243">
        <v>168.75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9" t="s">
        <v>151</v>
      </c>
      <c r="AU615" s="249" t="s">
        <v>149</v>
      </c>
      <c r="AV615" s="14" t="s">
        <v>149</v>
      </c>
      <c r="AW615" s="14" t="s">
        <v>33</v>
      </c>
      <c r="AX615" s="14" t="s">
        <v>76</v>
      </c>
      <c r="AY615" s="249" t="s">
        <v>141</v>
      </c>
    </row>
    <row r="616" s="13" customFormat="1">
      <c r="A616" s="13"/>
      <c r="B616" s="228"/>
      <c r="C616" s="229"/>
      <c r="D616" s="230" t="s">
        <v>151</v>
      </c>
      <c r="E616" s="231" t="s">
        <v>1</v>
      </c>
      <c r="F616" s="232" t="s">
        <v>465</v>
      </c>
      <c r="G616" s="229"/>
      <c r="H616" s="231" t="s">
        <v>1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8" t="s">
        <v>151</v>
      </c>
      <c r="AU616" s="238" t="s">
        <v>149</v>
      </c>
      <c r="AV616" s="13" t="s">
        <v>84</v>
      </c>
      <c r="AW616" s="13" t="s">
        <v>33</v>
      </c>
      <c r="AX616" s="13" t="s">
        <v>76</v>
      </c>
      <c r="AY616" s="238" t="s">
        <v>141</v>
      </c>
    </row>
    <row r="617" s="14" customFormat="1">
      <c r="A617" s="14"/>
      <c r="B617" s="239"/>
      <c r="C617" s="240"/>
      <c r="D617" s="230" t="s">
        <v>151</v>
      </c>
      <c r="E617" s="241" t="s">
        <v>1</v>
      </c>
      <c r="F617" s="242" t="s">
        <v>732</v>
      </c>
      <c r="G617" s="240"/>
      <c r="H617" s="243">
        <v>165.5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9" t="s">
        <v>151</v>
      </c>
      <c r="AU617" s="249" t="s">
        <v>149</v>
      </c>
      <c r="AV617" s="14" t="s">
        <v>149</v>
      </c>
      <c r="AW617" s="14" t="s">
        <v>33</v>
      </c>
      <c r="AX617" s="14" t="s">
        <v>76</v>
      </c>
      <c r="AY617" s="249" t="s">
        <v>141</v>
      </c>
    </row>
    <row r="618" s="13" customFormat="1">
      <c r="A618" s="13"/>
      <c r="B618" s="228"/>
      <c r="C618" s="229"/>
      <c r="D618" s="230" t="s">
        <v>151</v>
      </c>
      <c r="E618" s="231" t="s">
        <v>1</v>
      </c>
      <c r="F618" s="232" t="s">
        <v>364</v>
      </c>
      <c r="G618" s="229"/>
      <c r="H618" s="231" t="s">
        <v>1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8" t="s">
        <v>151</v>
      </c>
      <c r="AU618" s="238" t="s">
        <v>149</v>
      </c>
      <c r="AV618" s="13" t="s">
        <v>84</v>
      </c>
      <c r="AW618" s="13" t="s">
        <v>33</v>
      </c>
      <c r="AX618" s="13" t="s">
        <v>76</v>
      </c>
      <c r="AY618" s="238" t="s">
        <v>141</v>
      </c>
    </row>
    <row r="619" s="14" customFormat="1">
      <c r="A619" s="14"/>
      <c r="B619" s="239"/>
      <c r="C619" s="240"/>
      <c r="D619" s="230" t="s">
        <v>151</v>
      </c>
      <c r="E619" s="241" t="s">
        <v>1</v>
      </c>
      <c r="F619" s="242" t="s">
        <v>733</v>
      </c>
      <c r="G619" s="240"/>
      <c r="H619" s="243">
        <v>964.11900000000003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9" t="s">
        <v>151</v>
      </c>
      <c r="AU619" s="249" t="s">
        <v>149</v>
      </c>
      <c r="AV619" s="14" t="s">
        <v>149</v>
      </c>
      <c r="AW619" s="14" t="s">
        <v>33</v>
      </c>
      <c r="AX619" s="14" t="s">
        <v>76</v>
      </c>
      <c r="AY619" s="249" t="s">
        <v>141</v>
      </c>
    </row>
    <row r="620" s="13" customFormat="1">
      <c r="A620" s="13"/>
      <c r="B620" s="228"/>
      <c r="C620" s="229"/>
      <c r="D620" s="230" t="s">
        <v>151</v>
      </c>
      <c r="E620" s="231" t="s">
        <v>1</v>
      </c>
      <c r="F620" s="232" t="s">
        <v>369</v>
      </c>
      <c r="G620" s="229"/>
      <c r="H620" s="231" t="s">
        <v>1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8" t="s">
        <v>151</v>
      </c>
      <c r="AU620" s="238" t="s">
        <v>149</v>
      </c>
      <c r="AV620" s="13" t="s">
        <v>84</v>
      </c>
      <c r="AW620" s="13" t="s">
        <v>33</v>
      </c>
      <c r="AX620" s="13" t="s">
        <v>76</v>
      </c>
      <c r="AY620" s="238" t="s">
        <v>141</v>
      </c>
    </row>
    <row r="621" s="14" customFormat="1">
      <c r="A621" s="14"/>
      <c r="B621" s="239"/>
      <c r="C621" s="240"/>
      <c r="D621" s="230" t="s">
        <v>151</v>
      </c>
      <c r="E621" s="241" t="s">
        <v>1</v>
      </c>
      <c r="F621" s="242" t="s">
        <v>734</v>
      </c>
      <c r="G621" s="240"/>
      <c r="H621" s="243">
        <v>878.92999999999995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9" t="s">
        <v>151</v>
      </c>
      <c r="AU621" s="249" t="s">
        <v>149</v>
      </c>
      <c r="AV621" s="14" t="s">
        <v>149</v>
      </c>
      <c r="AW621" s="14" t="s">
        <v>33</v>
      </c>
      <c r="AX621" s="14" t="s">
        <v>76</v>
      </c>
      <c r="AY621" s="249" t="s">
        <v>141</v>
      </c>
    </row>
    <row r="622" s="15" customFormat="1">
      <c r="A622" s="15"/>
      <c r="B622" s="260"/>
      <c r="C622" s="261"/>
      <c r="D622" s="230" t="s">
        <v>151</v>
      </c>
      <c r="E622" s="262" t="s">
        <v>1</v>
      </c>
      <c r="F622" s="263" t="s">
        <v>321</v>
      </c>
      <c r="G622" s="261"/>
      <c r="H622" s="264">
        <v>2177.299</v>
      </c>
      <c r="I622" s="265"/>
      <c r="J622" s="261"/>
      <c r="K622" s="261"/>
      <c r="L622" s="266"/>
      <c r="M622" s="267"/>
      <c r="N622" s="268"/>
      <c r="O622" s="268"/>
      <c r="P622" s="268"/>
      <c r="Q622" s="268"/>
      <c r="R622" s="268"/>
      <c r="S622" s="268"/>
      <c r="T622" s="269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0" t="s">
        <v>151</v>
      </c>
      <c r="AU622" s="270" t="s">
        <v>149</v>
      </c>
      <c r="AV622" s="15" t="s">
        <v>148</v>
      </c>
      <c r="AW622" s="15" t="s">
        <v>33</v>
      </c>
      <c r="AX622" s="15" t="s">
        <v>84</v>
      </c>
      <c r="AY622" s="270" t="s">
        <v>141</v>
      </c>
    </row>
    <row r="623" s="2" customFormat="1" ht="24.15" customHeight="1">
      <c r="A623" s="39"/>
      <c r="B623" s="40"/>
      <c r="C623" s="215" t="s">
        <v>735</v>
      </c>
      <c r="D623" s="215" t="s">
        <v>143</v>
      </c>
      <c r="E623" s="216" t="s">
        <v>736</v>
      </c>
      <c r="F623" s="217" t="s">
        <v>737</v>
      </c>
      <c r="G623" s="218" t="s">
        <v>146</v>
      </c>
      <c r="H623" s="219">
        <v>261275.88000000001</v>
      </c>
      <c r="I623" s="220"/>
      <c r="J623" s="221">
        <f>ROUND(I623*H623,2)</f>
        <v>0</v>
      </c>
      <c r="K623" s="217" t="s">
        <v>147</v>
      </c>
      <c r="L623" s="45"/>
      <c r="M623" s="222" t="s">
        <v>1</v>
      </c>
      <c r="N623" s="223" t="s">
        <v>42</v>
      </c>
      <c r="O623" s="92"/>
      <c r="P623" s="224">
        <f>O623*H623</f>
        <v>0</v>
      </c>
      <c r="Q623" s="224">
        <v>0</v>
      </c>
      <c r="R623" s="224">
        <f>Q623*H623</f>
        <v>0</v>
      </c>
      <c r="S623" s="224">
        <v>0</v>
      </c>
      <c r="T623" s="22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6" t="s">
        <v>148</v>
      </c>
      <c r="AT623" s="226" t="s">
        <v>143</v>
      </c>
      <c r="AU623" s="226" t="s">
        <v>149</v>
      </c>
      <c r="AY623" s="18" t="s">
        <v>141</v>
      </c>
      <c r="BE623" s="227">
        <f>IF(N623="základní",J623,0)</f>
        <v>0</v>
      </c>
      <c r="BF623" s="227">
        <f>IF(N623="snížená",J623,0)</f>
        <v>0</v>
      </c>
      <c r="BG623" s="227">
        <f>IF(N623="zákl. přenesená",J623,0)</f>
        <v>0</v>
      </c>
      <c r="BH623" s="227">
        <f>IF(N623="sníž. přenesená",J623,0)</f>
        <v>0</v>
      </c>
      <c r="BI623" s="227">
        <f>IF(N623="nulová",J623,0)</f>
        <v>0</v>
      </c>
      <c r="BJ623" s="18" t="s">
        <v>149</v>
      </c>
      <c r="BK623" s="227">
        <f>ROUND(I623*H623,2)</f>
        <v>0</v>
      </c>
      <c r="BL623" s="18" t="s">
        <v>148</v>
      </c>
      <c r="BM623" s="226" t="s">
        <v>738</v>
      </c>
    </row>
    <row r="624" s="14" customFormat="1">
      <c r="A624" s="14"/>
      <c r="B624" s="239"/>
      <c r="C624" s="240"/>
      <c r="D624" s="230" t="s">
        <v>151</v>
      </c>
      <c r="E624" s="241" t="s">
        <v>1</v>
      </c>
      <c r="F624" s="242" t="s">
        <v>739</v>
      </c>
      <c r="G624" s="240"/>
      <c r="H624" s="243">
        <v>261275.88000000001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9" t="s">
        <v>151</v>
      </c>
      <c r="AU624" s="249" t="s">
        <v>149</v>
      </c>
      <c r="AV624" s="14" t="s">
        <v>149</v>
      </c>
      <c r="AW624" s="14" t="s">
        <v>33</v>
      </c>
      <c r="AX624" s="14" t="s">
        <v>84</v>
      </c>
      <c r="AY624" s="249" t="s">
        <v>141</v>
      </c>
    </row>
    <row r="625" s="2" customFormat="1" ht="24.15" customHeight="1">
      <c r="A625" s="39"/>
      <c r="B625" s="40"/>
      <c r="C625" s="215" t="s">
        <v>740</v>
      </c>
      <c r="D625" s="215" t="s">
        <v>143</v>
      </c>
      <c r="E625" s="216" t="s">
        <v>741</v>
      </c>
      <c r="F625" s="217" t="s">
        <v>742</v>
      </c>
      <c r="G625" s="218" t="s">
        <v>146</v>
      </c>
      <c r="H625" s="219">
        <v>2177.299</v>
      </c>
      <c r="I625" s="220"/>
      <c r="J625" s="221">
        <f>ROUND(I625*H625,2)</f>
        <v>0</v>
      </c>
      <c r="K625" s="217" t="s">
        <v>147</v>
      </c>
      <c r="L625" s="45"/>
      <c r="M625" s="222" t="s">
        <v>1</v>
      </c>
      <c r="N625" s="223" t="s">
        <v>42</v>
      </c>
      <c r="O625" s="92"/>
      <c r="P625" s="224">
        <f>O625*H625</f>
        <v>0</v>
      </c>
      <c r="Q625" s="224">
        <v>0</v>
      </c>
      <c r="R625" s="224">
        <f>Q625*H625</f>
        <v>0</v>
      </c>
      <c r="S625" s="224">
        <v>0</v>
      </c>
      <c r="T625" s="22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6" t="s">
        <v>148</v>
      </c>
      <c r="AT625" s="226" t="s">
        <v>143</v>
      </c>
      <c r="AU625" s="226" t="s">
        <v>149</v>
      </c>
      <c r="AY625" s="18" t="s">
        <v>141</v>
      </c>
      <c r="BE625" s="227">
        <f>IF(N625="základní",J625,0)</f>
        <v>0</v>
      </c>
      <c r="BF625" s="227">
        <f>IF(N625="snížená",J625,0)</f>
        <v>0</v>
      </c>
      <c r="BG625" s="227">
        <f>IF(N625="zákl. přenesená",J625,0)</f>
        <v>0</v>
      </c>
      <c r="BH625" s="227">
        <f>IF(N625="sníž. přenesená",J625,0)</f>
        <v>0</v>
      </c>
      <c r="BI625" s="227">
        <f>IF(N625="nulová",J625,0)</f>
        <v>0</v>
      </c>
      <c r="BJ625" s="18" t="s">
        <v>149</v>
      </c>
      <c r="BK625" s="227">
        <f>ROUND(I625*H625,2)</f>
        <v>0</v>
      </c>
      <c r="BL625" s="18" t="s">
        <v>148</v>
      </c>
      <c r="BM625" s="226" t="s">
        <v>743</v>
      </c>
    </row>
    <row r="626" s="2" customFormat="1" ht="14.4" customHeight="1">
      <c r="A626" s="39"/>
      <c r="B626" s="40"/>
      <c r="C626" s="215" t="s">
        <v>744</v>
      </c>
      <c r="D626" s="215" t="s">
        <v>143</v>
      </c>
      <c r="E626" s="216" t="s">
        <v>745</v>
      </c>
      <c r="F626" s="217" t="s">
        <v>746</v>
      </c>
      <c r="G626" s="218" t="s">
        <v>146</v>
      </c>
      <c r="H626" s="219">
        <v>2177.299</v>
      </c>
      <c r="I626" s="220"/>
      <c r="J626" s="221">
        <f>ROUND(I626*H626,2)</f>
        <v>0</v>
      </c>
      <c r="K626" s="217" t="s">
        <v>147</v>
      </c>
      <c r="L626" s="45"/>
      <c r="M626" s="222" t="s">
        <v>1</v>
      </c>
      <c r="N626" s="223" t="s">
        <v>42</v>
      </c>
      <c r="O626" s="92"/>
      <c r="P626" s="224">
        <f>O626*H626</f>
        <v>0</v>
      </c>
      <c r="Q626" s="224">
        <v>0</v>
      </c>
      <c r="R626" s="224">
        <f>Q626*H626</f>
        <v>0</v>
      </c>
      <c r="S626" s="224">
        <v>0</v>
      </c>
      <c r="T626" s="22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6" t="s">
        <v>148</v>
      </c>
      <c r="AT626" s="226" t="s">
        <v>143</v>
      </c>
      <c r="AU626" s="226" t="s">
        <v>149</v>
      </c>
      <c r="AY626" s="18" t="s">
        <v>141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8" t="s">
        <v>149</v>
      </c>
      <c r="BK626" s="227">
        <f>ROUND(I626*H626,2)</f>
        <v>0</v>
      </c>
      <c r="BL626" s="18" t="s">
        <v>148</v>
      </c>
      <c r="BM626" s="226" t="s">
        <v>747</v>
      </c>
    </row>
    <row r="627" s="2" customFormat="1" ht="14.4" customHeight="1">
      <c r="A627" s="39"/>
      <c r="B627" s="40"/>
      <c r="C627" s="215" t="s">
        <v>748</v>
      </c>
      <c r="D627" s="215" t="s">
        <v>143</v>
      </c>
      <c r="E627" s="216" t="s">
        <v>749</v>
      </c>
      <c r="F627" s="217" t="s">
        <v>750</v>
      </c>
      <c r="G627" s="218" t="s">
        <v>146</v>
      </c>
      <c r="H627" s="219">
        <v>261275.88000000001</v>
      </c>
      <c r="I627" s="220"/>
      <c r="J627" s="221">
        <f>ROUND(I627*H627,2)</f>
        <v>0</v>
      </c>
      <c r="K627" s="217" t="s">
        <v>147</v>
      </c>
      <c r="L627" s="45"/>
      <c r="M627" s="222" t="s">
        <v>1</v>
      </c>
      <c r="N627" s="223" t="s">
        <v>42</v>
      </c>
      <c r="O627" s="92"/>
      <c r="P627" s="224">
        <f>O627*H627</f>
        <v>0</v>
      </c>
      <c r="Q627" s="224">
        <v>0</v>
      </c>
      <c r="R627" s="224">
        <f>Q627*H627</f>
        <v>0</v>
      </c>
      <c r="S627" s="224">
        <v>0</v>
      </c>
      <c r="T627" s="22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6" t="s">
        <v>148</v>
      </c>
      <c r="AT627" s="226" t="s">
        <v>143</v>
      </c>
      <c r="AU627" s="226" t="s">
        <v>149</v>
      </c>
      <c r="AY627" s="18" t="s">
        <v>141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18" t="s">
        <v>149</v>
      </c>
      <c r="BK627" s="227">
        <f>ROUND(I627*H627,2)</f>
        <v>0</v>
      </c>
      <c r="BL627" s="18" t="s">
        <v>148</v>
      </c>
      <c r="BM627" s="226" t="s">
        <v>751</v>
      </c>
    </row>
    <row r="628" s="2" customFormat="1" ht="14.4" customHeight="1">
      <c r="A628" s="39"/>
      <c r="B628" s="40"/>
      <c r="C628" s="215" t="s">
        <v>752</v>
      </c>
      <c r="D628" s="215" t="s">
        <v>143</v>
      </c>
      <c r="E628" s="216" t="s">
        <v>753</v>
      </c>
      <c r="F628" s="217" t="s">
        <v>754</v>
      </c>
      <c r="G628" s="218" t="s">
        <v>146</v>
      </c>
      <c r="H628" s="219">
        <v>2205.3490000000002</v>
      </c>
      <c r="I628" s="220"/>
      <c r="J628" s="221">
        <f>ROUND(I628*H628,2)</f>
        <v>0</v>
      </c>
      <c r="K628" s="217" t="s">
        <v>147</v>
      </c>
      <c r="L628" s="45"/>
      <c r="M628" s="222" t="s">
        <v>1</v>
      </c>
      <c r="N628" s="223" t="s">
        <v>42</v>
      </c>
      <c r="O628" s="92"/>
      <c r="P628" s="224">
        <f>O628*H628</f>
        <v>0</v>
      </c>
      <c r="Q628" s="224">
        <v>0</v>
      </c>
      <c r="R628" s="224">
        <f>Q628*H628</f>
        <v>0</v>
      </c>
      <c r="S628" s="224">
        <v>0</v>
      </c>
      <c r="T628" s="22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6" t="s">
        <v>148</v>
      </c>
      <c r="AT628" s="226" t="s">
        <v>143</v>
      </c>
      <c r="AU628" s="226" t="s">
        <v>149</v>
      </c>
      <c r="AY628" s="18" t="s">
        <v>141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8" t="s">
        <v>149</v>
      </c>
      <c r="BK628" s="227">
        <f>ROUND(I628*H628,2)</f>
        <v>0</v>
      </c>
      <c r="BL628" s="18" t="s">
        <v>148</v>
      </c>
      <c r="BM628" s="226" t="s">
        <v>755</v>
      </c>
    </row>
    <row r="629" s="13" customFormat="1">
      <c r="A629" s="13"/>
      <c r="B629" s="228"/>
      <c r="C629" s="229"/>
      <c r="D629" s="230" t="s">
        <v>151</v>
      </c>
      <c r="E629" s="231" t="s">
        <v>1</v>
      </c>
      <c r="F629" s="232" t="s">
        <v>756</v>
      </c>
      <c r="G629" s="229"/>
      <c r="H629" s="231" t="s">
        <v>1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8" t="s">
        <v>151</v>
      </c>
      <c r="AU629" s="238" t="s">
        <v>149</v>
      </c>
      <c r="AV629" s="13" t="s">
        <v>84</v>
      </c>
      <c r="AW629" s="13" t="s">
        <v>33</v>
      </c>
      <c r="AX629" s="13" t="s">
        <v>76</v>
      </c>
      <c r="AY629" s="238" t="s">
        <v>141</v>
      </c>
    </row>
    <row r="630" s="14" customFormat="1">
      <c r="A630" s="14"/>
      <c r="B630" s="239"/>
      <c r="C630" s="240"/>
      <c r="D630" s="230" t="s">
        <v>151</v>
      </c>
      <c r="E630" s="241" t="s">
        <v>1</v>
      </c>
      <c r="F630" s="242" t="s">
        <v>757</v>
      </c>
      <c r="G630" s="240"/>
      <c r="H630" s="243">
        <v>28.050000000000001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9" t="s">
        <v>151</v>
      </c>
      <c r="AU630" s="249" t="s">
        <v>149</v>
      </c>
      <c r="AV630" s="14" t="s">
        <v>149</v>
      </c>
      <c r="AW630" s="14" t="s">
        <v>33</v>
      </c>
      <c r="AX630" s="14" t="s">
        <v>76</v>
      </c>
      <c r="AY630" s="249" t="s">
        <v>141</v>
      </c>
    </row>
    <row r="631" s="13" customFormat="1">
      <c r="A631" s="13"/>
      <c r="B631" s="228"/>
      <c r="C631" s="229"/>
      <c r="D631" s="230" t="s">
        <v>151</v>
      </c>
      <c r="E631" s="231" t="s">
        <v>1</v>
      </c>
      <c r="F631" s="232" t="s">
        <v>758</v>
      </c>
      <c r="G631" s="229"/>
      <c r="H631" s="231" t="s">
        <v>1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8" t="s">
        <v>151</v>
      </c>
      <c r="AU631" s="238" t="s">
        <v>149</v>
      </c>
      <c r="AV631" s="13" t="s">
        <v>84</v>
      </c>
      <c r="AW631" s="13" t="s">
        <v>33</v>
      </c>
      <c r="AX631" s="13" t="s">
        <v>76</v>
      </c>
      <c r="AY631" s="238" t="s">
        <v>141</v>
      </c>
    </row>
    <row r="632" s="14" customFormat="1">
      <c r="A632" s="14"/>
      <c r="B632" s="239"/>
      <c r="C632" s="240"/>
      <c r="D632" s="230" t="s">
        <v>151</v>
      </c>
      <c r="E632" s="241" t="s">
        <v>1</v>
      </c>
      <c r="F632" s="242" t="s">
        <v>759</v>
      </c>
      <c r="G632" s="240"/>
      <c r="H632" s="243">
        <v>2177.299</v>
      </c>
      <c r="I632" s="244"/>
      <c r="J632" s="240"/>
      <c r="K632" s="240"/>
      <c r="L632" s="245"/>
      <c r="M632" s="246"/>
      <c r="N632" s="247"/>
      <c r="O632" s="247"/>
      <c r="P632" s="247"/>
      <c r="Q632" s="247"/>
      <c r="R632" s="247"/>
      <c r="S632" s="247"/>
      <c r="T632" s="24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9" t="s">
        <v>151</v>
      </c>
      <c r="AU632" s="249" t="s">
        <v>149</v>
      </c>
      <c r="AV632" s="14" t="s">
        <v>149</v>
      </c>
      <c r="AW632" s="14" t="s">
        <v>33</v>
      </c>
      <c r="AX632" s="14" t="s">
        <v>76</v>
      </c>
      <c r="AY632" s="249" t="s">
        <v>141</v>
      </c>
    </row>
    <row r="633" s="15" customFormat="1">
      <c r="A633" s="15"/>
      <c r="B633" s="260"/>
      <c r="C633" s="261"/>
      <c r="D633" s="230" t="s">
        <v>151</v>
      </c>
      <c r="E633" s="262" t="s">
        <v>1</v>
      </c>
      <c r="F633" s="263" t="s">
        <v>321</v>
      </c>
      <c r="G633" s="261"/>
      <c r="H633" s="264">
        <v>2205.3490000000002</v>
      </c>
      <c r="I633" s="265"/>
      <c r="J633" s="261"/>
      <c r="K633" s="261"/>
      <c r="L633" s="266"/>
      <c r="M633" s="267"/>
      <c r="N633" s="268"/>
      <c r="O633" s="268"/>
      <c r="P633" s="268"/>
      <c r="Q633" s="268"/>
      <c r="R633" s="268"/>
      <c r="S633" s="268"/>
      <c r="T633" s="269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70" t="s">
        <v>151</v>
      </c>
      <c r="AU633" s="270" t="s">
        <v>149</v>
      </c>
      <c r="AV633" s="15" t="s">
        <v>148</v>
      </c>
      <c r="AW633" s="15" t="s">
        <v>33</v>
      </c>
      <c r="AX633" s="15" t="s">
        <v>84</v>
      </c>
      <c r="AY633" s="270" t="s">
        <v>141</v>
      </c>
    </row>
    <row r="634" s="2" customFormat="1" ht="14.4" customHeight="1">
      <c r="A634" s="39"/>
      <c r="B634" s="40"/>
      <c r="C634" s="215" t="s">
        <v>760</v>
      </c>
      <c r="D634" s="215" t="s">
        <v>143</v>
      </c>
      <c r="E634" s="216" t="s">
        <v>761</v>
      </c>
      <c r="F634" s="217" t="s">
        <v>762</v>
      </c>
      <c r="G634" s="218" t="s">
        <v>249</v>
      </c>
      <c r="H634" s="219">
        <v>30</v>
      </c>
      <c r="I634" s="220"/>
      <c r="J634" s="221">
        <f>ROUND(I634*H634,2)</f>
        <v>0</v>
      </c>
      <c r="K634" s="217" t="s">
        <v>147</v>
      </c>
      <c r="L634" s="45"/>
      <c r="M634" s="222" t="s">
        <v>1</v>
      </c>
      <c r="N634" s="223" t="s">
        <v>42</v>
      </c>
      <c r="O634" s="92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6" t="s">
        <v>148</v>
      </c>
      <c r="AT634" s="226" t="s">
        <v>143</v>
      </c>
      <c r="AU634" s="226" t="s">
        <v>149</v>
      </c>
      <c r="AY634" s="18" t="s">
        <v>141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18" t="s">
        <v>149</v>
      </c>
      <c r="BK634" s="227">
        <f>ROUND(I634*H634,2)</f>
        <v>0</v>
      </c>
      <c r="BL634" s="18" t="s">
        <v>148</v>
      </c>
      <c r="BM634" s="226" t="s">
        <v>763</v>
      </c>
    </row>
    <row r="635" s="14" customFormat="1">
      <c r="A635" s="14"/>
      <c r="B635" s="239"/>
      <c r="C635" s="240"/>
      <c r="D635" s="230" t="s">
        <v>151</v>
      </c>
      <c r="E635" s="241" t="s">
        <v>1</v>
      </c>
      <c r="F635" s="242" t="s">
        <v>764</v>
      </c>
      <c r="G635" s="240"/>
      <c r="H635" s="243">
        <v>30</v>
      </c>
      <c r="I635" s="244"/>
      <c r="J635" s="240"/>
      <c r="K635" s="240"/>
      <c r="L635" s="245"/>
      <c r="M635" s="246"/>
      <c r="N635" s="247"/>
      <c r="O635" s="247"/>
      <c r="P635" s="247"/>
      <c r="Q635" s="247"/>
      <c r="R635" s="247"/>
      <c r="S635" s="247"/>
      <c r="T635" s="24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9" t="s">
        <v>151</v>
      </c>
      <c r="AU635" s="249" t="s">
        <v>149</v>
      </c>
      <c r="AV635" s="14" t="s">
        <v>149</v>
      </c>
      <c r="AW635" s="14" t="s">
        <v>33</v>
      </c>
      <c r="AX635" s="14" t="s">
        <v>84</v>
      </c>
      <c r="AY635" s="249" t="s">
        <v>141</v>
      </c>
    </row>
    <row r="636" s="2" customFormat="1" ht="24.15" customHeight="1">
      <c r="A636" s="39"/>
      <c r="B636" s="40"/>
      <c r="C636" s="215" t="s">
        <v>765</v>
      </c>
      <c r="D636" s="215" t="s">
        <v>143</v>
      </c>
      <c r="E636" s="216" t="s">
        <v>766</v>
      </c>
      <c r="F636" s="217" t="s">
        <v>767</v>
      </c>
      <c r="G636" s="218" t="s">
        <v>249</v>
      </c>
      <c r="H636" s="219">
        <v>3600</v>
      </c>
      <c r="I636" s="220"/>
      <c r="J636" s="221">
        <f>ROUND(I636*H636,2)</f>
        <v>0</v>
      </c>
      <c r="K636" s="217" t="s">
        <v>147</v>
      </c>
      <c r="L636" s="45"/>
      <c r="M636" s="222" t="s">
        <v>1</v>
      </c>
      <c r="N636" s="223" t="s">
        <v>42</v>
      </c>
      <c r="O636" s="92"/>
      <c r="P636" s="224">
        <f>O636*H636</f>
        <v>0</v>
      </c>
      <c r="Q636" s="224">
        <v>0</v>
      </c>
      <c r="R636" s="224">
        <f>Q636*H636</f>
        <v>0</v>
      </c>
      <c r="S636" s="224">
        <v>0</v>
      </c>
      <c r="T636" s="22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6" t="s">
        <v>148</v>
      </c>
      <c r="AT636" s="226" t="s">
        <v>143</v>
      </c>
      <c r="AU636" s="226" t="s">
        <v>149</v>
      </c>
      <c r="AY636" s="18" t="s">
        <v>141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8" t="s">
        <v>149</v>
      </c>
      <c r="BK636" s="227">
        <f>ROUND(I636*H636,2)</f>
        <v>0</v>
      </c>
      <c r="BL636" s="18" t="s">
        <v>148</v>
      </c>
      <c r="BM636" s="226" t="s">
        <v>768</v>
      </c>
    </row>
    <row r="637" s="14" customFormat="1">
      <c r="A637" s="14"/>
      <c r="B637" s="239"/>
      <c r="C637" s="240"/>
      <c r="D637" s="230" t="s">
        <v>151</v>
      </c>
      <c r="E637" s="241" t="s">
        <v>1</v>
      </c>
      <c r="F637" s="242" t="s">
        <v>769</v>
      </c>
      <c r="G637" s="240"/>
      <c r="H637" s="243">
        <v>3600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9" t="s">
        <v>151</v>
      </c>
      <c r="AU637" s="249" t="s">
        <v>149</v>
      </c>
      <c r="AV637" s="14" t="s">
        <v>149</v>
      </c>
      <c r="AW637" s="14" t="s">
        <v>33</v>
      </c>
      <c r="AX637" s="14" t="s">
        <v>84</v>
      </c>
      <c r="AY637" s="249" t="s">
        <v>141</v>
      </c>
    </row>
    <row r="638" s="2" customFormat="1" ht="14.4" customHeight="1">
      <c r="A638" s="39"/>
      <c r="B638" s="40"/>
      <c r="C638" s="215" t="s">
        <v>770</v>
      </c>
      <c r="D638" s="215" t="s">
        <v>143</v>
      </c>
      <c r="E638" s="216" t="s">
        <v>771</v>
      </c>
      <c r="F638" s="217" t="s">
        <v>772</v>
      </c>
      <c r="G638" s="218" t="s">
        <v>249</v>
      </c>
      <c r="H638" s="219">
        <v>30</v>
      </c>
      <c r="I638" s="220"/>
      <c r="J638" s="221">
        <f>ROUND(I638*H638,2)</f>
        <v>0</v>
      </c>
      <c r="K638" s="217" t="s">
        <v>147</v>
      </c>
      <c r="L638" s="45"/>
      <c r="M638" s="222" t="s">
        <v>1</v>
      </c>
      <c r="N638" s="223" t="s">
        <v>42</v>
      </c>
      <c r="O638" s="92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6" t="s">
        <v>148</v>
      </c>
      <c r="AT638" s="226" t="s">
        <v>143</v>
      </c>
      <c r="AU638" s="226" t="s">
        <v>149</v>
      </c>
      <c r="AY638" s="18" t="s">
        <v>141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18" t="s">
        <v>149</v>
      </c>
      <c r="BK638" s="227">
        <f>ROUND(I638*H638,2)</f>
        <v>0</v>
      </c>
      <c r="BL638" s="18" t="s">
        <v>148</v>
      </c>
      <c r="BM638" s="226" t="s">
        <v>773</v>
      </c>
    </row>
    <row r="639" s="2" customFormat="1" ht="24.15" customHeight="1">
      <c r="A639" s="39"/>
      <c r="B639" s="40"/>
      <c r="C639" s="215" t="s">
        <v>774</v>
      </c>
      <c r="D639" s="215" t="s">
        <v>143</v>
      </c>
      <c r="E639" s="216" t="s">
        <v>775</v>
      </c>
      <c r="F639" s="217" t="s">
        <v>776</v>
      </c>
      <c r="G639" s="218" t="s">
        <v>256</v>
      </c>
      <c r="H639" s="219">
        <v>72</v>
      </c>
      <c r="I639" s="220"/>
      <c r="J639" s="221">
        <f>ROUND(I639*H639,2)</f>
        <v>0</v>
      </c>
      <c r="K639" s="217" t="s">
        <v>1</v>
      </c>
      <c r="L639" s="45"/>
      <c r="M639" s="222" t="s">
        <v>1</v>
      </c>
      <c r="N639" s="223" t="s">
        <v>42</v>
      </c>
      <c r="O639" s="92"/>
      <c r="P639" s="224">
        <f>O639*H639</f>
        <v>0</v>
      </c>
      <c r="Q639" s="224">
        <v>0.0044200000000000003</v>
      </c>
      <c r="R639" s="224">
        <f>Q639*H639</f>
        <v>0.31824000000000002</v>
      </c>
      <c r="S639" s="224">
        <v>0</v>
      </c>
      <c r="T639" s="22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6" t="s">
        <v>148</v>
      </c>
      <c r="AT639" s="226" t="s">
        <v>143</v>
      </c>
      <c r="AU639" s="226" t="s">
        <v>149</v>
      </c>
      <c r="AY639" s="18" t="s">
        <v>141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18" t="s">
        <v>149</v>
      </c>
      <c r="BK639" s="227">
        <f>ROUND(I639*H639,2)</f>
        <v>0</v>
      </c>
      <c r="BL639" s="18" t="s">
        <v>148</v>
      </c>
      <c r="BM639" s="226" t="s">
        <v>777</v>
      </c>
    </row>
    <row r="640" s="14" customFormat="1">
      <c r="A640" s="14"/>
      <c r="B640" s="239"/>
      <c r="C640" s="240"/>
      <c r="D640" s="230" t="s">
        <v>151</v>
      </c>
      <c r="E640" s="241" t="s">
        <v>1</v>
      </c>
      <c r="F640" s="242" t="s">
        <v>778</v>
      </c>
      <c r="G640" s="240"/>
      <c r="H640" s="243">
        <v>72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9" t="s">
        <v>151</v>
      </c>
      <c r="AU640" s="249" t="s">
        <v>149</v>
      </c>
      <c r="AV640" s="14" t="s">
        <v>149</v>
      </c>
      <c r="AW640" s="14" t="s">
        <v>33</v>
      </c>
      <c r="AX640" s="14" t="s">
        <v>84</v>
      </c>
      <c r="AY640" s="249" t="s">
        <v>141</v>
      </c>
    </row>
    <row r="641" s="2" customFormat="1" ht="37.8" customHeight="1">
      <c r="A641" s="39"/>
      <c r="B641" s="40"/>
      <c r="C641" s="215" t="s">
        <v>779</v>
      </c>
      <c r="D641" s="215" t="s">
        <v>143</v>
      </c>
      <c r="E641" s="216" t="s">
        <v>780</v>
      </c>
      <c r="F641" s="217" t="s">
        <v>781</v>
      </c>
      <c r="G641" s="218" t="s">
        <v>256</v>
      </c>
      <c r="H641" s="219">
        <v>600</v>
      </c>
      <c r="I641" s="220"/>
      <c r="J641" s="221">
        <f>ROUND(I641*H641,2)</f>
        <v>0</v>
      </c>
      <c r="K641" s="217" t="s">
        <v>1</v>
      </c>
      <c r="L641" s="45"/>
      <c r="M641" s="222" t="s">
        <v>1</v>
      </c>
      <c r="N641" s="223" t="s">
        <v>42</v>
      </c>
      <c r="O641" s="92"/>
      <c r="P641" s="224">
        <f>O641*H641</f>
        <v>0</v>
      </c>
      <c r="Q641" s="224">
        <v>3.7631999999999998E-06</v>
      </c>
      <c r="R641" s="224">
        <f>Q641*H641</f>
        <v>0.0022579200000000001</v>
      </c>
      <c r="S641" s="224">
        <v>0</v>
      </c>
      <c r="T641" s="22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6" t="s">
        <v>148</v>
      </c>
      <c r="AT641" s="226" t="s">
        <v>143</v>
      </c>
      <c r="AU641" s="226" t="s">
        <v>149</v>
      </c>
      <c r="AY641" s="18" t="s">
        <v>141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8" t="s">
        <v>149</v>
      </c>
      <c r="BK641" s="227">
        <f>ROUND(I641*H641,2)</f>
        <v>0</v>
      </c>
      <c r="BL641" s="18" t="s">
        <v>148</v>
      </c>
      <c r="BM641" s="226" t="s">
        <v>782</v>
      </c>
    </row>
    <row r="642" s="2" customFormat="1" ht="14.4" customHeight="1">
      <c r="A642" s="39"/>
      <c r="B642" s="40"/>
      <c r="C642" s="250" t="s">
        <v>783</v>
      </c>
      <c r="D642" s="250" t="s">
        <v>193</v>
      </c>
      <c r="E642" s="251" t="s">
        <v>784</v>
      </c>
      <c r="F642" s="252" t="s">
        <v>785</v>
      </c>
      <c r="G642" s="253" t="s">
        <v>249</v>
      </c>
      <c r="H642" s="254">
        <v>198</v>
      </c>
      <c r="I642" s="255"/>
      <c r="J642" s="256">
        <f>ROUND(I642*H642,2)</f>
        <v>0</v>
      </c>
      <c r="K642" s="252" t="s">
        <v>147</v>
      </c>
      <c r="L642" s="257"/>
      <c r="M642" s="258" t="s">
        <v>1</v>
      </c>
      <c r="N642" s="259" t="s">
        <v>42</v>
      </c>
      <c r="O642" s="92"/>
      <c r="P642" s="224">
        <f>O642*H642</f>
        <v>0</v>
      </c>
      <c r="Q642" s="224">
        <v>0.00077999999999999999</v>
      </c>
      <c r="R642" s="224">
        <f>Q642*H642</f>
        <v>0.15443999999999999</v>
      </c>
      <c r="S642" s="224">
        <v>0</v>
      </c>
      <c r="T642" s="22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6" t="s">
        <v>188</v>
      </c>
      <c r="AT642" s="226" t="s">
        <v>193</v>
      </c>
      <c r="AU642" s="226" t="s">
        <v>149</v>
      </c>
      <c r="AY642" s="18" t="s">
        <v>141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18" t="s">
        <v>149</v>
      </c>
      <c r="BK642" s="227">
        <f>ROUND(I642*H642,2)</f>
        <v>0</v>
      </c>
      <c r="BL642" s="18" t="s">
        <v>148</v>
      </c>
      <c r="BM642" s="226" t="s">
        <v>786</v>
      </c>
    </row>
    <row r="643" s="14" customFormat="1">
      <c r="A643" s="14"/>
      <c r="B643" s="239"/>
      <c r="C643" s="240"/>
      <c r="D643" s="230" t="s">
        <v>151</v>
      </c>
      <c r="E643" s="241" t="s">
        <v>1</v>
      </c>
      <c r="F643" s="242" t="s">
        <v>787</v>
      </c>
      <c r="G643" s="240"/>
      <c r="H643" s="243">
        <v>198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9" t="s">
        <v>151</v>
      </c>
      <c r="AU643" s="249" t="s">
        <v>149</v>
      </c>
      <c r="AV643" s="14" t="s">
        <v>149</v>
      </c>
      <c r="AW643" s="14" t="s">
        <v>33</v>
      </c>
      <c r="AX643" s="14" t="s">
        <v>84</v>
      </c>
      <c r="AY643" s="249" t="s">
        <v>141</v>
      </c>
    </row>
    <row r="644" s="2" customFormat="1" ht="24.15" customHeight="1">
      <c r="A644" s="39"/>
      <c r="B644" s="40"/>
      <c r="C644" s="215" t="s">
        <v>788</v>
      </c>
      <c r="D644" s="215" t="s">
        <v>143</v>
      </c>
      <c r="E644" s="216" t="s">
        <v>789</v>
      </c>
      <c r="F644" s="217" t="s">
        <v>790</v>
      </c>
      <c r="G644" s="218" t="s">
        <v>168</v>
      </c>
      <c r="H644" s="219">
        <v>0.60599999999999998</v>
      </c>
      <c r="I644" s="220"/>
      <c r="J644" s="221">
        <f>ROUND(I644*H644,2)</f>
        <v>0</v>
      </c>
      <c r="K644" s="217" t="s">
        <v>147</v>
      </c>
      <c r="L644" s="45"/>
      <c r="M644" s="222" t="s">
        <v>1</v>
      </c>
      <c r="N644" s="223" t="s">
        <v>42</v>
      </c>
      <c r="O644" s="92"/>
      <c r="P644" s="224">
        <f>O644*H644</f>
        <v>0</v>
      </c>
      <c r="Q644" s="224">
        <v>0</v>
      </c>
      <c r="R644" s="224">
        <f>Q644*H644</f>
        <v>0</v>
      </c>
      <c r="S644" s="224">
        <v>1.8</v>
      </c>
      <c r="T644" s="225">
        <f>S644*H644</f>
        <v>1.0908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6" t="s">
        <v>148</v>
      </c>
      <c r="AT644" s="226" t="s">
        <v>143</v>
      </c>
      <c r="AU644" s="226" t="s">
        <v>149</v>
      </c>
      <c r="AY644" s="18" t="s">
        <v>141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8" t="s">
        <v>149</v>
      </c>
      <c r="BK644" s="227">
        <f>ROUND(I644*H644,2)</f>
        <v>0</v>
      </c>
      <c r="BL644" s="18" t="s">
        <v>148</v>
      </c>
      <c r="BM644" s="226" t="s">
        <v>791</v>
      </c>
    </row>
    <row r="645" s="13" customFormat="1">
      <c r="A645" s="13"/>
      <c r="B645" s="228"/>
      <c r="C645" s="229"/>
      <c r="D645" s="230" t="s">
        <v>151</v>
      </c>
      <c r="E645" s="231" t="s">
        <v>1</v>
      </c>
      <c r="F645" s="232" t="s">
        <v>164</v>
      </c>
      <c r="G645" s="229"/>
      <c r="H645" s="231" t="s">
        <v>1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8" t="s">
        <v>151</v>
      </c>
      <c r="AU645" s="238" t="s">
        <v>149</v>
      </c>
      <c r="AV645" s="13" t="s">
        <v>84</v>
      </c>
      <c r="AW645" s="13" t="s">
        <v>33</v>
      </c>
      <c r="AX645" s="13" t="s">
        <v>76</v>
      </c>
      <c r="AY645" s="238" t="s">
        <v>141</v>
      </c>
    </row>
    <row r="646" s="13" customFormat="1">
      <c r="A646" s="13"/>
      <c r="B646" s="228"/>
      <c r="C646" s="229"/>
      <c r="D646" s="230" t="s">
        <v>151</v>
      </c>
      <c r="E646" s="231" t="s">
        <v>1</v>
      </c>
      <c r="F646" s="232" t="s">
        <v>792</v>
      </c>
      <c r="G646" s="229"/>
      <c r="H646" s="231" t="s">
        <v>1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8" t="s">
        <v>151</v>
      </c>
      <c r="AU646" s="238" t="s">
        <v>149</v>
      </c>
      <c r="AV646" s="13" t="s">
        <v>84</v>
      </c>
      <c r="AW646" s="13" t="s">
        <v>33</v>
      </c>
      <c r="AX646" s="13" t="s">
        <v>76</v>
      </c>
      <c r="AY646" s="238" t="s">
        <v>141</v>
      </c>
    </row>
    <row r="647" s="14" customFormat="1">
      <c r="A647" s="14"/>
      <c r="B647" s="239"/>
      <c r="C647" s="240"/>
      <c r="D647" s="230" t="s">
        <v>151</v>
      </c>
      <c r="E647" s="241" t="s">
        <v>1</v>
      </c>
      <c r="F647" s="242" t="s">
        <v>793</v>
      </c>
      <c r="G647" s="240"/>
      <c r="H647" s="243">
        <v>0.60599999999999998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9" t="s">
        <v>151</v>
      </c>
      <c r="AU647" s="249" t="s">
        <v>149</v>
      </c>
      <c r="AV647" s="14" t="s">
        <v>149</v>
      </c>
      <c r="AW647" s="14" t="s">
        <v>33</v>
      </c>
      <c r="AX647" s="14" t="s">
        <v>84</v>
      </c>
      <c r="AY647" s="249" t="s">
        <v>141</v>
      </c>
    </row>
    <row r="648" s="2" customFormat="1" ht="24.15" customHeight="1">
      <c r="A648" s="39"/>
      <c r="B648" s="40"/>
      <c r="C648" s="215" t="s">
        <v>794</v>
      </c>
      <c r="D648" s="215" t="s">
        <v>143</v>
      </c>
      <c r="E648" s="216" t="s">
        <v>795</v>
      </c>
      <c r="F648" s="217" t="s">
        <v>796</v>
      </c>
      <c r="G648" s="218" t="s">
        <v>168</v>
      </c>
      <c r="H648" s="219">
        <v>0.20200000000000001</v>
      </c>
      <c r="I648" s="220"/>
      <c r="J648" s="221">
        <f>ROUND(I648*H648,2)</f>
        <v>0</v>
      </c>
      <c r="K648" s="217" t="s">
        <v>147</v>
      </c>
      <c r="L648" s="45"/>
      <c r="M648" s="222" t="s">
        <v>1</v>
      </c>
      <c r="N648" s="223" t="s">
        <v>42</v>
      </c>
      <c r="O648" s="92"/>
      <c r="P648" s="224">
        <f>O648*H648</f>
        <v>0</v>
      </c>
      <c r="Q648" s="224">
        <v>0</v>
      </c>
      <c r="R648" s="224">
        <f>Q648*H648</f>
        <v>0</v>
      </c>
      <c r="S648" s="224">
        <v>1.8</v>
      </c>
      <c r="T648" s="225">
        <f>S648*H648</f>
        <v>0.36360000000000003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6" t="s">
        <v>148</v>
      </c>
      <c r="AT648" s="226" t="s">
        <v>143</v>
      </c>
      <c r="AU648" s="226" t="s">
        <v>149</v>
      </c>
      <c r="AY648" s="18" t="s">
        <v>141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18" t="s">
        <v>149</v>
      </c>
      <c r="BK648" s="227">
        <f>ROUND(I648*H648,2)</f>
        <v>0</v>
      </c>
      <c r="BL648" s="18" t="s">
        <v>148</v>
      </c>
      <c r="BM648" s="226" t="s">
        <v>797</v>
      </c>
    </row>
    <row r="649" s="13" customFormat="1">
      <c r="A649" s="13"/>
      <c r="B649" s="228"/>
      <c r="C649" s="229"/>
      <c r="D649" s="230" t="s">
        <v>151</v>
      </c>
      <c r="E649" s="231" t="s">
        <v>1</v>
      </c>
      <c r="F649" s="232" t="s">
        <v>164</v>
      </c>
      <c r="G649" s="229"/>
      <c r="H649" s="231" t="s">
        <v>1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8" t="s">
        <v>151</v>
      </c>
      <c r="AU649" s="238" t="s">
        <v>149</v>
      </c>
      <c r="AV649" s="13" t="s">
        <v>84</v>
      </c>
      <c r="AW649" s="13" t="s">
        <v>33</v>
      </c>
      <c r="AX649" s="13" t="s">
        <v>76</v>
      </c>
      <c r="AY649" s="238" t="s">
        <v>141</v>
      </c>
    </row>
    <row r="650" s="14" customFormat="1">
      <c r="A650" s="14"/>
      <c r="B650" s="239"/>
      <c r="C650" s="240"/>
      <c r="D650" s="230" t="s">
        <v>151</v>
      </c>
      <c r="E650" s="241" t="s">
        <v>1</v>
      </c>
      <c r="F650" s="242" t="s">
        <v>798</v>
      </c>
      <c r="G650" s="240"/>
      <c r="H650" s="243">
        <v>0.20200000000000001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9" t="s">
        <v>151</v>
      </c>
      <c r="AU650" s="249" t="s">
        <v>149</v>
      </c>
      <c r="AV650" s="14" t="s">
        <v>149</v>
      </c>
      <c r="AW650" s="14" t="s">
        <v>33</v>
      </c>
      <c r="AX650" s="14" t="s">
        <v>84</v>
      </c>
      <c r="AY650" s="249" t="s">
        <v>141</v>
      </c>
    </row>
    <row r="651" s="2" customFormat="1" ht="37.8" customHeight="1">
      <c r="A651" s="39"/>
      <c r="B651" s="40"/>
      <c r="C651" s="215" t="s">
        <v>799</v>
      </c>
      <c r="D651" s="215" t="s">
        <v>143</v>
      </c>
      <c r="E651" s="216" t="s">
        <v>800</v>
      </c>
      <c r="F651" s="217" t="s">
        <v>801</v>
      </c>
      <c r="G651" s="218" t="s">
        <v>168</v>
      </c>
      <c r="H651" s="219">
        <v>1.7969999999999999</v>
      </c>
      <c r="I651" s="220"/>
      <c r="J651" s="221">
        <f>ROUND(I651*H651,2)</f>
        <v>0</v>
      </c>
      <c r="K651" s="217" t="s">
        <v>147</v>
      </c>
      <c r="L651" s="45"/>
      <c r="M651" s="222" t="s">
        <v>1</v>
      </c>
      <c r="N651" s="223" t="s">
        <v>42</v>
      </c>
      <c r="O651" s="92"/>
      <c r="P651" s="224">
        <f>O651*H651</f>
        <v>0</v>
      </c>
      <c r="Q651" s="224">
        <v>0</v>
      </c>
      <c r="R651" s="224">
        <f>Q651*H651</f>
        <v>0</v>
      </c>
      <c r="S651" s="224">
        <v>2.2000000000000002</v>
      </c>
      <c r="T651" s="225">
        <f>S651*H651</f>
        <v>3.9534000000000002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26" t="s">
        <v>148</v>
      </c>
      <c r="AT651" s="226" t="s">
        <v>143</v>
      </c>
      <c r="AU651" s="226" t="s">
        <v>149</v>
      </c>
      <c r="AY651" s="18" t="s">
        <v>141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18" t="s">
        <v>149</v>
      </c>
      <c r="BK651" s="227">
        <f>ROUND(I651*H651,2)</f>
        <v>0</v>
      </c>
      <c r="BL651" s="18" t="s">
        <v>148</v>
      </c>
      <c r="BM651" s="226" t="s">
        <v>802</v>
      </c>
    </row>
    <row r="652" s="13" customFormat="1">
      <c r="A652" s="13"/>
      <c r="B652" s="228"/>
      <c r="C652" s="229"/>
      <c r="D652" s="230" t="s">
        <v>151</v>
      </c>
      <c r="E652" s="231" t="s">
        <v>1</v>
      </c>
      <c r="F652" s="232" t="s">
        <v>164</v>
      </c>
      <c r="G652" s="229"/>
      <c r="H652" s="231" t="s">
        <v>1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8" t="s">
        <v>151</v>
      </c>
      <c r="AU652" s="238" t="s">
        <v>149</v>
      </c>
      <c r="AV652" s="13" t="s">
        <v>84</v>
      </c>
      <c r="AW652" s="13" t="s">
        <v>33</v>
      </c>
      <c r="AX652" s="13" t="s">
        <v>76</v>
      </c>
      <c r="AY652" s="238" t="s">
        <v>141</v>
      </c>
    </row>
    <row r="653" s="13" customFormat="1">
      <c r="A653" s="13"/>
      <c r="B653" s="228"/>
      <c r="C653" s="229"/>
      <c r="D653" s="230" t="s">
        <v>151</v>
      </c>
      <c r="E653" s="231" t="s">
        <v>1</v>
      </c>
      <c r="F653" s="232" t="s">
        <v>803</v>
      </c>
      <c r="G653" s="229"/>
      <c r="H653" s="231" t="s">
        <v>1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8" t="s">
        <v>151</v>
      </c>
      <c r="AU653" s="238" t="s">
        <v>149</v>
      </c>
      <c r="AV653" s="13" t="s">
        <v>84</v>
      </c>
      <c r="AW653" s="13" t="s">
        <v>33</v>
      </c>
      <c r="AX653" s="13" t="s">
        <v>76</v>
      </c>
      <c r="AY653" s="238" t="s">
        <v>141</v>
      </c>
    </row>
    <row r="654" s="14" customFormat="1">
      <c r="A654" s="14"/>
      <c r="B654" s="239"/>
      <c r="C654" s="240"/>
      <c r="D654" s="230" t="s">
        <v>151</v>
      </c>
      <c r="E654" s="241" t="s">
        <v>1</v>
      </c>
      <c r="F654" s="242" t="s">
        <v>804</v>
      </c>
      <c r="G654" s="240"/>
      <c r="H654" s="243">
        <v>1.7969999999999999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9" t="s">
        <v>151</v>
      </c>
      <c r="AU654" s="249" t="s">
        <v>149</v>
      </c>
      <c r="AV654" s="14" t="s">
        <v>149</v>
      </c>
      <c r="AW654" s="14" t="s">
        <v>33</v>
      </c>
      <c r="AX654" s="14" t="s">
        <v>84</v>
      </c>
      <c r="AY654" s="249" t="s">
        <v>141</v>
      </c>
    </row>
    <row r="655" s="2" customFormat="1" ht="24.15" customHeight="1">
      <c r="A655" s="39"/>
      <c r="B655" s="40"/>
      <c r="C655" s="215" t="s">
        <v>805</v>
      </c>
      <c r="D655" s="215" t="s">
        <v>143</v>
      </c>
      <c r="E655" s="216" t="s">
        <v>806</v>
      </c>
      <c r="F655" s="217" t="s">
        <v>807</v>
      </c>
      <c r="G655" s="218" t="s">
        <v>146</v>
      </c>
      <c r="H655" s="219">
        <v>171.72</v>
      </c>
      <c r="I655" s="220"/>
      <c r="J655" s="221">
        <f>ROUND(I655*H655,2)</f>
        <v>0</v>
      </c>
      <c r="K655" s="217" t="s">
        <v>147</v>
      </c>
      <c r="L655" s="45"/>
      <c r="M655" s="222" t="s">
        <v>1</v>
      </c>
      <c r="N655" s="223" t="s">
        <v>42</v>
      </c>
      <c r="O655" s="92"/>
      <c r="P655" s="224">
        <f>O655*H655</f>
        <v>0</v>
      </c>
      <c r="Q655" s="224">
        <v>0</v>
      </c>
      <c r="R655" s="224">
        <f>Q655*H655</f>
        <v>0</v>
      </c>
      <c r="S655" s="224">
        <v>0.089999999999999997</v>
      </c>
      <c r="T655" s="225">
        <f>S655*H655</f>
        <v>15.454799999999999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6" t="s">
        <v>148</v>
      </c>
      <c r="AT655" s="226" t="s">
        <v>143</v>
      </c>
      <c r="AU655" s="226" t="s">
        <v>149</v>
      </c>
      <c r="AY655" s="18" t="s">
        <v>141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18" t="s">
        <v>149</v>
      </c>
      <c r="BK655" s="227">
        <f>ROUND(I655*H655,2)</f>
        <v>0</v>
      </c>
      <c r="BL655" s="18" t="s">
        <v>148</v>
      </c>
      <c r="BM655" s="226" t="s">
        <v>808</v>
      </c>
    </row>
    <row r="656" s="13" customFormat="1">
      <c r="A656" s="13"/>
      <c r="B656" s="228"/>
      <c r="C656" s="229"/>
      <c r="D656" s="230" t="s">
        <v>151</v>
      </c>
      <c r="E656" s="231" t="s">
        <v>1</v>
      </c>
      <c r="F656" s="232" t="s">
        <v>809</v>
      </c>
      <c r="G656" s="229"/>
      <c r="H656" s="231" t="s">
        <v>1</v>
      </c>
      <c r="I656" s="233"/>
      <c r="J656" s="229"/>
      <c r="K656" s="229"/>
      <c r="L656" s="234"/>
      <c r="M656" s="235"/>
      <c r="N656" s="236"/>
      <c r="O656" s="236"/>
      <c r="P656" s="236"/>
      <c r="Q656" s="236"/>
      <c r="R656" s="236"/>
      <c r="S656" s="236"/>
      <c r="T656" s="23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8" t="s">
        <v>151</v>
      </c>
      <c r="AU656" s="238" t="s">
        <v>149</v>
      </c>
      <c r="AV656" s="13" t="s">
        <v>84</v>
      </c>
      <c r="AW656" s="13" t="s">
        <v>33</v>
      </c>
      <c r="AX656" s="13" t="s">
        <v>76</v>
      </c>
      <c r="AY656" s="238" t="s">
        <v>141</v>
      </c>
    </row>
    <row r="657" s="14" customFormat="1">
      <c r="A657" s="14"/>
      <c r="B657" s="239"/>
      <c r="C657" s="240"/>
      <c r="D657" s="230" t="s">
        <v>151</v>
      </c>
      <c r="E657" s="241" t="s">
        <v>1</v>
      </c>
      <c r="F657" s="242" t="s">
        <v>810</v>
      </c>
      <c r="G657" s="240"/>
      <c r="H657" s="243">
        <v>171.72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9" t="s">
        <v>151</v>
      </c>
      <c r="AU657" s="249" t="s">
        <v>149</v>
      </c>
      <c r="AV657" s="14" t="s">
        <v>149</v>
      </c>
      <c r="AW657" s="14" t="s">
        <v>33</v>
      </c>
      <c r="AX657" s="14" t="s">
        <v>84</v>
      </c>
      <c r="AY657" s="249" t="s">
        <v>141</v>
      </c>
    </row>
    <row r="658" s="2" customFormat="1" ht="24.15" customHeight="1">
      <c r="A658" s="39"/>
      <c r="B658" s="40"/>
      <c r="C658" s="215" t="s">
        <v>811</v>
      </c>
      <c r="D658" s="215" t="s">
        <v>143</v>
      </c>
      <c r="E658" s="216" t="s">
        <v>812</v>
      </c>
      <c r="F658" s="217" t="s">
        <v>813</v>
      </c>
      <c r="G658" s="218" t="s">
        <v>146</v>
      </c>
      <c r="H658" s="219">
        <v>277.92000000000002</v>
      </c>
      <c r="I658" s="220"/>
      <c r="J658" s="221">
        <f>ROUND(I658*H658,2)</f>
        <v>0</v>
      </c>
      <c r="K658" s="217" t="s">
        <v>147</v>
      </c>
      <c r="L658" s="45"/>
      <c r="M658" s="222" t="s">
        <v>1</v>
      </c>
      <c r="N658" s="223" t="s">
        <v>42</v>
      </c>
      <c r="O658" s="92"/>
      <c r="P658" s="224">
        <f>O658*H658</f>
        <v>0</v>
      </c>
      <c r="Q658" s="224">
        <v>0</v>
      </c>
      <c r="R658" s="224">
        <f>Q658*H658</f>
        <v>0</v>
      </c>
      <c r="S658" s="224">
        <v>0.021000000000000001</v>
      </c>
      <c r="T658" s="225">
        <f>S658*H658</f>
        <v>5.8363200000000006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6" t="s">
        <v>148</v>
      </c>
      <c r="AT658" s="226" t="s">
        <v>143</v>
      </c>
      <c r="AU658" s="226" t="s">
        <v>149</v>
      </c>
      <c r="AY658" s="18" t="s">
        <v>141</v>
      </c>
      <c r="BE658" s="227">
        <f>IF(N658="základní",J658,0)</f>
        <v>0</v>
      </c>
      <c r="BF658" s="227">
        <f>IF(N658="snížená",J658,0)</f>
        <v>0</v>
      </c>
      <c r="BG658" s="227">
        <f>IF(N658="zákl. přenesená",J658,0)</f>
        <v>0</v>
      </c>
      <c r="BH658" s="227">
        <f>IF(N658="sníž. přenesená",J658,0)</f>
        <v>0</v>
      </c>
      <c r="BI658" s="227">
        <f>IF(N658="nulová",J658,0)</f>
        <v>0</v>
      </c>
      <c r="BJ658" s="18" t="s">
        <v>149</v>
      </c>
      <c r="BK658" s="227">
        <f>ROUND(I658*H658,2)</f>
        <v>0</v>
      </c>
      <c r="BL658" s="18" t="s">
        <v>148</v>
      </c>
      <c r="BM658" s="226" t="s">
        <v>814</v>
      </c>
    </row>
    <row r="659" s="13" customFormat="1">
      <c r="A659" s="13"/>
      <c r="B659" s="228"/>
      <c r="C659" s="229"/>
      <c r="D659" s="230" t="s">
        <v>151</v>
      </c>
      <c r="E659" s="231" t="s">
        <v>1</v>
      </c>
      <c r="F659" s="232" t="s">
        <v>815</v>
      </c>
      <c r="G659" s="229"/>
      <c r="H659" s="231" t="s">
        <v>1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8" t="s">
        <v>151</v>
      </c>
      <c r="AU659" s="238" t="s">
        <v>149</v>
      </c>
      <c r="AV659" s="13" t="s">
        <v>84</v>
      </c>
      <c r="AW659" s="13" t="s">
        <v>33</v>
      </c>
      <c r="AX659" s="13" t="s">
        <v>76</v>
      </c>
      <c r="AY659" s="238" t="s">
        <v>141</v>
      </c>
    </row>
    <row r="660" s="13" customFormat="1">
      <c r="A660" s="13"/>
      <c r="B660" s="228"/>
      <c r="C660" s="229"/>
      <c r="D660" s="230" t="s">
        <v>151</v>
      </c>
      <c r="E660" s="231" t="s">
        <v>1</v>
      </c>
      <c r="F660" s="232" t="s">
        <v>463</v>
      </c>
      <c r="G660" s="229"/>
      <c r="H660" s="231" t="s">
        <v>1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8" t="s">
        <v>151</v>
      </c>
      <c r="AU660" s="238" t="s">
        <v>149</v>
      </c>
      <c r="AV660" s="13" t="s">
        <v>84</v>
      </c>
      <c r="AW660" s="13" t="s">
        <v>33</v>
      </c>
      <c r="AX660" s="13" t="s">
        <v>76</v>
      </c>
      <c r="AY660" s="238" t="s">
        <v>141</v>
      </c>
    </row>
    <row r="661" s="14" customFormat="1">
      <c r="A661" s="14"/>
      <c r="B661" s="239"/>
      <c r="C661" s="240"/>
      <c r="D661" s="230" t="s">
        <v>151</v>
      </c>
      <c r="E661" s="241" t="s">
        <v>1</v>
      </c>
      <c r="F661" s="242" t="s">
        <v>816</v>
      </c>
      <c r="G661" s="240"/>
      <c r="H661" s="243">
        <v>138.96000000000001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9" t="s">
        <v>151</v>
      </c>
      <c r="AU661" s="249" t="s">
        <v>149</v>
      </c>
      <c r="AV661" s="14" t="s">
        <v>149</v>
      </c>
      <c r="AW661" s="14" t="s">
        <v>33</v>
      </c>
      <c r="AX661" s="14" t="s">
        <v>76</v>
      </c>
      <c r="AY661" s="249" t="s">
        <v>141</v>
      </c>
    </row>
    <row r="662" s="13" customFormat="1">
      <c r="A662" s="13"/>
      <c r="B662" s="228"/>
      <c r="C662" s="229"/>
      <c r="D662" s="230" t="s">
        <v>151</v>
      </c>
      <c r="E662" s="231" t="s">
        <v>1</v>
      </c>
      <c r="F662" s="232" t="s">
        <v>465</v>
      </c>
      <c r="G662" s="229"/>
      <c r="H662" s="231" t="s">
        <v>1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8" t="s">
        <v>151</v>
      </c>
      <c r="AU662" s="238" t="s">
        <v>149</v>
      </c>
      <c r="AV662" s="13" t="s">
        <v>84</v>
      </c>
      <c r="AW662" s="13" t="s">
        <v>33</v>
      </c>
      <c r="AX662" s="13" t="s">
        <v>76</v>
      </c>
      <c r="AY662" s="238" t="s">
        <v>141</v>
      </c>
    </row>
    <row r="663" s="14" customFormat="1">
      <c r="A663" s="14"/>
      <c r="B663" s="239"/>
      <c r="C663" s="240"/>
      <c r="D663" s="230" t="s">
        <v>151</v>
      </c>
      <c r="E663" s="241" t="s">
        <v>1</v>
      </c>
      <c r="F663" s="242" t="s">
        <v>816</v>
      </c>
      <c r="G663" s="240"/>
      <c r="H663" s="243">
        <v>138.96000000000001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9" t="s">
        <v>151</v>
      </c>
      <c r="AU663" s="249" t="s">
        <v>149</v>
      </c>
      <c r="AV663" s="14" t="s">
        <v>149</v>
      </c>
      <c r="AW663" s="14" t="s">
        <v>33</v>
      </c>
      <c r="AX663" s="14" t="s">
        <v>76</v>
      </c>
      <c r="AY663" s="249" t="s">
        <v>141</v>
      </c>
    </row>
    <row r="664" s="15" customFormat="1">
      <c r="A664" s="15"/>
      <c r="B664" s="260"/>
      <c r="C664" s="261"/>
      <c r="D664" s="230" t="s">
        <v>151</v>
      </c>
      <c r="E664" s="262" t="s">
        <v>1</v>
      </c>
      <c r="F664" s="263" t="s">
        <v>321</v>
      </c>
      <c r="G664" s="261"/>
      <c r="H664" s="264">
        <v>277.92000000000002</v>
      </c>
      <c r="I664" s="265"/>
      <c r="J664" s="261"/>
      <c r="K664" s="261"/>
      <c r="L664" s="266"/>
      <c r="M664" s="267"/>
      <c r="N664" s="268"/>
      <c r="O664" s="268"/>
      <c r="P664" s="268"/>
      <c r="Q664" s="268"/>
      <c r="R664" s="268"/>
      <c r="S664" s="268"/>
      <c r="T664" s="26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0" t="s">
        <v>151</v>
      </c>
      <c r="AU664" s="270" t="s">
        <v>149</v>
      </c>
      <c r="AV664" s="15" t="s">
        <v>148</v>
      </c>
      <c r="AW664" s="15" t="s">
        <v>33</v>
      </c>
      <c r="AX664" s="15" t="s">
        <v>84</v>
      </c>
      <c r="AY664" s="270" t="s">
        <v>141</v>
      </c>
    </row>
    <row r="665" s="2" customFormat="1" ht="24.15" customHeight="1">
      <c r="A665" s="39"/>
      <c r="B665" s="40"/>
      <c r="C665" s="215" t="s">
        <v>817</v>
      </c>
      <c r="D665" s="215" t="s">
        <v>143</v>
      </c>
      <c r="E665" s="216" t="s">
        <v>818</v>
      </c>
      <c r="F665" s="217" t="s">
        <v>819</v>
      </c>
      <c r="G665" s="218" t="s">
        <v>146</v>
      </c>
      <c r="H665" s="219">
        <v>12.32</v>
      </c>
      <c r="I665" s="220"/>
      <c r="J665" s="221">
        <f>ROUND(I665*H665,2)</f>
        <v>0</v>
      </c>
      <c r="K665" s="217" t="s">
        <v>147</v>
      </c>
      <c r="L665" s="45"/>
      <c r="M665" s="222" t="s">
        <v>1</v>
      </c>
      <c r="N665" s="223" t="s">
        <v>42</v>
      </c>
      <c r="O665" s="92"/>
      <c r="P665" s="224">
        <f>O665*H665</f>
        <v>0</v>
      </c>
      <c r="Q665" s="224">
        <v>0</v>
      </c>
      <c r="R665" s="224">
        <f>Q665*H665</f>
        <v>0</v>
      </c>
      <c r="S665" s="224">
        <v>0.037999999999999999</v>
      </c>
      <c r="T665" s="225">
        <f>S665*H665</f>
        <v>0.46816000000000002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6" t="s">
        <v>148</v>
      </c>
      <c r="AT665" s="226" t="s">
        <v>143</v>
      </c>
      <c r="AU665" s="226" t="s">
        <v>149</v>
      </c>
      <c r="AY665" s="18" t="s">
        <v>141</v>
      </c>
      <c r="BE665" s="227">
        <f>IF(N665="základní",J665,0)</f>
        <v>0</v>
      </c>
      <c r="BF665" s="227">
        <f>IF(N665="snížená",J665,0)</f>
        <v>0</v>
      </c>
      <c r="BG665" s="227">
        <f>IF(N665="zákl. přenesená",J665,0)</f>
        <v>0</v>
      </c>
      <c r="BH665" s="227">
        <f>IF(N665="sníž. přenesená",J665,0)</f>
        <v>0</v>
      </c>
      <c r="BI665" s="227">
        <f>IF(N665="nulová",J665,0)</f>
        <v>0</v>
      </c>
      <c r="BJ665" s="18" t="s">
        <v>149</v>
      </c>
      <c r="BK665" s="227">
        <f>ROUND(I665*H665,2)</f>
        <v>0</v>
      </c>
      <c r="BL665" s="18" t="s">
        <v>148</v>
      </c>
      <c r="BM665" s="226" t="s">
        <v>820</v>
      </c>
    </row>
    <row r="666" s="13" customFormat="1">
      <c r="A666" s="13"/>
      <c r="B666" s="228"/>
      <c r="C666" s="229"/>
      <c r="D666" s="230" t="s">
        <v>151</v>
      </c>
      <c r="E666" s="231" t="s">
        <v>1</v>
      </c>
      <c r="F666" s="232" t="s">
        <v>164</v>
      </c>
      <c r="G666" s="229"/>
      <c r="H666" s="231" t="s">
        <v>1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8" t="s">
        <v>151</v>
      </c>
      <c r="AU666" s="238" t="s">
        <v>149</v>
      </c>
      <c r="AV666" s="13" t="s">
        <v>84</v>
      </c>
      <c r="AW666" s="13" t="s">
        <v>33</v>
      </c>
      <c r="AX666" s="13" t="s">
        <v>76</v>
      </c>
      <c r="AY666" s="238" t="s">
        <v>141</v>
      </c>
    </row>
    <row r="667" s="13" customFormat="1">
      <c r="A667" s="13"/>
      <c r="B667" s="228"/>
      <c r="C667" s="229"/>
      <c r="D667" s="230" t="s">
        <v>151</v>
      </c>
      <c r="E667" s="231" t="s">
        <v>1</v>
      </c>
      <c r="F667" s="232" t="s">
        <v>466</v>
      </c>
      <c r="G667" s="229"/>
      <c r="H667" s="231" t="s">
        <v>1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8" t="s">
        <v>151</v>
      </c>
      <c r="AU667" s="238" t="s">
        <v>149</v>
      </c>
      <c r="AV667" s="13" t="s">
        <v>84</v>
      </c>
      <c r="AW667" s="13" t="s">
        <v>33</v>
      </c>
      <c r="AX667" s="13" t="s">
        <v>76</v>
      </c>
      <c r="AY667" s="238" t="s">
        <v>141</v>
      </c>
    </row>
    <row r="668" s="14" customFormat="1">
      <c r="A668" s="14"/>
      <c r="B668" s="239"/>
      <c r="C668" s="240"/>
      <c r="D668" s="230" t="s">
        <v>151</v>
      </c>
      <c r="E668" s="241" t="s">
        <v>1</v>
      </c>
      <c r="F668" s="242" t="s">
        <v>821</v>
      </c>
      <c r="G668" s="240"/>
      <c r="H668" s="243">
        <v>12.32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9" t="s">
        <v>151</v>
      </c>
      <c r="AU668" s="249" t="s">
        <v>149</v>
      </c>
      <c r="AV668" s="14" t="s">
        <v>149</v>
      </c>
      <c r="AW668" s="14" t="s">
        <v>33</v>
      </c>
      <c r="AX668" s="14" t="s">
        <v>84</v>
      </c>
      <c r="AY668" s="249" t="s">
        <v>141</v>
      </c>
    </row>
    <row r="669" s="2" customFormat="1" ht="24.15" customHeight="1">
      <c r="A669" s="39"/>
      <c r="B669" s="40"/>
      <c r="C669" s="215" t="s">
        <v>822</v>
      </c>
      <c r="D669" s="215" t="s">
        <v>143</v>
      </c>
      <c r="E669" s="216" t="s">
        <v>823</v>
      </c>
      <c r="F669" s="217" t="s">
        <v>824</v>
      </c>
      <c r="G669" s="218" t="s">
        <v>146</v>
      </c>
      <c r="H669" s="219">
        <v>43.799999999999997</v>
      </c>
      <c r="I669" s="220"/>
      <c r="J669" s="221">
        <f>ROUND(I669*H669,2)</f>
        <v>0</v>
      </c>
      <c r="K669" s="217" t="s">
        <v>147</v>
      </c>
      <c r="L669" s="45"/>
      <c r="M669" s="222" t="s">
        <v>1</v>
      </c>
      <c r="N669" s="223" t="s">
        <v>42</v>
      </c>
      <c r="O669" s="92"/>
      <c r="P669" s="224">
        <f>O669*H669</f>
        <v>0</v>
      </c>
      <c r="Q669" s="224">
        <v>0</v>
      </c>
      <c r="R669" s="224">
        <f>Q669*H669</f>
        <v>0</v>
      </c>
      <c r="S669" s="224">
        <v>0.034000000000000002</v>
      </c>
      <c r="T669" s="225">
        <f>S669*H669</f>
        <v>1.4892000000000001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6" t="s">
        <v>148</v>
      </c>
      <c r="AT669" s="226" t="s">
        <v>143</v>
      </c>
      <c r="AU669" s="226" t="s">
        <v>149</v>
      </c>
      <c r="AY669" s="18" t="s">
        <v>141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18" t="s">
        <v>149</v>
      </c>
      <c r="BK669" s="227">
        <f>ROUND(I669*H669,2)</f>
        <v>0</v>
      </c>
      <c r="BL669" s="18" t="s">
        <v>148</v>
      </c>
      <c r="BM669" s="226" t="s">
        <v>825</v>
      </c>
    </row>
    <row r="670" s="13" customFormat="1">
      <c r="A670" s="13"/>
      <c r="B670" s="228"/>
      <c r="C670" s="229"/>
      <c r="D670" s="230" t="s">
        <v>151</v>
      </c>
      <c r="E670" s="231" t="s">
        <v>1</v>
      </c>
      <c r="F670" s="232" t="s">
        <v>826</v>
      </c>
      <c r="G670" s="229"/>
      <c r="H670" s="231" t="s">
        <v>1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8" t="s">
        <v>151</v>
      </c>
      <c r="AU670" s="238" t="s">
        <v>149</v>
      </c>
      <c r="AV670" s="13" t="s">
        <v>84</v>
      </c>
      <c r="AW670" s="13" t="s">
        <v>33</v>
      </c>
      <c r="AX670" s="13" t="s">
        <v>76</v>
      </c>
      <c r="AY670" s="238" t="s">
        <v>141</v>
      </c>
    </row>
    <row r="671" s="14" customFormat="1">
      <c r="A671" s="14"/>
      <c r="B671" s="239"/>
      <c r="C671" s="240"/>
      <c r="D671" s="230" t="s">
        <v>151</v>
      </c>
      <c r="E671" s="241" t="s">
        <v>1</v>
      </c>
      <c r="F671" s="242" t="s">
        <v>827</v>
      </c>
      <c r="G671" s="240"/>
      <c r="H671" s="243">
        <v>28.800000000000001</v>
      </c>
      <c r="I671" s="244"/>
      <c r="J671" s="240"/>
      <c r="K671" s="240"/>
      <c r="L671" s="245"/>
      <c r="M671" s="246"/>
      <c r="N671" s="247"/>
      <c r="O671" s="247"/>
      <c r="P671" s="247"/>
      <c r="Q671" s="247"/>
      <c r="R671" s="247"/>
      <c r="S671" s="247"/>
      <c r="T671" s="248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9" t="s">
        <v>151</v>
      </c>
      <c r="AU671" s="249" t="s">
        <v>149</v>
      </c>
      <c r="AV671" s="14" t="s">
        <v>149</v>
      </c>
      <c r="AW671" s="14" t="s">
        <v>33</v>
      </c>
      <c r="AX671" s="14" t="s">
        <v>76</v>
      </c>
      <c r="AY671" s="249" t="s">
        <v>141</v>
      </c>
    </row>
    <row r="672" s="13" customFormat="1">
      <c r="A672" s="13"/>
      <c r="B672" s="228"/>
      <c r="C672" s="229"/>
      <c r="D672" s="230" t="s">
        <v>151</v>
      </c>
      <c r="E672" s="231" t="s">
        <v>1</v>
      </c>
      <c r="F672" s="232" t="s">
        <v>828</v>
      </c>
      <c r="G672" s="229"/>
      <c r="H672" s="231" t="s">
        <v>1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151</v>
      </c>
      <c r="AU672" s="238" t="s">
        <v>149</v>
      </c>
      <c r="AV672" s="13" t="s">
        <v>84</v>
      </c>
      <c r="AW672" s="13" t="s">
        <v>33</v>
      </c>
      <c r="AX672" s="13" t="s">
        <v>76</v>
      </c>
      <c r="AY672" s="238" t="s">
        <v>141</v>
      </c>
    </row>
    <row r="673" s="14" customFormat="1">
      <c r="A673" s="14"/>
      <c r="B673" s="239"/>
      <c r="C673" s="240"/>
      <c r="D673" s="230" t="s">
        <v>151</v>
      </c>
      <c r="E673" s="241" t="s">
        <v>1</v>
      </c>
      <c r="F673" s="242" t="s">
        <v>829</v>
      </c>
      <c r="G673" s="240"/>
      <c r="H673" s="243">
        <v>15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9" t="s">
        <v>151</v>
      </c>
      <c r="AU673" s="249" t="s">
        <v>149</v>
      </c>
      <c r="AV673" s="14" t="s">
        <v>149</v>
      </c>
      <c r="AW673" s="14" t="s">
        <v>33</v>
      </c>
      <c r="AX673" s="14" t="s">
        <v>76</v>
      </c>
      <c r="AY673" s="249" t="s">
        <v>141</v>
      </c>
    </row>
    <row r="674" s="15" customFormat="1">
      <c r="A674" s="15"/>
      <c r="B674" s="260"/>
      <c r="C674" s="261"/>
      <c r="D674" s="230" t="s">
        <v>151</v>
      </c>
      <c r="E674" s="262" t="s">
        <v>1</v>
      </c>
      <c r="F674" s="263" t="s">
        <v>321</v>
      </c>
      <c r="G674" s="261"/>
      <c r="H674" s="264">
        <v>43.799999999999997</v>
      </c>
      <c r="I674" s="265"/>
      <c r="J674" s="261"/>
      <c r="K674" s="261"/>
      <c r="L674" s="266"/>
      <c r="M674" s="267"/>
      <c r="N674" s="268"/>
      <c r="O674" s="268"/>
      <c r="P674" s="268"/>
      <c r="Q674" s="268"/>
      <c r="R674" s="268"/>
      <c r="S674" s="268"/>
      <c r="T674" s="26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0" t="s">
        <v>151</v>
      </c>
      <c r="AU674" s="270" t="s">
        <v>149</v>
      </c>
      <c r="AV674" s="15" t="s">
        <v>148</v>
      </c>
      <c r="AW674" s="15" t="s">
        <v>33</v>
      </c>
      <c r="AX674" s="15" t="s">
        <v>84</v>
      </c>
      <c r="AY674" s="270" t="s">
        <v>141</v>
      </c>
    </row>
    <row r="675" s="2" customFormat="1" ht="14.4" customHeight="1">
      <c r="A675" s="39"/>
      <c r="B675" s="40"/>
      <c r="C675" s="215" t="s">
        <v>830</v>
      </c>
      <c r="D675" s="215" t="s">
        <v>143</v>
      </c>
      <c r="E675" s="216" t="s">
        <v>831</v>
      </c>
      <c r="F675" s="217" t="s">
        <v>832</v>
      </c>
      <c r="G675" s="218" t="s">
        <v>146</v>
      </c>
      <c r="H675" s="219">
        <v>21.600000000000001</v>
      </c>
      <c r="I675" s="220"/>
      <c r="J675" s="221">
        <f>ROUND(I675*H675,2)</f>
        <v>0</v>
      </c>
      <c r="K675" s="217" t="s">
        <v>147</v>
      </c>
      <c r="L675" s="45"/>
      <c r="M675" s="222" t="s">
        <v>1</v>
      </c>
      <c r="N675" s="223" t="s">
        <v>42</v>
      </c>
      <c r="O675" s="92"/>
      <c r="P675" s="224">
        <f>O675*H675</f>
        <v>0</v>
      </c>
      <c r="Q675" s="224">
        <v>0</v>
      </c>
      <c r="R675" s="224">
        <f>Q675*H675</f>
        <v>0</v>
      </c>
      <c r="S675" s="224">
        <v>0.087999999999999995</v>
      </c>
      <c r="T675" s="225">
        <f>S675*H675</f>
        <v>1.9008000000000001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26" t="s">
        <v>148</v>
      </c>
      <c r="AT675" s="226" t="s">
        <v>143</v>
      </c>
      <c r="AU675" s="226" t="s">
        <v>149</v>
      </c>
      <c r="AY675" s="18" t="s">
        <v>141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18" t="s">
        <v>149</v>
      </c>
      <c r="BK675" s="227">
        <f>ROUND(I675*H675,2)</f>
        <v>0</v>
      </c>
      <c r="BL675" s="18" t="s">
        <v>148</v>
      </c>
      <c r="BM675" s="226" t="s">
        <v>833</v>
      </c>
    </row>
    <row r="676" s="13" customFormat="1">
      <c r="A676" s="13"/>
      <c r="B676" s="228"/>
      <c r="C676" s="229"/>
      <c r="D676" s="230" t="s">
        <v>151</v>
      </c>
      <c r="E676" s="231" t="s">
        <v>1</v>
      </c>
      <c r="F676" s="232" t="s">
        <v>834</v>
      </c>
      <c r="G676" s="229"/>
      <c r="H676" s="231" t="s">
        <v>1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8" t="s">
        <v>151</v>
      </c>
      <c r="AU676" s="238" t="s">
        <v>149</v>
      </c>
      <c r="AV676" s="13" t="s">
        <v>84</v>
      </c>
      <c r="AW676" s="13" t="s">
        <v>33</v>
      </c>
      <c r="AX676" s="13" t="s">
        <v>76</v>
      </c>
      <c r="AY676" s="238" t="s">
        <v>141</v>
      </c>
    </row>
    <row r="677" s="14" customFormat="1">
      <c r="A677" s="14"/>
      <c r="B677" s="239"/>
      <c r="C677" s="240"/>
      <c r="D677" s="230" t="s">
        <v>151</v>
      </c>
      <c r="E677" s="241" t="s">
        <v>1</v>
      </c>
      <c r="F677" s="242" t="s">
        <v>835</v>
      </c>
      <c r="G677" s="240"/>
      <c r="H677" s="243">
        <v>21.600000000000001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9" t="s">
        <v>151</v>
      </c>
      <c r="AU677" s="249" t="s">
        <v>149</v>
      </c>
      <c r="AV677" s="14" t="s">
        <v>149</v>
      </c>
      <c r="AW677" s="14" t="s">
        <v>33</v>
      </c>
      <c r="AX677" s="14" t="s">
        <v>84</v>
      </c>
      <c r="AY677" s="249" t="s">
        <v>141</v>
      </c>
    </row>
    <row r="678" s="2" customFormat="1" ht="24.15" customHeight="1">
      <c r="A678" s="39"/>
      <c r="B678" s="40"/>
      <c r="C678" s="215" t="s">
        <v>836</v>
      </c>
      <c r="D678" s="215" t="s">
        <v>143</v>
      </c>
      <c r="E678" s="216" t="s">
        <v>837</v>
      </c>
      <c r="F678" s="217" t="s">
        <v>838</v>
      </c>
      <c r="G678" s="218" t="s">
        <v>168</v>
      </c>
      <c r="H678" s="219">
        <v>0.54000000000000004</v>
      </c>
      <c r="I678" s="220"/>
      <c r="J678" s="221">
        <f>ROUND(I678*H678,2)</f>
        <v>0</v>
      </c>
      <c r="K678" s="217" t="s">
        <v>147</v>
      </c>
      <c r="L678" s="45"/>
      <c r="M678" s="222" t="s">
        <v>1</v>
      </c>
      <c r="N678" s="223" t="s">
        <v>42</v>
      </c>
      <c r="O678" s="92"/>
      <c r="P678" s="224">
        <f>O678*H678</f>
        <v>0</v>
      </c>
      <c r="Q678" s="224">
        <v>0</v>
      </c>
      <c r="R678" s="224">
        <f>Q678*H678</f>
        <v>0</v>
      </c>
      <c r="S678" s="224">
        <v>1.8</v>
      </c>
      <c r="T678" s="225">
        <f>S678*H678</f>
        <v>0.97200000000000009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6" t="s">
        <v>148</v>
      </c>
      <c r="AT678" s="226" t="s">
        <v>143</v>
      </c>
      <c r="AU678" s="226" t="s">
        <v>149</v>
      </c>
      <c r="AY678" s="18" t="s">
        <v>141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18" t="s">
        <v>149</v>
      </c>
      <c r="BK678" s="227">
        <f>ROUND(I678*H678,2)</f>
        <v>0</v>
      </c>
      <c r="BL678" s="18" t="s">
        <v>148</v>
      </c>
      <c r="BM678" s="226" t="s">
        <v>839</v>
      </c>
    </row>
    <row r="679" s="13" customFormat="1">
      <c r="A679" s="13"/>
      <c r="B679" s="228"/>
      <c r="C679" s="229"/>
      <c r="D679" s="230" t="s">
        <v>151</v>
      </c>
      <c r="E679" s="231" t="s">
        <v>1</v>
      </c>
      <c r="F679" s="232" t="s">
        <v>840</v>
      </c>
      <c r="G679" s="229"/>
      <c r="H679" s="231" t="s">
        <v>1</v>
      </c>
      <c r="I679" s="233"/>
      <c r="J679" s="229"/>
      <c r="K679" s="229"/>
      <c r="L679" s="234"/>
      <c r="M679" s="235"/>
      <c r="N679" s="236"/>
      <c r="O679" s="236"/>
      <c r="P679" s="236"/>
      <c r="Q679" s="236"/>
      <c r="R679" s="236"/>
      <c r="S679" s="236"/>
      <c r="T679" s="23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8" t="s">
        <v>151</v>
      </c>
      <c r="AU679" s="238" t="s">
        <v>149</v>
      </c>
      <c r="AV679" s="13" t="s">
        <v>84</v>
      </c>
      <c r="AW679" s="13" t="s">
        <v>33</v>
      </c>
      <c r="AX679" s="13" t="s">
        <v>76</v>
      </c>
      <c r="AY679" s="238" t="s">
        <v>141</v>
      </c>
    </row>
    <row r="680" s="14" customFormat="1">
      <c r="A680" s="14"/>
      <c r="B680" s="239"/>
      <c r="C680" s="240"/>
      <c r="D680" s="230" t="s">
        <v>151</v>
      </c>
      <c r="E680" s="241" t="s">
        <v>1</v>
      </c>
      <c r="F680" s="242" t="s">
        <v>841</v>
      </c>
      <c r="G680" s="240"/>
      <c r="H680" s="243">
        <v>0.54000000000000004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9" t="s">
        <v>151</v>
      </c>
      <c r="AU680" s="249" t="s">
        <v>149</v>
      </c>
      <c r="AV680" s="14" t="s">
        <v>149</v>
      </c>
      <c r="AW680" s="14" t="s">
        <v>33</v>
      </c>
      <c r="AX680" s="14" t="s">
        <v>84</v>
      </c>
      <c r="AY680" s="249" t="s">
        <v>141</v>
      </c>
    </row>
    <row r="681" s="2" customFormat="1" ht="24.15" customHeight="1">
      <c r="A681" s="39"/>
      <c r="B681" s="40"/>
      <c r="C681" s="215" t="s">
        <v>842</v>
      </c>
      <c r="D681" s="215" t="s">
        <v>143</v>
      </c>
      <c r="E681" s="216" t="s">
        <v>843</v>
      </c>
      <c r="F681" s="217" t="s">
        <v>844</v>
      </c>
      <c r="G681" s="218" t="s">
        <v>256</v>
      </c>
      <c r="H681" s="219">
        <v>4</v>
      </c>
      <c r="I681" s="220"/>
      <c r="J681" s="221">
        <f>ROUND(I681*H681,2)</f>
        <v>0</v>
      </c>
      <c r="K681" s="217" t="s">
        <v>147</v>
      </c>
      <c r="L681" s="45"/>
      <c r="M681" s="222" t="s">
        <v>1</v>
      </c>
      <c r="N681" s="223" t="s">
        <v>42</v>
      </c>
      <c r="O681" s="92"/>
      <c r="P681" s="224">
        <f>O681*H681</f>
        <v>0</v>
      </c>
      <c r="Q681" s="224">
        <v>0</v>
      </c>
      <c r="R681" s="224">
        <f>Q681*H681</f>
        <v>0</v>
      </c>
      <c r="S681" s="224">
        <v>0.001</v>
      </c>
      <c r="T681" s="225">
        <f>S681*H681</f>
        <v>0.0040000000000000001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26" t="s">
        <v>148</v>
      </c>
      <c r="AT681" s="226" t="s">
        <v>143</v>
      </c>
      <c r="AU681" s="226" t="s">
        <v>149</v>
      </c>
      <c r="AY681" s="18" t="s">
        <v>141</v>
      </c>
      <c r="BE681" s="227">
        <f>IF(N681="základní",J681,0)</f>
        <v>0</v>
      </c>
      <c r="BF681" s="227">
        <f>IF(N681="snížená",J681,0)</f>
        <v>0</v>
      </c>
      <c r="BG681" s="227">
        <f>IF(N681="zákl. přenesená",J681,0)</f>
        <v>0</v>
      </c>
      <c r="BH681" s="227">
        <f>IF(N681="sníž. přenesená",J681,0)</f>
        <v>0</v>
      </c>
      <c r="BI681" s="227">
        <f>IF(N681="nulová",J681,0)</f>
        <v>0</v>
      </c>
      <c r="BJ681" s="18" t="s">
        <v>149</v>
      </c>
      <c r="BK681" s="227">
        <f>ROUND(I681*H681,2)</f>
        <v>0</v>
      </c>
      <c r="BL681" s="18" t="s">
        <v>148</v>
      </c>
      <c r="BM681" s="226" t="s">
        <v>845</v>
      </c>
    </row>
    <row r="682" s="13" customFormat="1">
      <c r="A682" s="13"/>
      <c r="B682" s="228"/>
      <c r="C682" s="229"/>
      <c r="D682" s="230" t="s">
        <v>151</v>
      </c>
      <c r="E682" s="231" t="s">
        <v>1</v>
      </c>
      <c r="F682" s="232" t="s">
        <v>846</v>
      </c>
      <c r="G682" s="229"/>
      <c r="H682" s="231" t="s">
        <v>1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8" t="s">
        <v>151</v>
      </c>
      <c r="AU682" s="238" t="s">
        <v>149</v>
      </c>
      <c r="AV682" s="13" t="s">
        <v>84</v>
      </c>
      <c r="AW682" s="13" t="s">
        <v>33</v>
      </c>
      <c r="AX682" s="13" t="s">
        <v>76</v>
      </c>
      <c r="AY682" s="238" t="s">
        <v>141</v>
      </c>
    </row>
    <row r="683" s="14" customFormat="1">
      <c r="A683" s="14"/>
      <c r="B683" s="239"/>
      <c r="C683" s="240"/>
      <c r="D683" s="230" t="s">
        <v>151</v>
      </c>
      <c r="E683" s="241" t="s">
        <v>1</v>
      </c>
      <c r="F683" s="242" t="s">
        <v>148</v>
      </c>
      <c r="G683" s="240"/>
      <c r="H683" s="243">
        <v>4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9" t="s">
        <v>151</v>
      </c>
      <c r="AU683" s="249" t="s">
        <v>149</v>
      </c>
      <c r="AV683" s="14" t="s">
        <v>149</v>
      </c>
      <c r="AW683" s="14" t="s">
        <v>33</v>
      </c>
      <c r="AX683" s="14" t="s">
        <v>84</v>
      </c>
      <c r="AY683" s="249" t="s">
        <v>141</v>
      </c>
    </row>
    <row r="684" s="2" customFormat="1" ht="14.4" customHeight="1">
      <c r="A684" s="39"/>
      <c r="B684" s="40"/>
      <c r="C684" s="215" t="s">
        <v>847</v>
      </c>
      <c r="D684" s="215" t="s">
        <v>143</v>
      </c>
      <c r="E684" s="216" t="s">
        <v>848</v>
      </c>
      <c r="F684" s="217" t="s">
        <v>849</v>
      </c>
      <c r="G684" s="218" t="s">
        <v>146</v>
      </c>
      <c r="H684" s="219">
        <v>103.643</v>
      </c>
      <c r="I684" s="220"/>
      <c r="J684" s="221">
        <f>ROUND(I684*H684,2)</f>
        <v>0</v>
      </c>
      <c r="K684" s="217" t="s">
        <v>147</v>
      </c>
      <c r="L684" s="45"/>
      <c r="M684" s="222" t="s">
        <v>1</v>
      </c>
      <c r="N684" s="223" t="s">
        <v>42</v>
      </c>
      <c r="O684" s="92"/>
      <c r="P684" s="224">
        <f>O684*H684</f>
        <v>0</v>
      </c>
      <c r="Q684" s="224">
        <v>0</v>
      </c>
      <c r="R684" s="224">
        <f>Q684*H684</f>
        <v>0</v>
      </c>
      <c r="S684" s="224">
        <v>0.021999999999999999</v>
      </c>
      <c r="T684" s="225">
        <f>S684*H684</f>
        <v>2.2801459999999998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6" t="s">
        <v>148</v>
      </c>
      <c r="AT684" s="226" t="s">
        <v>143</v>
      </c>
      <c r="AU684" s="226" t="s">
        <v>149</v>
      </c>
      <c r="AY684" s="18" t="s">
        <v>141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18" t="s">
        <v>149</v>
      </c>
      <c r="BK684" s="227">
        <f>ROUND(I684*H684,2)</f>
        <v>0</v>
      </c>
      <c r="BL684" s="18" t="s">
        <v>148</v>
      </c>
      <c r="BM684" s="226" t="s">
        <v>850</v>
      </c>
    </row>
    <row r="685" s="13" customFormat="1">
      <c r="A685" s="13"/>
      <c r="B685" s="228"/>
      <c r="C685" s="229"/>
      <c r="D685" s="230" t="s">
        <v>151</v>
      </c>
      <c r="E685" s="231" t="s">
        <v>1</v>
      </c>
      <c r="F685" s="232" t="s">
        <v>336</v>
      </c>
      <c r="G685" s="229"/>
      <c r="H685" s="231" t="s">
        <v>1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8" t="s">
        <v>151</v>
      </c>
      <c r="AU685" s="238" t="s">
        <v>149</v>
      </c>
      <c r="AV685" s="13" t="s">
        <v>84</v>
      </c>
      <c r="AW685" s="13" t="s">
        <v>33</v>
      </c>
      <c r="AX685" s="13" t="s">
        <v>76</v>
      </c>
      <c r="AY685" s="238" t="s">
        <v>141</v>
      </c>
    </row>
    <row r="686" s="14" customFormat="1">
      <c r="A686" s="14"/>
      <c r="B686" s="239"/>
      <c r="C686" s="240"/>
      <c r="D686" s="230" t="s">
        <v>151</v>
      </c>
      <c r="E686" s="241" t="s">
        <v>1</v>
      </c>
      <c r="F686" s="242" t="s">
        <v>851</v>
      </c>
      <c r="G686" s="240"/>
      <c r="H686" s="243">
        <v>9.5399999999999991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9" t="s">
        <v>151</v>
      </c>
      <c r="AU686" s="249" t="s">
        <v>149</v>
      </c>
      <c r="AV686" s="14" t="s">
        <v>149</v>
      </c>
      <c r="AW686" s="14" t="s">
        <v>33</v>
      </c>
      <c r="AX686" s="14" t="s">
        <v>76</v>
      </c>
      <c r="AY686" s="249" t="s">
        <v>141</v>
      </c>
    </row>
    <row r="687" s="14" customFormat="1">
      <c r="A687" s="14"/>
      <c r="B687" s="239"/>
      <c r="C687" s="240"/>
      <c r="D687" s="230" t="s">
        <v>151</v>
      </c>
      <c r="E687" s="241" t="s">
        <v>1</v>
      </c>
      <c r="F687" s="242" t="s">
        <v>852</v>
      </c>
      <c r="G687" s="240"/>
      <c r="H687" s="243">
        <v>0.22500000000000001</v>
      </c>
      <c r="I687" s="244"/>
      <c r="J687" s="240"/>
      <c r="K687" s="240"/>
      <c r="L687" s="245"/>
      <c r="M687" s="246"/>
      <c r="N687" s="247"/>
      <c r="O687" s="247"/>
      <c r="P687" s="247"/>
      <c r="Q687" s="247"/>
      <c r="R687" s="247"/>
      <c r="S687" s="247"/>
      <c r="T687" s="248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9" t="s">
        <v>151</v>
      </c>
      <c r="AU687" s="249" t="s">
        <v>149</v>
      </c>
      <c r="AV687" s="14" t="s">
        <v>149</v>
      </c>
      <c r="AW687" s="14" t="s">
        <v>33</v>
      </c>
      <c r="AX687" s="14" t="s">
        <v>76</v>
      </c>
      <c r="AY687" s="249" t="s">
        <v>141</v>
      </c>
    </row>
    <row r="688" s="14" customFormat="1">
      <c r="A688" s="14"/>
      <c r="B688" s="239"/>
      <c r="C688" s="240"/>
      <c r="D688" s="230" t="s">
        <v>151</v>
      </c>
      <c r="E688" s="241" t="s">
        <v>1</v>
      </c>
      <c r="F688" s="242" t="s">
        <v>853</v>
      </c>
      <c r="G688" s="240"/>
      <c r="H688" s="243">
        <v>1.9319999999999999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9" t="s">
        <v>151</v>
      </c>
      <c r="AU688" s="249" t="s">
        <v>149</v>
      </c>
      <c r="AV688" s="14" t="s">
        <v>149</v>
      </c>
      <c r="AW688" s="14" t="s">
        <v>33</v>
      </c>
      <c r="AX688" s="14" t="s">
        <v>76</v>
      </c>
      <c r="AY688" s="249" t="s">
        <v>141</v>
      </c>
    </row>
    <row r="689" s="14" customFormat="1">
      <c r="A689" s="14"/>
      <c r="B689" s="239"/>
      <c r="C689" s="240"/>
      <c r="D689" s="230" t="s">
        <v>151</v>
      </c>
      <c r="E689" s="241" t="s">
        <v>1</v>
      </c>
      <c r="F689" s="242" t="s">
        <v>854</v>
      </c>
      <c r="G689" s="240"/>
      <c r="H689" s="243">
        <v>0.72799999999999998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9" t="s">
        <v>151</v>
      </c>
      <c r="AU689" s="249" t="s">
        <v>149</v>
      </c>
      <c r="AV689" s="14" t="s">
        <v>149</v>
      </c>
      <c r="AW689" s="14" t="s">
        <v>33</v>
      </c>
      <c r="AX689" s="14" t="s">
        <v>76</v>
      </c>
      <c r="AY689" s="249" t="s">
        <v>141</v>
      </c>
    </row>
    <row r="690" s="16" customFormat="1">
      <c r="A690" s="16"/>
      <c r="B690" s="271"/>
      <c r="C690" s="272"/>
      <c r="D690" s="230" t="s">
        <v>151</v>
      </c>
      <c r="E690" s="273" t="s">
        <v>1</v>
      </c>
      <c r="F690" s="274" t="s">
        <v>362</v>
      </c>
      <c r="G690" s="272"/>
      <c r="H690" s="275">
        <v>12.424999999999999</v>
      </c>
      <c r="I690" s="276"/>
      <c r="J690" s="272"/>
      <c r="K690" s="272"/>
      <c r="L690" s="277"/>
      <c r="M690" s="278"/>
      <c r="N690" s="279"/>
      <c r="O690" s="279"/>
      <c r="P690" s="279"/>
      <c r="Q690" s="279"/>
      <c r="R690" s="279"/>
      <c r="S690" s="279"/>
      <c r="T690" s="280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T690" s="281" t="s">
        <v>151</v>
      </c>
      <c r="AU690" s="281" t="s">
        <v>149</v>
      </c>
      <c r="AV690" s="16" t="s">
        <v>160</v>
      </c>
      <c r="AW690" s="16" t="s">
        <v>33</v>
      </c>
      <c r="AX690" s="16" t="s">
        <v>76</v>
      </c>
      <c r="AY690" s="281" t="s">
        <v>141</v>
      </c>
    </row>
    <row r="691" s="13" customFormat="1">
      <c r="A691" s="13"/>
      <c r="B691" s="228"/>
      <c r="C691" s="229"/>
      <c r="D691" s="230" t="s">
        <v>151</v>
      </c>
      <c r="E691" s="231" t="s">
        <v>1</v>
      </c>
      <c r="F691" s="232" t="s">
        <v>360</v>
      </c>
      <c r="G691" s="229"/>
      <c r="H691" s="231" t="s">
        <v>1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8" t="s">
        <v>151</v>
      </c>
      <c r="AU691" s="238" t="s">
        <v>149</v>
      </c>
      <c r="AV691" s="13" t="s">
        <v>84</v>
      </c>
      <c r="AW691" s="13" t="s">
        <v>33</v>
      </c>
      <c r="AX691" s="13" t="s">
        <v>76</v>
      </c>
      <c r="AY691" s="238" t="s">
        <v>141</v>
      </c>
    </row>
    <row r="692" s="14" customFormat="1">
      <c r="A692" s="14"/>
      <c r="B692" s="239"/>
      <c r="C692" s="240"/>
      <c r="D692" s="230" t="s">
        <v>151</v>
      </c>
      <c r="E692" s="241" t="s">
        <v>1</v>
      </c>
      <c r="F692" s="242" t="s">
        <v>855</v>
      </c>
      <c r="G692" s="240"/>
      <c r="H692" s="243">
        <v>8.1120000000000001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9" t="s">
        <v>151</v>
      </c>
      <c r="AU692" s="249" t="s">
        <v>149</v>
      </c>
      <c r="AV692" s="14" t="s">
        <v>149</v>
      </c>
      <c r="AW692" s="14" t="s">
        <v>33</v>
      </c>
      <c r="AX692" s="14" t="s">
        <v>76</v>
      </c>
      <c r="AY692" s="249" t="s">
        <v>141</v>
      </c>
    </row>
    <row r="693" s="16" customFormat="1">
      <c r="A693" s="16"/>
      <c r="B693" s="271"/>
      <c r="C693" s="272"/>
      <c r="D693" s="230" t="s">
        <v>151</v>
      </c>
      <c r="E693" s="273" t="s">
        <v>1</v>
      </c>
      <c r="F693" s="274" t="s">
        <v>362</v>
      </c>
      <c r="G693" s="272"/>
      <c r="H693" s="275">
        <v>8.1120000000000001</v>
      </c>
      <c r="I693" s="276"/>
      <c r="J693" s="272"/>
      <c r="K693" s="272"/>
      <c r="L693" s="277"/>
      <c r="M693" s="278"/>
      <c r="N693" s="279"/>
      <c r="O693" s="279"/>
      <c r="P693" s="279"/>
      <c r="Q693" s="279"/>
      <c r="R693" s="279"/>
      <c r="S693" s="279"/>
      <c r="T693" s="280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81" t="s">
        <v>151</v>
      </c>
      <c r="AU693" s="281" t="s">
        <v>149</v>
      </c>
      <c r="AV693" s="16" t="s">
        <v>160</v>
      </c>
      <c r="AW693" s="16" t="s">
        <v>33</v>
      </c>
      <c r="AX693" s="16" t="s">
        <v>76</v>
      </c>
      <c r="AY693" s="281" t="s">
        <v>141</v>
      </c>
    </row>
    <row r="694" s="14" customFormat="1">
      <c r="A694" s="14"/>
      <c r="B694" s="239"/>
      <c r="C694" s="240"/>
      <c r="D694" s="230" t="s">
        <v>151</v>
      </c>
      <c r="E694" s="241" t="s">
        <v>1</v>
      </c>
      <c r="F694" s="242" t="s">
        <v>856</v>
      </c>
      <c r="G694" s="240"/>
      <c r="H694" s="243">
        <v>7.6740000000000004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9" t="s">
        <v>151</v>
      </c>
      <c r="AU694" s="249" t="s">
        <v>149</v>
      </c>
      <c r="AV694" s="14" t="s">
        <v>149</v>
      </c>
      <c r="AW694" s="14" t="s">
        <v>33</v>
      </c>
      <c r="AX694" s="14" t="s">
        <v>76</v>
      </c>
      <c r="AY694" s="249" t="s">
        <v>141</v>
      </c>
    </row>
    <row r="695" s="16" customFormat="1">
      <c r="A695" s="16"/>
      <c r="B695" s="271"/>
      <c r="C695" s="272"/>
      <c r="D695" s="230" t="s">
        <v>151</v>
      </c>
      <c r="E695" s="273" t="s">
        <v>1</v>
      </c>
      <c r="F695" s="274" t="s">
        <v>362</v>
      </c>
      <c r="G695" s="272"/>
      <c r="H695" s="275">
        <v>7.6740000000000004</v>
      </c>
      <c r="I695" s="276"/>
      <c r="J695" s="272"/>
      <c r="K695" s="272"/>
      <c r="L695" s="277"/>
      <c r="M695" s="278"/>
      <c r="N695" s="279"/>
      <c r="O695" s="279"/>
      <c r="P695" s="279"/>
      <c r="Q695" s="279"/>
      <c r="R695" s="279"/>
      <c r="S695" s="279"/>
      <c r="T695" s="280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T695" s="281" t="s">
        <v>151</v>
      </c>
      <c r="AU695" s="281" t="s">
        <v>149</v>
      </c>
      <c r="AV695" s="16" t="s">
        <v>160</v>
      </c>
      <c r="AW695" s="16" t="s">
        <v>33</v>
      </c>
      <c r="AX695" s="16" t="s">
        <v>76</v>
      </c>
      <c r="AY695" s="281" t="s">
        <v>141</v>
      </c>
    </row>
    <row r="696" s="13" customFormat="1">
      <c r="A696" s="13"/>
      <c r="B696" s="228"/>
      <c r="C696" s="229"/>
      <c r="D696" s="230" t="s">
        <v>151</v>
      </c>
      <c r="E696" s="231" t="s">
        <v>1</v>
      </c>
      <c r="F696" s="232" t="s">
        <v>364</v>
      </c>
      <c r="G696" s="229"/>
      <c r="H696" s="231" t="s">
        <v>1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8" t="s">
        <v>151</v>
      </c>
      <c r="AU696" s="238" t="s">
        <v>149</v>
      </c>
      <c r="AV696" s="13" t="s">
        <v>84</v>
      </c>
      <c r="AW696" s="13" t="s">
        <v>33</v>
      </c>
      <c r="AX696" s="13" t="s">
        <v>76</v>
      </c>
      <c r="AY696" s="238" t="s">
        <v>141</v>
      </c>
    </row>
    <row r="697" s="14" customFormat="1">
      <c r="A697" s="14"/>
      <c r="B697" s="239"/>
      <c r="C697" s="240"/>
      <c r="D697" s="230" t="s">
        <v>151</v>
      </c>
      <c r="E697" s="241" t="s">
        <v>1</v>
      </c>
      <c r="F697" s="242" t="s">
        <v>857</v>
      </c>
      <c r="G697" s="240"/>
      <c r="H697" s="243">
        <v>33.43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9" t="s">
        <v>151</v>
      </c>
      <c r="AU697" s="249" t="s">
        <v>149</v>
      </c>
      <c r="AV697" s="14" t="s">
        <v>149</v>
      </c>
      <c r="AW697" s="14" t="s">
        <v>33</v>
      </c>
      <c r="AX697" s="14" t="s">
        <v>76</v>
      </c>
      <c r="AY697" s="249" t="s">
        <v>141</v>
      </c>
    </row>
    <row r="698" s="14" customFormat="1">
      <c r="A698" s="14"/>
      <c r="B698" s="239"/>
      <c r="C698" s="240"/>
      <c r="D698" s="230" t="s">
        <v>151</v>
      </c>
      <c r="E698" s="241" t="s">
        <v>1</v>
      </c>
      <c r="F698" s="242" t="s">
        <v>858</v>
      </c>
      <c r="G698" s="240"/>
      <c r="H698" s="243">
        <v>0.61599999999999999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9" t="s">
        <v>151</v>
      </c>
      <c r="AU698" s="249" t="s">
        <v>149</v>
      </c>
      <c r="AV698" s="14" t="s">
        <v>149</v>
      </c>
      <c r="AW698" s="14" t="s">
        <v>33</v>
      </c>
      <c r="AX698" s="14" t="s">
        <v>76</v>
      </c>
      <c r="AY698" s="249" t="s">
        <v>141</v>
      </c>
    </row>
    <row r="699" s="14" customFormat="1">
      <c r="A699" s="14"/>
      <c r="B699" s="239"/>
      <c r="C699" s="240"/>
      <c r="D699" s="230" t="s">
        <v>151</v>
      </c>
      <c r="E699" s="241" t="s">
        <v>1</v>
      </c>
      <c r="F699" s="242" t="s">
        <v>859</v>
      </c>
      <c r="G699" s="240"/>
      <c r="H699" s="243">
        <v>-1.5700000000000001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9" t="s">
        <v>151</v>
      </c>
      <c r="AU699" s="249" t="s">
        <v>149</v>
      </c>
      <c r="AV699" s="14" t="s">
        <v>149</v>
      </c>
      <c r="AW699" s="14" t="s">
        <v>33</v>
      </c>
      <c r="AX699" s="14" t="s">
        <v>76</v>
      </c>
      <c r="AY699" s="249" t="s">
        <v>141</v>
      </c>
    </row>
    <row r="700" s="14" customFormat="1">
      <c r="A700" s="14"/>
      <c r="B700" s="239"/>
      <c r="C700" s="240"/>
      <c r="D700" s="230" t="s">
        <v>151</v>
      </c>
      <c r="E700" s="241" t="s">
        <v>1</v>
      </c>
      <c r="F700" s="242" t="s">
        <v>860</v>
      </c>
      <c r="G700" s="240"/>
      <c r="H700" s="243">
        <v>0.51000000000000001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9" t="s">
        <v>151</v>
      </c>
      <c r="AU700" s="249" t="s">
        <v>149</v>
      </c>
      <c r="AV700" s="14" t="s">
        <v>149</v>
      </c>
      <c r="AW700" s="14" t="s">
        <v>33</v>
      </c>
      <c r="AX700" s="14" t="s">
        <v>76</v>
      </c>
      <c r="AY700" s="249" t="s">
        <v>141</v>
      </c>
    </row>
    <row r="701" s="14" customFormat="1">
      <c r="A701" s="14"/>
      <c r="B701" s="239"/>
      <c r="C701" s="240"/>
      <c r="D701" s="230" t="s">
        <v>151</v>
      </c>
      <c r="E701" s="241" t="s">
        <v>1</v>
      </c>
      <c r="F701" s="242" t="s">
        <v>861</v>
      </c>
      <c r="G701" s="240"/>
      <c r="H701" s="243">
        <v>7.4880000000000004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9" t="s">
        <v>151</v>
      </c>
      <c r="AU701" s="249" t="s">
        <v>149</v>
      </c>
      <c r="AV701" s="14" t="s">
        <v>149</v>
      </c>
      <c r="AW701" s="14" t="s">
        <v>33</v>
      </c>
      <c r="AX701" s="14" t="s">
        <v>76</v>
      </c>
      <c r="AY701" s="249" t="s">
        <v>141</v>
      </c>
    </row>
    <row r="702" s="16" customFormat="1">
      <c r="A702" s="16"/>
      <c r="B702" s="271"/>
      <c r="C702" s="272"/>
      <c r="D702" s="230" t="s">
        <v>151</v>
      </c>
      <c r="E702" s="273" t="s">
        <v>1</v>
      </c>
      <c r="F702" s="274" t="s">
        <v>362</v>
      </c>
      <c r="G702" s="272"/>
      <c r="H702" s="275">
        <v>40.473999999999997</v>
      </c>
      <c r="I702" s="276"/>
      <c r="J702" s="272"/>
      <c r="K702" s="272"/>
      <c r="L702" s="277"/>
      <c r="M702" s="278"/>
      <c r="N702" s="279"/>
      <c r="O702" s="279"/>
      <c r="P702" s="279"/>
      <c r="Q702" s="279"/>
      <c r="R702" s="279"/>
      <c r="S702" s="279"/>
      <c r="T702" s="280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81" t="s">
        <v>151</v>
      </c>
      <c r="AU702" s="281" t="s">
        <v>149</v>
      </c>
      <c r="AV702" s="16" t="s">
        <v>160</v>
      </c>
      <c r="AW702" s="16" t="s">
        <v>33</v>
      </c>
      <c r="AX702" s="16" t="s">
        <v>76</v>
      </c>
      <c r="AY702" s="281" t="s">
        <v>141</v>
      </c>
    </row>
    <row r="703" s="13" customFormat="1">
      <c r="A703" s="13"/>
      <c r="B703" s="228"/>
      <c r="C703" s="229"/>
      <c r="D703" s="230" t="s">
        <v>151</v>
      </c>
      <c r="E703" s="231" t="s">
        <v>1</v>
      </c>
      <c r="F703" s="232" t="s">
        <v>369</v>
      </c>
      <c r="G703" s="229"/>
      <c r="H703" s="231" t="s">
        <v>1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8" t="s">
        <v>151</v>
      </c>
      <c r="AU703" s="238" t="s">
        <v>149</v>
      </c>
      <c r="AV703" s="13" t="s">
        <v>84</v>
      </c>
      <c r="AW703" s="13" t="s">
        <v>33</v>
      </c>
      <c r="AX703" s="13" t="s">
        <v>76</v>
      </c>
      <c r="AY703" s="238" t="s">
        <v>141</v>
      </c>
    </row>
    <row r="704" s="14" customFormat="1">
      <c r="A704" s="14"/>
      <c r="B704" s="239"/>
      <c r="C704" s="240"/>
      <c r="D704" s="230" t="s">
        <v>151</v>
      </c>
      <c r="E704" s="241" t="s">
        <v>1</v>
      </c>
      <c r="F704" s="242" t="s">
        <v>862</v>
      </c>
      <c r="G704" s="240"/>
      <c r="H704" s="243">
        <v>30.52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9" t="s">
        <v>151</v>
      </c>
      <c r="AU704" s="249" t="s">
        <v>149</v>
      </c>
      <c r="AV704" s="14" t="s">
        <v>149</v>
      </c>
      <c r="AW704" s="14" t="s">
        <v>33</v>
      </c>
      <c r="AX704" s="14" t="s">
        <v>76</v>
      </c>
      <c r="AY704" s="249" t="s">
        <v>141</v>
      </c>
    </row>
    <row r="705" s="14" customFormat="1">
      <c r="A705" s="14"/>
      <c r="B705" s="239"/>
      <c r="C705" s="240"/>
      <c r="D705" s="230" t="s">
        <v>151</v>
      </c>
      <c r="E705" s="241" t="s">
        <v>1</v>
      </c>
      <c r="F705" s="242" t="s">
        <v>863</v>
      </c>
      <c r="G705" s="240"/>
      <c r="H705" s="243">
        <v>0.021999999999999999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9" t="s">
        <v>151</v>
      </c>
      <c r="AU705" s="249" t="s">
        <v>149</v>
      </c>
      <c r="AV705" s="14" t="s">
        <v>149</v>
      </c>
      <c r="AW705" s="14" t="s">
        <v>33</v>
      </c>
      <c r="AX705" s="14" t="s">
        <v>76</v>
      </c>
      <c r="AY705" s="249" t="s">
        <v>141</v>
      </c>
    </row>
    <row r="706" s="14" customFormat="1">
      <c r="A706" s="14"/>
      <c r="B706" s="239"/>
      <c r="C706" s="240"/>
      <c r="D706" s="230" t="s">
        <v>151</v>
      </c>
      <c r="E706" s="241" t="s">
        <v>1</v>
      </c>
      <c r="F706" s="242" t="s">
        <v>864</v>
      </c>
      <c r="G706" s="240"/>
      <c r="H706" s="243">
        <v>4.4160000000000004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9" t="s">
        <v>151</v>
      </c>
      <c r="AU706" s="249" t="s">
        <v>149</v>
      </c>
      <c r="AV706" s="14" t="s">
        <v>149</v>
      </c>
      <c r="AW706" s="14" t="s">
        <v>33</v>
      </c>
      <c r="AX706" s="14" t="s">
        <v>76</v>
      </c>
      <c r="AY706" s="249" t="s">
        <v>141</v>
      </c>
    </row>
    <row r="707" s="16" customFormat="1">
      <c r="A707" s="16"/>
      <c r="B707" s="271"/>
      <c r="C707" s="272"/>
      <c r="D707" s="230" t="s">
        <v>151</v>
      </c>
      <c r="E707" s="273" t="s">
        <v>1</v>
      </c>
      <c r="F707" s="274" t="s">
        <v>362</v>
      </c>
      <c r="G707" s="272"/>
      <c r="H707" s="275">
        <v>34.957999999999998</v>
      </c>
      <c r="I707" s="276"/>
      <c r="J707" s="272"/>
      <c r="K707" s="272"/>
      <c r="L707" s="277"/>
      <c r="M707" s="278"/>
      <c r="N707" s="279"/>
      <c r="O707" s="279"/>
      <c r="P707" s="279"/>
      <c r="Q707" s="279"/>
      <c r="R707" s="279"/>
      <c r="S707" s="279"/>
      <c r="T707" s="280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T707" s="281" t="s">
        <v>151</v>
      </c>
      <c r="AU707" s="281" t="s">
        <v>149</v>
      </c>
      <c r="AV707" s="16" t="s">
        <v>160</v>
      </c>
      <c r="AW707" s="16" t="s">
        <v>33</v>
      </c>
      <c r="AX707" s="16" t="s">
        <v>76</v>
      </c>
      <c r="AY707" s="281" t="s">
        <v>141</v>
      </c>
    </row>
    <row r="708" s="15" customFormat="1">
      <c r="A708" s="15"/>
      <c r="B708" s="260"/>
      <c r="C708" s="261"/>
      <c r="D708" s="230" t="s">
        <v>151</v>
      </c>
      <c r="E708" s="262" t="s">
        <v>1</v>
      </c>
      <c r="F708" s="263" t="s">
        <v>321</v>
      </c>
      <c r="G708" s="261"/>
      <c r="H708" s="264">
        <v>103.643</v>
      </c>
      <c r="I708" s="265"/>
      <c r="J708" s="261"/>
      <c r="K708" s="261"/>
      <c r="L708" s="266"/>
      <c r="M708" s="267"/>
      <c r="N708" s="268"/>
      <c r="O708" s="268"/>
      <c r="P708" s="268"/>
      <c r="Q708" s="268"/>
      <c r="R708" s="268"/>
      <c r="S708" s="268"/>
      <c r="T708" s="269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0" t="s">
        <v>151</v>
      </c>
      <c r="AU708" s="270" t="s">
        <v>149</v>
      </c>
      <c r="AV708" s="15" t="s">
        <v>148</v>
      </c>
      <c r="AW708" s="15" t="s">
        <v>33</v>
      </c>
      <c r="AX708" s="15" t="s">
        <v>84</v>
      </c>
      <c r="AY708" s="270" t="s">
        <v>141</v>
      </c>
    </row>
    <row r="709" s="2" customFormat="1" ht="24.15" customHeight="1">
      <c r="A709" s="39"/>
      <c r="B709" s="40"/>
      <c r="C709" s="215" t="s">
        <v>865</v>
      </c>
      <c r="D709" s="215" t="s">
        <v>143</v>
      </c>
      <c r="E709" s="216" t="s">
        <v>866</v>
      </c>
      <c r="F709" s="217" t="s">
        <v>867</v>
      </c>
      <c r="G709" s="218" t="s">
        <v>146</v>
      </c>
      <c r="H709" s="219">
        <v>2398.7460000000001</v>
      </c>
      <c r="I709" s="220"/>
      <c r="J709" s="221">
        <f>ROUND(I709*H709,2)</f>
        <v>0</v>
      </c>
      <c r="K709" s="217" t="s">
        <v>147</v>
      </c>
      <c r="L709" s="45"/>
      <c r="M709" s="222" t="s">
        <v>1</v>
      </c>
      <c r="N709" s="223" t="s">
        <v>42</v>
      </c>
      <c r="O709" s="92"/>
      <c r="P709" s="224">
        <f>O709*H709</f>
        <v>0</v>
      </c>
      <c r="Q709" s="224">
        <v>0</v>
      </c>
      <c r="R709" s="224">
        <f>Q709*H709</f>
        <v>0</v>
      </c>
      <c r="S709" s="224">
        <v>0</v>
      </c>
      <c r="T709" s="225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26" t="s">
        <v>148</v>
      </c>
      <c r="AT709" s="226" t="s">
        <v>143</v>
      </c>
      <c r="AU709" s="226" t="s">
        <v>149</v>
      </c>
      <c r="AY709" s="18" t="s">
        <v>141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18" t="s">
        <v>149</v>
      </c>
      <c r="BK709" s="227">
        <f>ROUND(I709*H709,2)</f>
        <v>0</v>
      </c>
      <c r="BL709" s="18" t="s">
        <v>148</v>
      </c>
      <c r="BM709" s="226" t="s">
        <v>868</v>
      </c>
    </row>
    <row r="710" s="13" customFormat="1">
      <c r="A710" s="13"/>
      <c r="B710" s="228"/>
      <c r="C710" s="229"/>
      <c r="D710" s="230" t="s">
        <v>151</v>
      </c>
      <c r="E710" s="231" t="s">
        <v>1</v>
      </c>
      <c r="F710" s="232" t="s">
        <v>336</v>
      </c>
      <c r="G710" s="229"/>
      <c r="H710" s="231" t="s">
        <v>1</v>
      </c>
      <c r="I710" s="233"/>
      <c r="J710" s="229"/>
      <c r="K710" s="229"/>
      <c r="L710" s="234"/>
      <c r="M710" s="235"/>
      <c r="N710" s="236"/>
      <c r="O710" s="236"/>
      <c r="P710" s="236"/>
      <c r="Q710" s="236"/>
      <c r="R710" s="236"/>
      <c r="S710" s="236"/>
      <c r="T710" s="237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8" t="s">
        <v>151</v>
      </c>
      <c r="AU710" s="238" t="s">
        <v>149</v>
      </c>
      <c r="AV710" s="13" t="s">
        <v>84</v>
      </c>
      <c r="AW710" s="13" t="s">
        <v>33</v>
      </c>
      <c r="AX710" s="13" t="s">
        <v>76</v>
      </c>
      <c r="AY710" s="238" t="s">
        <v>141</v>
      </c>
    </row>
    <row r="711" s="14" customFormat="1">
      <c r="A711" s="14"/>
      <c r="B711" s="239"/>
      <c r="C711" s="240"/>
      <c r="D711" s="230" t="s">
        <v>151</v>
      </c>
      <c r="E711" s="241" t="s">
        <v>1</v>
      </c>
      <c r="F711" s="242" t="s">
        <v>337</v>
      </c>
      <c r="G711" s="240"/>
      <c r="H711" s="243">
        <v>190.80000000000001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9" t="s">
        <v>151</v>
      </c>
      <c r="AU711" s="249" t="s">
        <v>149</v>
      </c>
      <c r="AV711" s="14" t="s">
        <v>149</v>
      </c>
      <c r="AW711" s="14" t="s">
        <v>33</v>
      </c>
      <c r="AX711" s="14" t="s">
        <v>76</v>
      </c>
      <c r="AY711" s="249" t="s">
        <v>141</v>
      </c>
    </row>
    <row r="712" s="14" customFormat="1">
      <c r="A712" s="14"/>
      <c r="B712" s="239"/>
      <c r="C712" s="240"/>
      <c r="D712" s="230" t="s">
        <v>151</v>
      </c>
      <c r="E712" s="241" t="s">
        <v>1</v>
      </c>
      <c r="F712" s="242" t="s">
        <v>427</v>
      </c>
      <c r="G712" s="240"/>
      <c r="H712" s="243">
        <v>4.5</v>
      </c>
      <c r="I712" s="244"/>
      <c r="J712" s="240"/>
      <c r="K712" s="240"/>
      <c r="L712" s="245"/>
      <c r="M712" s="246"/>
      <c r="N712" s="247"/>
      <c r="O712" s="247"/>
      <c r="P712" s="247"/>
      <c r="Q712" s="247"/>
      <c r="R712" s="247"/>
      <c r="S712" s="247"/>
      <c r="T712" s="248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9" t="s">
        <v>151</v>
      </c>
      <c r="AU712" s="249" t="s">
        <v>149</v>
      </c>
      <c r="AV712" s="14" t="s">
        <v>149</v>
      </c>
      <c r="AW712" s="14" t="s">
        <v>33</v>
      </c>
      <c r="AX712" s="14" t="s">
        <v>76</v>
      </c>
      <c r="AY712" s="249" t="s">
        <v>141</v>
      </c>
    </row>
    <row r="713" s="14" customFormat="1">
      <c r="A713" s="14"/>
      <c r="B713" s="239"/>
      <c r="C713" s="240"/>
      <c r="D713" s="230" t="s">
        <v>151</v>
      </c>
      <c r="E713" s="241" t="s">
        <v>1</v>
      </c>
      <c r="F713" s="242" t="s">
        <v>428</v>
      </c>
      <c r="G713" s="240"/>
      <c r="H713" s="243">
        <v>38.640000000000001</v>
      </c>
      <c r="I713" s="244"/>
      <c r="J713" s="240"/>
      <c r="K713" s="240"/>
      <c r="L713" s="245"/>
      <c r="M713" s="246"/>
      <c r="N713" s="247"/>
      <c r="O713" s="247"/>
      <c r="P713" s="247"/>
      <c r="Q713" s="247"/>
      <c r="R713" s="247"/>
      <c r="S713" s="247"/>
      <c r="T713" s="24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9" t="s">
        <v>151</v>
      </c>
      <c r="AU713" s="249" t="s">
        <v>149</v>
      </c>
      <c r="AV713" s="14" t="s">
        <v>149</v>
      </c>
      <c r="AW713" s="14" t="s">
        <v>33</v>
      </c>
      <c r="AX713" s="14" t="s">
        <v>76</v>
      </c>
      <c r="AY713" s="249" t="s">
        <v>141</v>
      </c>
    </row>
    <row r="714" s="14" customFormat="1">
      <c r="A714" s="14"/>
      <c r="B714" s="239"/>
      <c r="C714" s="240"/>
      <c r="D714" s="230" t="s">
        <v>151</v>
      </c>
      <c r="E714" s="241" t="s">
        <v>1</v>
      </c>
      <c r="F714" s="242" t="s">
        <v>338</v>
      </c>
      <c r="G714" s="240"/>
      <c r="H714" s="243">
        <v>14.563000000000001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9" t="s">
        <v>151</v>
      </c>
      <c r="AU714" s="249" t="s">
        <v>149</v>
      </c>
      <c r="AV714" s="14" t="s">
        <v>149</v>
      </c>
      <c r="AW714" s="14" t="s">
        <v>33</v>
      </c>
      <c r="AX714" s="14" t="s">
        <v>76</v>
      </c>
      <c r="AY714" s="249" t="s">
        <v>141</v>
      </c>
    </row>
    <row r="715" s="16" customFormat="1">
      <c r="A715" s="16"/>
      <c r="B715" s="271"/>
      <c r="C715" s="272"/>
      <c r="D715" s="230" t="s">
        <v>151</v>
      </c>
      <c r="E715" s="273" t="s">
        <v>1</v>
      </c>
      <c r="F715" s="274" t="s">
        <v>362</v>
      </c>
      <c r="G715" s="272"/>
      <c r="H715" s="275">
        <v>248.50299999999999</v>
      </c>
      <c r="I715" s="276"/>
      <c r="J715" s="272"/>
      <c r="K715" s="272"/>
      <c r="L715" s="277"/>
      <c r="M715" s="278"/>
      <c r="N715" s="279"/>
      <c r="O715" s="279"/>
      <c r="P715" s="279"/>
      <c r="Q715" s="279"/>
      <c r="R715" s="279"/>
      <c r="S715" s="279"/>
      <c r="T715" s="280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81" t="s">
        <v>151</v>
      </c>
      <c r="AU715" s="281" t="s">
        <v>149</v>
      </c>
      <c r="AV715" s="16" t="s">
        <v>160</v>
      </c>
      <c r="AW715" s="16" t="s">
        <v>33</v>
      </c>
      <c r="AX715" s="16" t="s">
        <v>76</v>
      </c>
      <c r="AY715" s="281" t="s">
        <v>141</v>
      </c>
    </row>
    <row r="716" s="13" customFormat="1">
      <c r="A716" s="13"/>
      <c r="B716" s="228"/>
      <c r="C716" s="229"/>
      <c r="D716" s="230" t="s">
        <v>151</v>
      </c>
      <c r="E716" s="231" t="s">
        <v>1</v>
      </c>
      <c r="F716" s="232" t="s">
        <v>360</v>
      </c>
      <c r="G716" s="229"/>
      <c r="H716" s="231" t="s">
        <v>1</v>
      </c>
      <c r="I716" s="233"/>
      <c r="J716" s="229"/>
      <c r="K716" s="229"/>
      <c r="L716" s="234"/>
      <c r="M716" s="235"/>
      <c r="N716" s="236"/>
      <c r="O716" s="236"/>
      <c r="P716" s="236"/>
      <c r="Q716" s="236"/>
      <c r="R716" s="236"/>
      <c r="S716" s="236"/>
      <c r="T716" s="23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8" t="s">
        <v>151</v>
      </c>
      <c r="AU716" s="238" t="s">
        <v>149</v>
      </c>
      <c r="AV716" s="13" t="s">
        <v>84</v>
      </c>
      <c r="AW716" s="13" t="s">
        <v>33</v>
      </c>
      <c r="AX716" s="13" t="s">
        <v>76</v>
      </c>
      <c r="AY716" s="238" t="s">
        <v>141</v>
      </c>
    </row>
    <row r="717" s="14" customFormat="1">
      <c r="A717" s="14"/>
      <c r="B717" s="239"/>
      <c r="C717" s="240"/>
      <c r="D717" s="230" t="s">
        <v>151</v>
      </c>
      <c r="E717" s="241" t="s">
        <v>1</v>
      </c>
      <c r="F717" s="242" t="s">
        <v>361</v>
      </c>
      <c r="G717" s="240"/>
      <c r="H717" s="243">
        <v>162.22999999999999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9" t="s">
        <v>151</v>
      </c>
      <c r="AU717" s="249" t="s">
        <v>149</v>
      </c>
      <c r="AV717" s="14" t="s">
        <v>149</v>
      </c>
      <c r="AW717" s="14" t="s">
        <v>33</v>
      </c>
      <c r="AX717" s="14" t="s">
        <v>76</v>
      </c>
      <c r="AY717" s="249" t="s">
        <v>141</v>
      </c>
    </row>
    <row r="718" s="16" customFormat="1">
      <c r="A718" s="16"/>
      <c r="B718" s="271"/>
      <c r="C718" s="272"/>
      <c r="D718" s="230" t="s">
        <v>151</v>
      </c>
      <c r="E718" s="273" t="s">
        <v>1</v>
      </c>
      <c r="F718" s="274" t="s">
        <v>362</v>
      </c>
      <c r="G718" s="272"/>
      <c r="H718" s="275">
        <v>162.22999999999999</v>
      </c>
      <c r="I718" s="276"/>
      <c r="J718" s="272"/>
      <c r="K718" s="272"/>
      <c r="L718" s="277"/>
      <c r="M718" s="278"/>
      <c r="N718" s="279"/>
      <c r="O718" s="279"/>
      <c r="P718" s="279"/>
      <c r="Q718" s="279"/>
      <c r="R718" s="279"/>
      <c r="S718" s="279"/>
      <c r="T718" s="280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81" t="s">
        <v>151</v>
      </c>
      <c r="AU718" s="281" t="s">
        <v>149</v>
      </c>
      <c r="AV718" s="16" t="s">
        <v>160</v>
      </c>
      <c r="AW718" s="16" t="s">
        <v>33</v>
      </c>
      <c r="AX718" s="16" t="s">
        <v>76</v>
      </c>
      <c r="AY718" s="281" t="s">
        <v>141</v>
      </c>
    </row>
    <row r="719" s="14" customFormat="1">
      <c r="A719" s="14"/>
      <c r="B719" s="239"/>
      <c r="C719" s="240"/>
      <c r="D719" s="230" t="s">
        <v>151</v>
      </c>
      <c r="E719" s="241" t="s">
        <v>1</v>
      </c>
      <c r="F719" s="242" t="s">
        <v>363</v>
      </c>
      <c r="G719" s="240"/>
      <c r="H719" s="243">
        <v>153.47999999999999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9" t="s">
        <v>151</v>
      </c>
      <c r="AU719" s="249" t="s">
        <v>149</v>
      </c>
      <c r="AV719" s="14" t="s">
        <v>149</v>
      </c>
      <c r="AW719" s="14" t="s">
        <v>33</v>
      </c>
      <c r="AX719" s="14" t="s">
        <v>76</v>
      </c>
      <c r="AY719" s="249" t="s">
        <v>141</v>
      </c>
    </row>
    <row r="720" s="16" customFormat="1">
      <c r="A720" s="16"/>
      <c r="B720" s="271"/>
      <c r="C720" s="272"/>
      <c r="D720" s="230" t="s">
        <v>151</v>
      </c>
      <c r="E720" s="273" t="s">
        <v>1</v>
      </c>
      <c r="F720" s="274" t="s">
        <v>362</v>
      </c>
      <c r="G720" s="272"/>
      <c r="H720" s="275">
        <v>153.47999999999999</v>
      </c>
      <c r="I720" s="276"/>
      <c r="J720" s="272"/>
      <c r="K720" s="272"/>
      <c r="L720" s="277"/>
      <c r="M720" s="278"/>
      <c r="N720" s="279"/>
      <c r="O720" s="279"/>
      <c r="P720" s="279"/>
      <c r="Q720" s="279"/>
      <c r="R720" s="279"/>
      <c r="S720" s="279"/>
      <c r="T720" s="280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T720" s="281" t="s">
        <v>151</v>
      </c>
      <c r="AU720" s="281" t="s">
        <v>149</v>
      </c>
      <c r="AV720" s="16" t="s">
        <v>160</v>
      </c>
      <c r="AW720" s="16" t="s">
        <v>33</v>
      </c>
      <c r="AX720" s="16" t="s">
        <v>76</v>
      </c>
      <c r="AY720" s="281" t="s">
        <v>141</v>
      </c>
    </row>
    <row r="721" s="13" customFormat="1">
      <c r="A721" s="13"/>
      <c r="B721" s="228"/>
      <c r="C721" s="229"/>
      <c r="D721" s="230" t="s">
        <v>151</v>
      </c>
      <c r="E721" s="231" t="s">
        <v>1</v>
      </c>
      <c r="F721" s="232" t="s">
        <v>364</v>
      </c>
      <c r="G721" s="229"/>
      <c r="H721" s="231" t="s">
        <v>1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8" t="s">
        <v>151</v>
      </c>
      <c r="AU721" s="238" t="s">
        <v>149</v>
      </c>
      <c r="AV721" s="13" t="s">
        <v>84</v>
      </c>
      <c r="AW721" s="13" t="s">
        <v>33</v>
      </c>
      <c r="AX721" s="13" t="s">
        <v>76</v>
      </c>
      <c r="AY721" s="238" t="s">
        <v>141</v>
      </c>
    </row>
    <row r="722" s="14" customFormat="1">
      <c r="A722" s="14"/>
      <c r="B722" s="239"/>
      <c r="C722" s="240"/>
      <c r="D722" s="230" t="s">
        <v>151</v>
      </c>
      <c r="E722" s="241" t="s">
        <v>1</v>
      </c>
      <c r="F722" s="242" t="s">
        <v>365</v>
      </c>
      <c r="G722" s="240"/>
      <c r="H722" s="243">
        <v>991.14999999999998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9" t="s">
        <v>151</v>
      </c>
      <c r="AU722" s="249" t="s">
        <v>149</v>
      </c>
      <c r="AV722" s="14" t="s">
        <v>149</v>
      </c>
      <c r="AW722" s="14" t="s">
        <v>33</v>
      </c>
      <c r="AX722" s="14" t="s">
        <v>76</v>
      </c>
      <c r="AY722" s="249" t="s">
        <v>141</v>
      </c>
    </row>
    <row r="723" s="14" customFormat="1">
      <c r="A723" s="14"/>
      <c r="B723" s="239"/>
      <c r="C723" s="240"/>
      <c r="D723" s="230" t="s">
        <v>151</v>
      </c>
      <c r="E723" s="241" t="s">
        <v>1</v>
      </c>
      <c r="F723" s="242" t="s">
        <v>620</v>
      </c>
      <c r="G723" s="240"/>
      <c r="H723" s="243">
        <v>12.32</v>
      </c>
      <c r="I723" s="244"/>
      <c r="J723" s="240"/>
      <c r="K723" s="240"/>
      <c r="L723" s="245"/>
      <c r="M723" s="246"/>
      <c r="N723" s="247"/>
      <c r="O723" s="247"/>
      <c r="P723" s="247"/>
      <c r="Q723" s="247"/>
      <c r="R723" s="247"/>
      <c r="S723" s="247"/>
      <c r="T723" s="24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9" t="s">
        <v>151</v>
      </c>
      <c r="AU723" s="249" t="s">
        <v>149</v>
      </c>
      <c r="AV723" s="14" t="s">
        <v>149</v>
      </c>
      <c r="AW723" s="14" t="s">
        <v>33</v>
      </c>
      <c r="AX723" s="14" t="s">
        <v>76</v>
      </c>
      <c r="AY723" s="249" t="s">
        <v>141</v>
      </c>
    </row>
    <row r="724" s="14" customFormat="1">
      <c r="A724" s="14"/>
      <c r="B724" s="239"/>
      <c r="C724" s="240"/>
      <c r="D724" s="230" t="s">
        <v>151</v>
      </c>
      <c r="E724" s="241" t="s">
        <v>1</v>
      </c>
      <c r="F724" s="242" t="s">
        <v>869</v>
      </c>
      <c r="G724" s="240"/>
      <c r="H724" s="243">
        <v>-28.058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9" t="s">
        <v>151</v>
      </c>
      <c r="AU724" s="249" t="s">
        <v>149</v>
      </c>
      <c r="AV724" s="14" t="s">
        <v>149</v>
      </c>
      <c r="AW724" s="14" t="s">
        <v>33</v>
      </c>
      <c r="AX724" s="14" t="s">
        <v>76</v>
      </c>
      <c r="AY724" s="249" t="s">
        <v>141</v>
      </c>
    </row>
    <row r="725" s="14" customFormat="1">
      <c r="A725" s="14"/>
      <c r="B725" s="239"/>
      <c r="C725" s="240"/>
      <c r="D725" s="230" t="s">
        <v>151</v>
      </c>
      <c r="E725" s="241" t="s">
        <v>1</v>
      </c>
      <c r="F725" s="242" t="s">
        <v>870</v>
      </c>
      <c r="G725" s="240"/>
      <c r="H725" s="243">
        <v>10.199999999999999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9" t="s">
        <v>151</v>
      </c>
      <c r="AU725" s="249" t="s">
        <v>149</v>
      </c>
      <c r="AV725" s="14" t="s">
        <v>149</v>
      </c>
      <c r="AW725" s="14" t="s">
        <v>33</v>
      </c>
      <c r="AX725" s="14" t="s">
        <v>76</v>
      </c>
      <c r="AY725" s="249" t="s">
        <v>141</v>
      </c>
    </row>
    <row r="726" s="14" customFormat="1">
      <c r="A726" s="14"/>
      <c r="B726" s="239"/>
      <c r="C726" s="240"/>
      <c r="D726" s="230" t="s">
        <v>151</v>
      </c>
      <c r="E726" s="241" t="s">
        <v>1</v>
      </c>
      <c r="F726" s="242" t="s">
        <v>377</v>
      </c>
      <c r="G726" s="240"/>
      <c r="H726" s="243">
        <v>149.75999999999999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9" t="s">
        <v>151</v>
      </c>
      <c r="AU726" s="249" t="s">
        <v>149</v>
      </c>
      <c r="AV726" s="14" t="s">
        <v>149</v>
      </c>
      <c r="AW726" s="14" t="s">
        <v>33</v>
      </c>
      <c r="AX726" s="14" t="s">
        <v>76</v>
      </c>
      <c r="AY726" s="249" t="s">
        <v>141</v>
      </c>
    </row>
    <row r="727" s="16" customFormat="1">
      <c r="A727" s="16"/>
      <c r="B727" s="271"/>
      <c r="C727" s="272"/>
      <c r="D727" s="230" t="s">
        <v>151</v>
      </c>
      <c r="E727" s="273" t="s">
        <v>1</v>
      </c>
      <c r="F727" s="274" t="s">
        <v>362</v>
      </c>
      <c r="G727" s="272"/>
      <c r="H727" s="275">
        <v>1135.3720000000001</v>
      </c>
      <c r="I727" s="276"/>
      <c r="J727" s="272"/>
      <c r="K727" s="272"/>
      <c r="L727" s="277"/>
      <c r="M727" s="278"/>
      <c r="N727" s="279"/>
      <c r="O727" s="279"/>
      <c r="P727" s="279"/>
      <c r="Q727" s="279"/>
      <c r="R727" s="279"/>
      <c r="S727" s="279"/>
      <c r="T727" s="280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T727" s="281" t="s">
        <v>151</v>
      </c>
      <c r="AU727" s="281" t="s">
        <v>149</v>
      </c>
      <c r="AV727" s="16" t="s">
        <v>160</v>
      </c>
      <c r="AW727" s="16" t="s">
        <v>33</v>
      </c>
      <c r="AX727" s="16" t="s">
        <v>76</v>
      </c>
      <c r="AY727" s="281" t="s">
        <v>141</v>
      </c>
    </row>
    <row r="728" s="13" customFormat="1">
      <c r="A728" s="13"/>
      <c r="B728" s="228"/>
      <c r="C728" s="229"/>
      <c r="D728" s="230" t="s">
        <v>151</v>
      </c>
      <c r="E728" s="231" t="s">
        <v>1</v>
      </c>
      <c r="F728" s="232" t="s">
        <v>369</v>
      </c>
      <c r="G728" s="229"/>
      <c r="H728" s="231" t="s">
        <v>1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8" t="s">
        <v>151</v>
      </c>
      <c r="AU728" s="238" t="s">
        <v>149</v>
      </c>
      <c r="AV728" s="13" t="s">
        <v>84</v>
      </c>
      <c r="AW728" s="13" t="s">
        <v>33</v>
      </c>
      <c r="AX728" s="13" t="s">
        <v>76</v>
      </c>
      <c r="AY728" s="238" t="s">
        <v>141</v>
      </c>
    </row>
    <row r="729" s="14" customFormat="1">
      <c r="A729" s="14"/>
      <c r="B729" s="239"/>
      <c r="C729" s="240"/>
      <c r="D729" s="230" t="s">
        <v>151</v>
      </c>
      <c r="E729" s="241" t="s">
        <v>1</v>
      </c>
      <c r="F729" s="242" t="s">
        <v>370</v>
      </c>
      <c r="G729" s="240"/>
      <c r="H729" s="243">
        <v>610.40099999999995</v>
      </c>
      <c r="I729" s="244"/>
      <c r="J729" s="240"/>
      <c r="K729" s="240"/>
      <c r="L729" s="245"/>
      <c r="M729" s="246"/>
      <c r="N729" s="247"/>
      <c r="O729" s="247"/>
      <c r="P729" s="247"/>
      <c r="Q729" s="247"/>
      <c r="R729" s="247"/>
      <c r="S729" s="247"/>
      <c r="T729" s="248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9" t="s">
        <v>151</v>
      </c>
      <c r="AU729" s="249" t="s">
        <v>149</v>
      </c>
      <c r="AV729" s="14" t="s">
        <v>149</v>
      </c>
      <c r="AW729" s="14" t="s">
        <v>33</v>
      </c>
      <c r="AX729" s="14" t="s">
        <v>76</v>
      </c>
      <c r="AY729" s="249" t="s">
        <v>141</v>
      </c>
    </row>
    <row r="730" s="14" customFormat="1">
      <c r="A730" s="14"/>
      <c r="B730" s="239"/>
      <c r="C730" s="240"/>
      <c r="D730" s="230" t="s">
        <v>151</v>
      </c>
      <c r="E730" s="241" t="s">
        <v>1</v>
      </c>
      <c r="F730" s="242" t="s">
        <v>871</v>
      </c>
      <c r="G730" s="240"/>
      <c r="H730" s="243">
        <v>0.44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9" t="s">
        <v>151</v>
      </c>
      <c r="AU730" s="249" t="s">
        <v>149</v>
      </c>
      <c r="AV730" s="14" t="s">
        <v>149</v>
      </c>
      <c r="AW730" s="14" t="s">
        <v>33</v>
      </c>
      <c r="AX730" s="14" t="s">
        <v>76</v>
      </c>
      <c r="AY730" s="249" t="s">
        <v>141</v>
      </c>
    </row>
    <row r="731" s="14" customFormat="1">
      <c r="A731" s="14"/>
      <c r="B731" s="239"/>
      <c r="C731" s="240"/>
      <c r="D731" s="230" t="s">
        <v>151</v>
      </c>
      <c r="E731" s="241" t="s">
        <v>1</v>
      </c>
      <c r="F731" s="242" t="s">
        <v>379</v>
      </c>
      <c r="G731" s="240"/>
      <c r="H731" s="243">
        <v>88.319999999999993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9" t="s">
        <v>151</v>
      </c>
      <c r="AU731" s="249" t="s">
        <v>149</v>
      </c>
      <c r="AV731" s="14" t="s">
        <v>149</v>
      </c>
      <c r="AW731" s="14" t="s">
        <v>33</v>
      </c>
      <c r="AX731" s="14" t="s">
        <v>76</v>
      </c>
      <c r="AY731" s="249" t="s">
        <v>141</v>
      </c>
    </row>
    <row r="732" s="16" customFormat="1">
      <c r="A732" s="16"/>
      <c r="B732" s="271"/>
      <c r="C732" s="272"/>
      <c r="D732" s="230" t="s">
        <v>151</v>
      </c>
      <c r="E732" s="273" t="s">
        <v>1</v>
      </c>
      <c r="F732" s="274" t="s">
        <v>362</v>
      </c>
      <c r="G732" s="272"/>
      <c r="H732" s="275">
        <v>699.16100000000006</v>
      </c>
      <c r="I732" s="276"/>
      <c r="J732" s="272"/>
      <c r="K732" s="272"/>
      <c r="L732" s="277"/>
      <c r="M732" s="278"/>
      <c r="N732" s="279"/>
      <c r="O732" s="279"/>
      <c r="P732" s="279"/>
      <c r="Q732" s="279"/>
      <c r="R732" s="279"/>
      <c r="S732" s="279"/>
      <c r="T732" s="280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81" t="s">
        <v>151</v>
      </c>
      <c r="AU732" s="281" t="s">
        <v>149</v>
      </c>
      <c r="AV732" s="16" t="s">
        <v>160</v>
      </c>
      <c r="AW732" s="16" t="s">
        <v>33</v>
      </c>
      <c r="AX732" s="16" t="s">
        <v>76</v>
      </c>
      <c r="AY732" s="281" t="s">
        <v>141</v>
      </c>
    </row>
    <row r="733" s="15" customFormat="1">
      <c r="A733" s="15"/>
      <c r="B733" s="260"/>
      <c r="C733" s="261"/>
      <c r="D733" s="230" t="s">
        <v>151</v>
      </c>
      <c r="E733" s="262" t="s">
        <v>1</v>
      </c>
      <c r="F733" s="263" t="s">
        <v>321</v>
      </c>
      <c r="G733" s="261"/>
      <c r="H733" s="264">
        <v>2398.7460000000001</v>
      </c>
      <c r="I733" s="265"/>
      <c r="J733" s="261"/>
      <c r="K733" s="261"/>
      <c r="L733" s="266"/>
      <c r="M733" s="267"/>
      <c r="N733" s="268"/>
      <c r="O733" s="268"/>
      <c r="P733" s="268"/>
      <c r="Q733" s="268"/>
      <c r="R733" s="268"/>
      <c r="S733" s="268"/>
      <c r="T733" s="269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70" t="s">
        <v>151</v>
      </c>
      <c r="AU733" s="270" t="s">
        <v>149</v>
      </c>
      <c r="AV733" s="15" t="s">
        <v>148</v>
      </c>
      <c r="AW733" s="15" t="s">
        <v>33</v>
      </c>
      <c r="AX733" s="15" t="s">
        <v>84</v>
      </c>
      <c r="AY733" s="270" t="s">
        <v>141</v>
      </c>
    </row>
    <row r="734" s="2" customFormat="1" ht="24.15" customHeight="1">
      <c r="A734" s="39"/>
      <c r="B734" s="40"/>
      <c r="C734" s="215" t="s">
        <v>872</v>
      </c>
      <c r="D734" s="215" t="s">
        <v>143</v>
      </c>
      <c r="E734" s="216" t="s">
        <v>873</v>
      </c>
      <c r="F734" s="217" t="s">
        <v>874</v>
      </c>
      <c r="G734" s="218" t="s">
        <v>146</v>
      </c>
      <c r="H734" s="219">
        <v>173.31800000000001</v>
      </c>
      <c r="I734" s="220"/>
      <c r="J734" s="221">
        <f>ROUND(I734*H734,2)</f>
        <v>0</v>
      </c>
      <c r="K734" s="217" t="s">
        <v>147</v>
      </c>
      <c r="L734" s="45"/>
      <c r="M734" s="222" t="s">
        <v>1</v>
      </c>
      <c r="N734" s="223" t="s">
        <v>42</v>
      </c>
      <c r="O734" s="92"/>
      <c r="P734" s="224">
        <f>O734*H734</f>
        <v>0</v>
      </c>
      <c r="Q734" s="224">
        <v>0</v>
      </c>
      <c r="R734" s="224">
        <f>Q734*H734</f>
        <v>0</v>
      </c>
      <c r="S734" s="224">
        <v>0</v>
      </c>
      <c r="T734" s="225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6" t="s">
        <v>148</v>
      </c>
      <c r="AT734" s="226" t="s">
        <v>143</v>
      </c>
      <c r="AU734" s="226" t="s">
        <v>149</v>
      </c>
      <c r="AY734" s="18" t="s">
        <v>141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18" t="s">
        <v>149</v>
      </c>
      <c r="BK734" s="227">
        <f>ROUND(I734*H734,2)</f>
        <v>0</v>
      </c>
      <c r="BL734" s="18" t="s">
        <v>148</v>
      </c>
      <c r="BM734" s="226" t="s">
        <v>875</v>
      </c>
    </row>
    <row r="735" s="13" customFormat="1">
      <c r="A735" s="13"/>
      <c r="B735" s="228"/>
      <c r="C735" s="229"/>
      <c r="D735" s="230" t="s">
        <v>151</v>
      </c>
      <c r="E735" s="231" t="s">
        <v>1</v>
      </c>
      <c r="F735" s="232" t="s">
        <v>876</v>
      </c>
      <c r="G735" s="229"/>
      <c r="H735" s="231" t="s">
        <v>1</v>
      </c>
      <c r="I735" s="233"/>
      <c r="J735" s="229"/>
      <c r="K735" s="229"/>
      <c r="L735" s="234"/>
      <c r="M735" s="235"/>
      <c r="N735" s="236"/>
      <c r="O735" s="236"/>
      <c r="P735" s="236"/>
      <c r="Q735" s="236"/>
      <c r="R735" s="236"/>
      <c r="S735" s="236"/>
      <c r="T735" s="23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8" t="s">
        <v>151</v>
      </c>
      <c r="AU735" s="238" t="s">
        <v>149</v>
      </c>
      <c r="AV735" s="13" t="s">
        <v>84</v>
      </c>
      <c r="AW735" s="13" t="s">
        <v>33</v>
      </c>
      <c r="AX735" s="13" t="s">
        <v>76</v>
      </c>
      <c r="AY735" s="238" t="s">
        <v>141</v>
      </c>
    </row>
    <row r="736" s="14" customFormat="1">
      <c r="A736" s="14"/>
      <c r="B736" s="239"/>
      <c r="C736" s="240"/>
      <c r="D736" s="230" t="s">
        <v>151</v>
      </c>
      <c r="E736" s="241" t="s">
        <v>1</v>
      </c>
      <c r="F736" s="242" t="s">
        <v>654</v>
      </c>
      <c r="G736" s="240"/>
      <c r="H736" s="243">
        <v>173.31800000000001</v>
      </c>
      <c r="I736" s="244"/>
      <c r="J736" s="240"/>
      <c r="K736" s="240"/>
      <c r="L736" s="245"/>
      <c r="M736" s="246"/>
      <c r="N736" s="247"/>
      <c r="O736" s="247"/>
      <c r="P736" s="247"/>
      <c r="Q736" s="247"/>
      <c r="R736" s="247"/>
      <c r="S736" s="247"/>
      <c r="T736" s="248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9" t="s">
        <v>151</v>
      </c>
      <c r="AU736" s="249" t="s">
        <v>149</v>
      </c>
      <c r="AV736" s="14" t="s">
        <v>149</v>
      </c>
      <c r="AW736" s="14" t="s">
        <v>33</v>
      </c>
      <c r="AX736" s="14" t="s">
        <v>84</v>
      </c>
      <c r="AY736" s="249" t="s">
        <v>141</v>
      </c>
    </row>
    <row r="737" s="2" customFormat="1" ht="24.15" customHeight="1">
      <c r="A737" s="39"/>
      <c r="B737" s="40"/>
      <c r="C737" s="215" t="s">
        <v>877</v>
      </c>
      <c r="D737" s="215" t="s">
        <v>143</v>
      </c>
      <c r="E737" s="216" t="s">
        <v>878</v>
      </c>
      <c r="F737" s="217" t="s">
        <v>879</v>
      </c>
      <c r="G737" s="218" t="s">
        <v>146</v>
      </c>
      <c r="H737" s="219">
        <v>103.643</v>
      </c>
      <c r="I737" s="220"/>
      <c r="J737" s="221">
        <f>ROUND(I737*H737,2)</f>
        <v>0</v>
      </c>
      <c r="K737" s="217" t="s">
        <v>147</v>
      </c>
      <c r="L737" s="45"/>
      <c r="M737" s="222" t="s">
        <v>1</v>
      </c>
      <c r="N737" s="223" t="s">
        <v>42</v>
      </c>
      <c r="O737" s="92"/>
      <c r="P737" s="224">
        <f>O737*H737</f>
        <v>0</v>
      </c>
      <c r="Q737" s="224">
        <v>0.019429999999999999</v>
      </c>
      <c r="R737" s="224">
        <f>Q737*H737</f>
        <v>2.0137834899999998</v>
      </c>
      <c r="S737" s="224">
        <v>0</v>
      </c>
      <c r="T737" s="22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26" t="s">
        <v>148</v>
      </c>
      <c r="AT737" s="226" t="s">
        <v>143</v>
      </c>
      <c r="AU737" s="226" t="s">
        <v>149</v>
      </c>
      <c r="AY737" s="18" t="s">
        <v>141</v>
      </c>
      <c r="BE737" s="227">
        <f>IF(N737="základní",J737,0)</f>
        <v>0</v>
      </c>
      <c r="BF737" s="227">
        <f>IF(N737="snížená",J737,0)</f>
        <v>0</v>
      </c>
      <c r="BG737" s="227">
        <f>IF(N737="zákl. přenesená",J737,0)</f>
        <v>0</v>
      </c>
      <c r="BH737" s="227">
        <f>IF(N737="sníž. přenesená",J737,0)</f>
        <v>0</v>
      </c>
      <c r="BI737" s="227">
        <f>IF(N737="nulová",J737,0)</f>
        <v>0</v>
      </c>
      <c r="BJ737" s="18" t="s">
        <v>149</v>
      </c>
      <c r="BK737" s="227">
        <f>ROUND(I737*H737,2)</f>
        <v>0</v>
      </c>
      <c r="BL737" s="18" t="s">
        <v>148</v>
      </c>
      <c r="BM737" s="226" t="s">
        <v>880</v>
      </c>
    </row>
    <row r="738" s="2" customFormat="1" ht="24.15" customHeight="1">
      <c r="A738" s="39"/>
      <c r="B738" s="40"/>
      <c r="C738" s="215" t="s">
        <v>881</v>
      </c>
      <c r="D738" s="215" t="s">
        <v>143</v>
      </c>
      <c r="E738" s="216" t="s">
        <v>882</v>
      </c>
      <c r="F738" s="217" t="s">
        <v>883</v>
      </c>
      <c r="G738" s="218" t="s">
        <v>146</v>
      </c>
      <c r="H738" s="219">
        <v>25.998000000000001</v>
      </c>
      <c r="I738" s="220"/>
      <c r="J738" s="221">
        <f>ROUND(I738*H738,2)</f>
        <v>0</v>
      </c>
      <c r="K738" s="217" t="s">
        <v>147</v>
      </c>
      <c r="L738" s="45"/>
      <c r="M738" s="222" t="s">
        <v>1</v>
      </c>
      <c r="N738" s="223" t="s">
        <v>42</v>
      </c>
      <c r="O738" s="92"/>
      <c r="P738" s="224">
        <f>O738*H738</f>
        <v>0</v>
      </c>
      <c r="Q738" s="224">
        <v>0.019949999999999999</v>
      </c>
      <c r="R738" s="224">
        <f>Q738*H738</f>
        <v>0.51866009999999996</v>
      </c>
      <c r="S738" s="224">
        <v>0</v>
      </c>
      <c r="T738" s="22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6" t="s">
        <v>148</v>
      </c>
      <c r="AT738" s="226" t="s">
        <v>143</v>
      </c>
      <c r="AU738" s="226" t="s">
        <v>149</v>
      </c>
      <c r="AY738" s="18" t="s">
        <v>141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18" t="s">
        <v>149</v>
      </c>
      <c r="BK738" s="227">
        <f>ROUND(I738*H738,2)</f>
        <v>0</v>
      </c>
      <c r="BL738" s="18" t="s">
        <v>148</v>
      </c>
      <c r="BM738" s="226" t="s">
        <v>884</v>
      </c>
    </row>
    <row r="739" s="14" customFormat="1">
      <c r="A739" s="14"/>
      <c r="B739" s="239"/>
      <c r="C739" s="240"/>
      <c r="D739" s="230" t="s">
        <v>151</v>
      </c>
      <c r="E739" s="241" t="s">
        <v>1</v>
      </c>
      <c r="F739" s="242" t="s">
        <v>885</v>
      </c>
      <c r="G739" s="240"/>
      <c r="H739" s="243">
        <v>25.998000000000001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9" t="s">
        <v>151</v>
      </c>
      <c r="AU739" s="249" t="s">
        <v>149</v>
      </c>
      <c r="AV739" s="14" t="s">
        <v>149</v>
      </c>
      <c r="AW739" s="14" t="s">
        <v>33</v>
      </c>
      <c r="AX739" s="14" t="s">
        <v>84</v>
      </c>
      <c r="AY739" s="249" t="s">
        <v>141</v>
      </c>
    </row>
    <row r="740" s="2" customFormat="1" ht="24.15" customHeight="1">
      <c r="A740" s="39"/>
      <c r="B740" s="40"/>
      <c r="C740" s="215" t="s">
        <v>886</v>
      </c>
      <c r="D740" s="215" t="s">
        <v>143</v>
      </c>
      <c r="E740" s="216" t="s">
        <v>887</v>
      </c>
      <c r="F740" s="217" t="s">
        <v>888</v>
      </c>
      <c r="G740" s="218" t="s">
        <v>146</v>
      </c>
      <c r="H740" s="219">
        <v>25.998000000000001</v>
      </c>
      <c r="I740" s="220"/>
      <c r="J740" s="221">
        <f>ROUND(I740*H740,2)</f>
        <v>0</v>
      </c>
      <c r="K740" s="217" t="s">
        <v>147</v>
      </c>
      <c r="L740" s="45"/>
      <c r="M740" s="222" t="s">
        <v>1</v>
      </c>
      <c r="N740" s="223" t="s">
        <v>42</v>
      </c>
      <c r="O740" s="92"/>
      <c r="P740" s="224">
        <f>O740*H740</f>
        <v>0</v>
      </c>
      <c r="Q740" s="224">
        <v>0</v>
      </c>
      <c r="R740" s="224">
        <f>Q740*H740</f>
        <v>0</v>
      </c>
      <c r="S740" s="224">
        <v>0</v>
      </c>
      <c r="T740" s="225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6" t="s">
        <v>148</v>
      </c>
      <c r="AT740" s="226" t="s">
        <v>143</v>
      </c>
      <c r="AU740" s="226" t="s">
        <v>149</v>
      </c>
      <c r="AY740" s="18" t="s">
        <v>141</v>
      </c>
      <c r="BE740" s="227">
        <f>IF(N740="základní",J740,0)</f>
        <v>0</v>
      </c>
      <c r="BF740" s="227">
        <f>IF(N740="snížená",J740,0)</f>
        <v>0</v>
      </c>
      <c r="BG740" s="227">
        <f>IF(N740="zákl. přenesená",J740,0)</f>
        <v>0</v>
      </c>
      <c r="BH740" s="227">
        <f>IF(N740="sníž. přenesená",J740,0)</f>
        <v>0</v>
      </c>
      <c r="BI740" s="227">
        <f>IF(N740="nulová",J740,0)</f>
        <v>0</v>
      </c>
      <c r="BJ740" s="18" t="s">
        <v>149</v>
      </c>
      <c r="BK740" s="227">
        <f>ROUND(I740*H740,2)</f>
        <v>0</v>
      </c>
      <c r="BL740" s="18" t="s">
        <v>148</v>
      </c>
      <c r="BM740" s="226" t="s">
        <v>889</v>
      </c>
    </row>
    <row r="741" s="2" customFormat="1" ht="24.15" customHeight="1">
      <c r="A741" s="39"/>
      <c r="B741" s="40"/>
      <c r="C741" s="215" t="s">
        <v>890</v>
      </c>
      <c r="D741" s="215" t="s">
        <v>143</v>
      </c>
      <c r="E741" s="216" t="s">
        <v>891</v>
      </c>
      <c r="F741" s="217" t="s">
        <v>892</v>
      </c>
      <c r="G741" s="218" t="s">
        <v>146</v>
      </c>
      <c r="H741" s="219">
        <v>10.364000000000001</v>
      </c>
      <c r="I741" s="220"/>
      <c r="J741" s="221">
        <f>ROUND(I741*H741,2)</f>
        <v>0</v>
      </c>
      <c r="K741" s="217" t="s">
        <v>147</v>
      </c>
      <c r="L741" s="45"/>
      <c r="M741" s="222" t="s">
        <v>1</v>
      </c>
      <c r="N741" s="223" t="s">
        <v>42</v>
      </c>
      <c r="O741" s="92"/>
      <c r="P741" s="224">
        <f>O741*H741</f>
        <v>0</v>
      </c>
      <c r="Q741" s="224">
        <v>0.00098999999999999999</v>
      </c>
      <c r="R741" s="224">
        <f>Q741*H741</f>
        <v>0.010260360000000001</v>
      </c>
      <c r="S741" s="224">
        <v>0</v>
      </c>
      <c r="T741" s="225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26" t="s">
        <v>148</v>
      </c>
      <c r="AT741" s="226" t="s">
        <v>143</v>
      </c>
      <c r="AU741" s="226" t="s">
        <v>149</v>
      </c>
      <c r="AY741" s="18" t="s">
        <v>141</v>
      </c>
      <c r="BE741" s="227">
        <f>IF(N741="základní",J741,0)</f>
        <v>0</v>
      </c>
      <c r="BF741" s="227">
        <f>IF(N741="snížená",J741,0)</f>
        <v>0</v>
      </c>
      <c r="BG741" s="227">
        <f>IF(N741="zákl. přenesená",J741,0)</f>
        <v>0</v>
      </c>
      <c r="BH741" s="227">
        <f>IF(N741="sníž. přenesená",J741,0)</f>
        <v>0</v>
      </c>
      <c r="BI741" s="227">
        <f>IF(N741="nulová",J741,0)</f>
        <v>0</v>
      </c>
      <c r="BJ741" s="18" t="s">
        <v>149</v>
      </c>
      <c r="BK741" s="227">
        <f>ROUND(I741*H741,2)</f>
        <v>0</v>
      </c>
      <c r="BL741" s="18" t="s">
        <v>148</v>
      </c>
      <c r="BM741" s="226" t="s">
        <v>893</v>
      </c>
    </row>
    <row r="742" s="13" customFormat="1">
      <c r="A742" s="13"/>
      <c r="B742" s="228"/>
      <c r="C742" s="229"/>
      <c r="D742" s="230" t="s">
        <v>151</v>
      </c>
      <c r="E742" s="231" t="s">
        <v>1</v>
      </c>
      <c r="F742" s="232" t="s">
        <v>894</v>
      </c>
      <c r="G742" s="229"/>
      <c r="H742" s="231" t="s">
        <v>1</v>
      </c>
      <c r="I742" s="233"/>
      <c r="J742" s="229"/>
      <c r="K742" s="229"/>
      <c r="L742" s="234"/>
      <c r="M742" s="235"/>
      <c r="N742" s="236"/>
      <c r="O742" s="236"/>
      <c r="P742" s="236"/>
      <c r="Q742" s="236"/>
      <c r="R742" s="236"/>
      <c r="S742" s="236"/>
      <c r="T742" s="237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8" t="s">
        <v>151</v>
      </c>
      <c r="AU742" s="238" t="s">
        <v>149</v>
      </c>
      <c r="AV742" s="13" t="s">
        <v>84</v>
      </c>
      <c r="AW742" s="13" t="s">
        <v>33</v>
      </c>
      <c r="AX742" s="13" t="s">
        <v>76</v>
      </c>
      <c r="AY742" s="238" t="s">
        <v>141</v>
      </c>
    </row>
    <row r="743" s="14" customFormat="1">
      <c r="A743" s="14"/>
      <c r="B743" s="239"/>
      <c r="C743" s="240"/>
      <c r="D743" s="230" t="s">
        <v>151</v>
      </c>
      <c r="E743" s="241" t="s">
        <v>1</v>
      </c>
      <c r="F743" s="242" t="s">
        <v>895</v>
      </c>
      <c r="G743" s="240"/>
      <c r="H743" s="243">
        <v>10.364000000000001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9" t="s">
        <v>151</v>
      </c>
      <c r="AU743" s="249" t="s">
        <v>149</v>
      </c>
      <c r="AV743" s="14" t="s">
        <v>149</v>
      </c>
      <c r="AW743" s="14" t="s">
        <v>33</v>
      </c>
      <c r="AX743" s="14" t="s">
        <v>84</v>
      </c>
      <c r="AY743" s="249" t="s">
        <v>141</v>
      </c>
    </row>
    <row r="744" s="2" customFormat="1" ht="24.15" customHeight="1">
      <c r="A744" s="39"/>
      <c r="B744" s="40"/>
      <c r="C744" s="215" t="s">
        <v>896</v>
      </c>
      <c r="D744" s="215" t="s">
        <v>143</v>
      </c>
      <c r="E744" s="216" t="s">
        <v>897</v>
      </c>
      <c r="F744" s="217" t="s">
        <v>898</v>
      </c>
      <c r="G744" s="218" t="s">
        <v>146</v>
      </c>
      <c r="H744" s="219">
        <v>8.6660000000000004</v>
      </c>
      <c r="I744" s="220"/>
      <c r="J744" s="221">
        <f>ROUND(I744*H744,2)</f>
        <v>0</v>
      </c>
      <c r="K744" s="217" t="s">
        <v>147</v>
      </c>
      <c r="L744" s="45"/>
      <c r="M744" s="222" t="s">
        <v>1</v>
      </c>
      <c r="N744" s="223" t="s">
        <v>42</v>
      </c>
      <c r="O744" s="92"/>
      <c r="P744" s="224">
        <f>O744*H744</f>
        <v>0</v>
      </c>
      <c r="Q744" s="224">
        <v>0.00098999999999999999</v>
      </c>
      <c r="R744" s="224">
        <f>Q744*H744</f>
        <v>0.0085793399999999995</v>
      </c>
      <c r="S744" s="224">
        <v>0</v>
      </c>
      <c r="T744" s="225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6" t="s">
        <v>148</v>
      </c>
      <c r="AT744" s="226" t="s">
        <v>143</v>
      </c>
      <c r="AU744" s="226" t="s">
        <v>149</v>
      </c>
      <c r="AY744" s="18" t="s">
        <v>141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18" t="s">
        <v>149</v>
      </c>
      <c r="BK744" s="227">
        <f>ROUND(I744*H744,2)</f>
        <v>0</v>
      </c>
      <c r="BL744" s="18" t="s">
        <v>148</v>
      </c>
      <c r="BM744" s="226" t="s">
        <v>899</v>
      </c>
    </row>
    <row r="745" s="14" customFormat="1">
      <c r="A745" s="14"/>
      <c r="B745" s="239"/>
      <c r="C745" s="240"/>
      <c r="D745" s="230" t="s">
        <v>151</v>
      </c>
      <c r="E745" s="241" t="s">
        <v>1</v>
      </c>
      <c r="F745" s="242" t="s">
        <v>900</v>
      </c>
      <c r="G745" s="240"/>
      <c r="H745" s="243">
        <v>8.6660000000000004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9" t="s">
        <v>151</v>
      </c>
      <c r="AU745" s="249" t="s">
        <v>149</v>
      </c>
      <c r="AV745" s="14" t="s">
        <v>149</v>
      </c>
      <c r="AW745" s="14" t="s">
        <v>33</v>
      </c>
      <c r="AX745" s="14" t="s">
        <v>84</v>
      </c>
      <c r="AY745" s="249" t="s">
        <v>141</v>
      </c>
    </row>
    <row r="746" s="2" customFormat="1" ht="24.15" customHeight="1">
      <c r="A746" s="39"/>
      <c r="B746" s="40"/>
      <c r="C746" s="215" t="s">
        <v>901</v>
      </c>
      <c r="D746" s="215" t="s">
        <v>143</v>
      </c>
      <c r="E746" s="216" t="s">
        <v>902</v>
      </c>
      <c r="F746" s="217" t="s">
        <v>903</v>
      </c>
      <c r="G746" s="218" t="s">
        <v>146</v>
      </c>
      <c r="H746" s="219">
        <v>276.96100000000001</v>
      </c>
      <c r="I746" s="220"/>
      <c r="J746" s="221">
        <f>ROUND(I746*H746,2)</f>
        <v>0</v>
      </c>
      <c r="K746" s="217" t="s">
        <v>147</v>
      </c>
      <c r="L746" s="45"/>
      <c r="M746" s="222" t="s">
        <v>1</v>
      </c>
      <c r="N746" s="223" t="s">
        <v>42</v>
      </c>
      <c r="O746" s="92"/>
      <c r="P746" s="224">
        <f>O746*H746</f>
        <v>0</v>
      </c>
      <c r="Q746" s="224">
        <v>0.00158</v>
      </c>
      <c r="R746" s="224">
        <f>Q746*H746</f>
        <v>0.43759838000000001</v>
      </c>
      <c r="S746" s="224">
        <v>0</v>
      </c>
      <c r="T746" s="225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6" t="s">
        <v>148</v>
      </c>
      <c r="AT746" s="226" t="s">
        <v>143</v>
      </c>
      <c r="AU746" s="226" t="s">
        <v>149</v>
      </c>
      <c r="AY746" s="18" t="s">
        <v>141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18" t="s">
        <v>149</v>
      </c>
      <c r="BK746" s="227">
        <f>ROUND(I746*H746,2)</f>
        <v>0</v>
      </c>
      <c r="BL746" s="18" t="s">
        <v>148</v>
      </c>
      <c r="BM746" s="226" t="s">
        <v>904</v>
      </c>
    </row>
    <row r="747" s="13" customFormat="1">
      <c r="A747" s="13"/>
      <c r="B747" s="228"/>
      <c r="C747" s="229"/>
      <c r="D747" s="230" t="s">
        <v>151</v>
      </c>
      <c r="E747" s="231" t="s">
        <v>1</v>
      </c>
      <c r="F747" s="232" t="s">
        <v>905</v>
      </c>
      <c r="G747" s="229"/>
      <c r="H747" s="231" t="s">
        <v>1</v>
      </c>
      <c r="I747" s="233"/>
      <c r="J747" s="229"/>
      <c r="K747" s="229"/>
      <c r="L747" s="234"/>
      <c r="M747" s="235"/>
      <c r="N747" s="236"/>
      <c r="O747" s="236"/>
      <c r="P747" s="236"/>
      <c r="Q747" s="236"/>
      <c r="R747" s="236"/>
      <c r="S747" s="236"/>
      <c r="T747" s="23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8" t="s">
        <v>151</v>
      </c>
      <c r="AU747" s="238" t="s">
        <v>149</v>
      </c>
      <c r="AV747" s="13" t="s">
        <v>84</v>
      </c>
      <c r="AW747" s="13" t="s">
        <v>33</v>
      </c>
      <c r="AX747" s="13" t="s">
        <v>76</v>
      </c>
      <c r="AY747" s="238" t="s">
        <v>141</v>
      </c>
    </row>
    <row r="748" s="14" customFormat="1">
      <c r="A748" s="14"/>
      <c r="B748" s="239"/>
      <c r="C748" s="240"/>
      <c r="D748" s="230" t="s">
        <v>151</v>
      </c>
      <c r="E748" s="241" t="s">
        <v>1</v>
      </c>
      <c r="F748" s="242" t="s">
        <v>906</v>
      </c>
      <c r="G748" s="240"/>
      <c r="H748" s="243">
        <v>103.643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9" t="s">
        <v>151</v>
      </c>
      <c r="AU748" s="249" t="s">
        <v>149</v>
      </c>
      <c r="AV748" s="14" t="s">
        <v>149</v>
      </c>
      <c r="AW748" s="14" t="s">
        <v>33</v>
      </c>
      <c r="AX748" s="14" t="s">
        <v>76</v>
      </c>
      <c r="AY748" s="249" t="s">
        <v>141</v>
      </c>
    </row>
    <row r="749" s="13" customFormat="1">
      <c r="A749" s="13"/>
      <c r="B749" s="228"/>
      <c r="C749" s="229"/>
      <c r="D749" s="230" t="s">
        <v>151</v>
      </c>
      <c r="E749" s="231" t="s">
        <v>1</v>
      </c>
      <c r="F749" s="232" t="s">
        <v>876</v>
      </c>
      <c r="G749" s="229"/>
      <c r="H749" s="231" t="s">
        <v>1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8" t="s">
        <v>151</v>
      </c>
      <c r="AU749" s="238" t="s">
        <v>149</v>
      </c>
      <c r="AV749" s="13" t="s">
        <v>84</v>
      </c>
      <c r="AW749" s="13" t="s">
        <v>33</v>
      </c>
      <c r="AX749" s="13" t="s">
        <v>76</v>
      </c>
      <c r="AY749" s="238" t="s">
        <v>141</v>
      </c>
    </row>
    <row r="750" s="14" customFormat="1">
      <c r="A750" s="14"/>
      <c r="B750" s="239"/>
      <c r="C750" s="240"/>
      <c r="D750" s="230" t="s">
        <v>151</v>
      </c>
      <c r="E750" s="241" t="s">
        <v>1</v>
      </c>
      <c r="F750" s="242" t="s">
        <v>654</v>
      </c>
      <c r="G750" s="240"/>
      <c r="H750" s="243">
        <v>173.31800000000001</v>
      </c>
      <c r="I750" s="244"/>
      <c r="J750" s="240"/>
      <c r="K750" s="240"/>
      <c r="L750" s="245"/>
      <c r="M750" s="246"/>
      <c r="N750" s="247"/>
      <c r="O750" s="247"/>
      <c r="P750" s="247"/>
      <c r="Q750" s="247"/>
      <c r="R750" s="247"/>
      <c r="S750" s="247"/>
      <c r="T750" s="248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9" t="s">
        <v>151</v>
      </c>
      <c r="AU750" s="249" t="s">
        <v>149</v>
      </c>
      <c r="AV750" s="14" t="s">
        <v>149</v>
      </c>
      <c r="AW750" s="14" t="s">
        <v>33</v>
      </c>
      <c r="AX750" s="14" t="s">
        <v>76</v>
      </c>
      <c r="AY750" s="249" t="s">
        <v>141</v>
      </c>
    </row>
    <row r="751" s="15" customFormat="1">
      <c r="A751" s="15"/>
      <c r="B751" s="260"/>
      <c r="C751" s="261"/>
      <c r="D751" s="230" t="s">
        <v>151</v>
      </c>
      <c r="E751" s="262" t="s">
        <v>1</v>
      </c>
      <c r="F751" s="263" t="s">
        <v>321</v>
      </c>
      <c r="G751" s="261"/>
      <c r="H751" s="264">
        <v>276.96100000000001</v>
      </c>
      <c r="I751" s="265"/>
      <c r="J751" s="261"/>
      <c r="K751" s="261"/>
      <c r="L751" s="266"/>
      <c r="M751" s="267"/>
      <c r="N751" s="268"/>
      <c r="O751" s="268"/>
      <c r="P751" s="268"/>
      <c r="Q751" s="268"/>
      <c r="R751" s="268"/>
      <c r="S751" s="268"/>
      <c r="T751" s="269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0" t="s">
        <v>151</v>
      </c>
      <c r="AU751" s="270" t="s">
        <v>149</v>
      </c>
      <c r="AV751" s="15" t="s">
        <v>148</v>
      </c>
      <c r="AW751" s="15" t="s">
        <v>33</v>
      </c>
      <c r="AX751" s="15" t="s">
        <v>84</v>
      </c>
      <c r="AY751" s="270" t="s">
        <v>141</v>
      </c>
    </row>
    <row r="752" s="12" customFormat="1" ht="22.8" customHeight="1">
      <c r="A752" s="12"/>
      <c r="B752" s="199"/>
      <c r="C752" s="200"/>
      <c r="D752" s="201" t="s">
        <v>75</v>
      </c>
      <c r="E752" s="213" t="s">
        <v>907</v>
      </c>
      <c r="F752" s="213" t="s">
        <v>908</v>
      </c>
      <c r="G752" s="200"/>
      <c r="H752" s="200"/>
      <c r="I752" s="203"/>
      <c r="J752" s="214">
        <f>BK752</f>
        <v>0</v>
      </c>
      <c r="K752" s="200"/>
      <c r="L752" s="205"/>
      <c r="M752" s="206"/>
      <c r="N752" s="207"/>
      <c r="O752" s="207"/>
      <c r="P752" s="208">
        <f>SUM(P753:P766)</f>
        <v>0</v>
      </c>
      <c r="Q752" s="207"/>
      <c r="R752" s="208">
        <f>SUM(R753:R766)</f>
        <v>0</v>
      </c>
      <c r="S752" s="207"/>
      <c r="T752" s="209">
        <f>SUM(T753:T766)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0" t="s">
        <v>84</v>
      </c>
      <c r="AT752" s="211" t="s">
        <v>75</v>
      </c>
      <c r="AU752" s="211" t="s">
        <v>84</v>
      </c>
      <c r="AY752" s="210" t="s">
        <v>141</v>
      </c>
      <c r="BK752" s="212">
        <f>SUM(BK753:BK766)</f>
        <v>0</v>
      </c>
    </row>
    <row r="753" s="2" customFormat="1" ht="24.15" customHeight="1">
      <c r="A753" s="39"/>
      <c r="B753" s="40"/>
      <c r="C753" s="215" t="s">
        <v>909</v>
      </c>
      <c r="D753" s="215" t="s">
        <v>143</v>
      </c>
      <c r="E753" s="216" t="s">
        <v>910</v>
      </c>
      <c r="F753" s="217" t="s">
        <v>911</v>
      </c>
      <c r="G753" s="218" t="s">
        <v>196</v>
      </c>
      <c r="H753" s="219">
        <v>91.081000000000003</v>
      </c>
      <c r="I753" s="220"/>
      <c r="J753" s="221">
        <f>ROUND(I753*H753,2)</f>
        <v>0</v>
      </c>
      <c r="K753" s="217" t="s">
        <v>147</v>
      </c>
      <c r="L753" s="45"/>
      <c r="M753" s="222" t="s">
        <v>1</v>
      </c>
      <c r="N753" s="223" t="s">
        <v>42</v>
      </c>
      <c r="O753" s="92"/>
      <c r="P753" s="224">
        <f>O753*H753</f>
        <v>0</v>
      </c>
      <c r="Q753" s="224">
        <v>0</v>
      </c>
      <c r="R753" s="224">
        <f>Q753*H753</f>
        <v>0</v>
      </c>
      <c r="S753" s="224">
        <v>0</v>
      </c>
      <c r="T753" s="225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6" t="s">
        <v>148</v>
      </c>
      <c r="AT753" s="226" t="s">
        <v>143</v>
      </c>
      <c r="AU753" s="226" t="s">
        <v>149</v>
      </c>
      <c r="AY753" s="18" t="s">
        <v>141</v>
      </c>
      <c r="BE753" s="227">
        <f>IF(N753="základní",J753,0)</f>
        <v>0</v>
      </c>
      <c r="BF753" s="227">
        <f>IF(N753="snížená",J753,0)</f>
        <v>0</v>
      </c>
      <c r="BG753" s="227">
        <f>IF(N753="zákl. přenesená",J753,0)</f>
        <v>0</v>
      </c>
      <c r="BH753" s="227">
        <f>IF(N753="sníž. přenesená",J753,0)</f>
        <v>0</v>
      </c>
      <c r="BI753" s="227">
        <f>IF(N753="nulová",J753,0)</f>
        <v>0</v>
      </c>
      <c r="BJ753" s="18" t="s">
        <v>149</v>
      </c>
      <c r="BK753" s="227">
        <f>ROUND(I753*H753,2)</f>
        <v>0</v>
      </c>
      <c r="BL753" s="18" t="s">
        <v>148</v>
      </c>
      <c r="BM753" s="226" t="s">
        <v>912</v>
      </c>
    </row>
    <row r="754" s="2" customFormat="1" ht="24.15" customHeight="1">
      <c r="A754" s="39"/>
      <c r="B754" s="40"/>
      <c r="C754" s="215" t="s">
        <v>913</v>
      </c>
      <c r="D754" s="215" t="s">
        <v>143</v>
      </c>
      <c r="E754" s="216" t="s">
        <v>914</v>
      </c>
      <c r="F754" s="217" t="s">
        <v>915</v>
      </c>
      <c r="G754" s="218" t="s">
        <v>196</v>
      </c>
      <c r="H754" s="219">
        <v>91.081000000000003</v>
      </c>
      <c r="I754" s="220"/>
      <c r="J754" s="221">
        <f>ROUND(I754*H754,2)</f>
        <v>0</v>
      </c>
      <c r="K754" s="217" t="s">
        <v>147</v>
      </c>
      <c r="L754" s="45"/>
      <c r="M754" s="222" t="s">
        <v>1</v>
      </c>
      <c r="N754" s="223" t="s">
        <v>42</v>
      </c>
      <c r="O754" s="92"/>
      <c r="P754" s="224">
        <f>O754*H754</f>
        <v>0</v>
      </c>
      <c r="Q754" s="224">
        <v>0</v>
      </c>
      <c r="R754" s="224">
        <f>Q754*H754</f>
        <v>0</v>
      </c>
      <c r="S754" s="224">
        <v>0</v>
      </c>
      <c r="T754" s="225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26" t="s">
        <v>148</v>
      </c>
      <c r="AT754" s="226" t="s">
        <v>143</v>
      </c>
      <c r="AU754" s="226" t="s">
        <v>149</v>
      </c>
      <c r="AY754" s="18" t="s">
        <v>141</v>
      </c>
      <c r="BE754" s="227">
        <f>IF(N754="základní",J754,0)</f>
        <v>0</v>
      </c>
      <c r="BF754" s="227">
        <f>IF(N754="snížená",J754,0)</f>
        <v>0</v>
      </c>
      <c r="BG754" s="227">
        <f>IF(N754="zákl. přenesená",J754,0)</f>
        <v>0</v>
      </c>
      <c r="BH754" s="227">
        <f>IF(N754="sníž. přenesená",J754,0)</f>
        <v>0</v>
      </c>
      <c r="BI754" s="227">
        <f>IF(N754="nulová",J754,0)</f>
        <v>0</v>
      </c>
      <c r="BJ754" s="18" t="s">
        <v>149</v>
      </c>
      <c r="BK754" s="227">
        <f>ROUND(I754*H754,2)</f>
        <v>0</v>
      </c>
      <c r="BL754" s="18" t="s">
        <v>148</v>
      </c>
      <c r="BM754" s="226" t="s">
        <v>916</v>
      </c>
    </row>
    <row r="755" s="2" customFormat="1" ht="24.15" customHeight="1">
      <c r="A755" s="39"/>
      <c r="B755" s="40"/>
      <c r="C755" s="215" t="s">
        <v>917</v>
      </c>
      <c r="D755" s="215" t="s">
        <v>143</v>
      </c>
      <c r="E755" s="216" t="s">
        <v>918</v>
      </c>
      <c r="F755" s="217" t="s">
        <v>919</v>
      </c>
      <c r="G755" s="218" t="s">
        <v>196</v>
      </c>
      <c r="H755" s="219">
        <v>36.814</v>
      </c>
      <c r="I755" s="220"/>
      <c r="J755" s="221">
        <f>ROUND(I755*H755,2)</f>
        <v>0</v>
      </c>
      <c r="K755" s="217" t="s">
        <v>147</v>
      </c>
      <c r="L755" s="45"/>
      <c r="M755" s="222" t="s">
        <v>1</v>
      </c>
      <c r="N755" s="223" t="s">
        <v>42</v>
      </c>
      <c r="O755" s="92"/>
      <c r="P755" s="224">
        <f>O755*H755</f>
        <v>0</v>
      </c>
      <c r="Q755" s="224">
        <v>0</v>
      </c>
      <c r="R755" s="224">
        <f>Q755*H755</f>
        <v>0</v>
      </c>
      <c r="S755" s="224">
        <v>0</v>
      </c>
      <c r="T755" s="22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26" t="s">
        <v>148</v>
      </c>
      <c r="AT755" s="226" t="s">
        <v>143</v>
      </c>
      <c r="AU755" s="226" t="s">
        <v>149</v>
      </c>
      <c r="AY755" s="18" t="s">
        <v>141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18" t="s">
        <v>149</v>
      </c>
      <c r="BK755" s="227">
        <f>ROUND(I755*H755,2)</f>
        <v>0</v>
      </c>
      <c r="BL755" s="18" t="s">
        <v>148</v>
      </c>
      <c r="BM755" s="226" t="s">
        <v>920</v>
      </c>
    </row>
    <row r="756" s="14" customFormat="1">
      <c r="A756" s="14"/>
      <c r="B756" s="239"/>
      <c r="C756" s="240"/>
      <c r="D756" s="230" t="s">
        <v>151</v>
      </c>
      <c r="E756" s="241" t="s">
        <v>1</v>
      </c>
      <c r="F756" s="242" t="s">
        <v>921</v>
      </c>
      <c r="G756" s="240"/>
      <c r="H756" s="243">
        <v>36.814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9" t="s">
        <v>151</v>
      </c>
      <c r="AU756" s="249" t="s">
        <v>149</v>
      </c>
      <c r="AV756" s="14" t="s">
        <v>149</v>
      </c>
      <c r="AW756" s="14" t="s">
        <v>33</v>
      </c>
      <c r="AX756" s="14" t="s">
        <v>84</v>
      </c>
      <c r="AY756" s="249" t="s">
        <v>141</v>
      </c>
    </row>
    <row r="757" s="2" customFormat="1" ht="24.15" customHeight="1">
      <c r="A757" s="39"/>
      <c r="B757" s="40"/>
      <c r="C757" s="215" t="s">
        <v>922</v>
      </c>
      <c r="D757" s="215" t="s">
        <v>143</v>
      </c>
      <c r="E757" s="216" t="s">
        <v>923</v>
      </c>
      <c r="F757" s="217" t="s">
        <v>924</v>
      </c>
      <c r="G757" s="218" t="s">
        <v>196</v>
      </c>
      <c r="H757" s="219">
        <v>2.427</v>
      </c>
      <c r="I757" s="220"/>
      <c r="J757" s="221">
        <f>ROUND(I757*H757,2)</f>
        <v>0</v>
      </c>
      <c r="K757" s="217" t="s">
        <v>147</v>
      </c>
      <c r="L757" s="45"/>
      <c r="M757" s="222" t="s">
        <v>1</v>
      </c>
      <c r="N757" s="223" t="s">
        <v>42</v>
      </c>
      <c r="O757" s="92"/>
      <c r="P757" s="224">
        <f>O757*H757</f>
        <v>0</v>
      </c>
      <c r="Q757" s="224">
        <v>0</v>
      </c>
      <c r="R757" s="224">
        <f>Q757*H757</f>
        <v>0</v>
      </c>
      <c r="S757" s="224">
        <v>0</v>
      </c>
      <c r="T757" s="225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26" t="s">
        <v>148</v>
      </c>
      <c r="AT757" s="226" t="s">
        <v>143</v>
      </c>
      <c r="AU757" s="226" t="s">
        <v>149</v>
      </c>
      <c r="AY757" s="18" t="s">
        <v>141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18" t="s">
        <v>149</v>
      </c>
      <c r="BK757" s="227">
        <f>ROUND(I757*H757,2)</f>
        <v>0</v>
      </c>
      <c r="BL757" s="18" t="s">
        <v>148</v>
      </c>
      <c r="BM757" s="226" t="s">
        <v>925</v>
      </c>
    </row>
    <row r="758" s="14" customFormat="1">
      <c r="A758" s="14"/>
      <c r="B758" s="239"/>
      <c r="C758" s="240"/>
      <c r="D758" s="230" t="s">
        <v>151</v>
      </c>
      <c r="E758" s="241" t="s">
        <v>1</v>
      </c>
      <c r="F758" s="242" t="s">
        <v>926</v>
      </c>
      <c r="G758" s="240"/>
      <c r="H758" s="243">
        <v>2.427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9" t="s">
        <v>151</v>
      </c>
      <c r="AU758" s="249" t="s">
        <v>149</v>
      </c>
      <c r="AV758" s="14" t="s">
        <v>149</v>
      </c>
      <c r="AW758" s="14" t="s">
        <v>33</v>
      </c>
      <c r="AX758" s="14" t="s">
        <v>84</v>
      </c>
      <c r="AY758" s="249" t="s">
        <v>141</v>
      </c>
    </row>
    <row r="759" s="2" customFormat="1" ht="24.15" customHeight="1">
      <c r="A759" s="39"/>
      <c r="B759" s="40"/>
      <c r="C759" s="215" t="s">
        <v>927</v>
      </c>
      <c r="D759" s="215" t="s">
        <v>143</v>
      </c>
      <c r="E759" s="216" t="s">
        <v>928</v>
      </c>
      <c r="F759" s="217" t="s">
        <v>929</v>
      </c>
      <c r="G759" s="218" t="s">
        <v>196</v>
      </c>
      <c r="H759" s="219">
        <v>29.164000000000001</v>
      </c>
      <c r="I759" s="220"/>
      <c r="J759" s="221">
        <f>ROUND(I759*H759,2)</f>
        <v>0</v>
      </c>
      <c r="K759" s="217" t="s">
        <v>147</v>
      </c>
      <c r="L759" s="45"/>
      <c r="M759" s="222" t="s">
        <v>1</v>
      </c>
      <c r="N759" s="223" t="s">
        <v>42</v>
      </c>
      <c r="O759" s="92"/>
      <c r="P759" s="224">
        <f>O759*H759</f>
        <v>0</v>
      </c>
      <c r="Q759" s="224">
        <v>0</v>
      </c>
      <c r="R759" s="224">
        <f>Q759*H759</f>
        <v>0</v>
      </c>
      <c r="S759" s="224">
        <v>0</v>
      </c>
      <c r="T759" s="22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6" t="s">
        <v>148</v>
      </c>
      <c r="AT759" s="226" t="s">
        <v>143</v>
      </c>
      <c r="AU759" s="226" t="s">
        <v>149</v>
      </c>
      <c r="AY759" s="18" t="s">
        <v>141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18" t="s">
        <v>149</v>
      </c>
      <c r="BK759" s="227">
        <f>ROUND(I759*H759,2)</f>
        <v>0</v>
      </c>
      <c r="BL759" s="18" t="s">
        <v>148</v>
      </c>
      <c r="BM759" s="226" t="s">
        <v>930</v>
      </c>
    </row>
    <row r="760" s="14" customFormat="1">
      <c r="A760" s="14"/>
      <c r="B760" s="239"/>
      <c r="C760" s="240"/>
      <c r="D760" s="230" t="s">
        <v>151</v>
      </c>
      <c r="E760" s="241" t="s">
        <v>1</v>
      </c>
      <c r="F760" s="242" t="s">
        <v>931</v>
      </c>
      <c r="G760" s="240"/>
      <c r="H760" s="243">
        <v>29.164000000000001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9" t="s">
        <v>151</v>
      </c>
      <c r="AU760" s="249" t="s">
        <v>149</v>
      </c>
      <c r="AV760" s="14" t="s">
        <v>149</v>
      </c>
      <c r="AW760" s="14" t="s">
        <v>33</v>
      </c>
      <c r="AX760" s="14" t="s">
        <v>84</v>
      </c>
      <c r="AY760" s="249" t="s">
        <v>141</v>
      </c>
    </row>
    <row r="761" s="2" customFormat="1" ht="24.15" customHeight="1">
      <c r="A761" s="39"/>
      <c r="B761" s="40"/>
      <c r="C761" s="215" t="s">
        <v>932</v>
      </c>
      <c r="D761" s="215" t="s">
        <v>143</v>
      </c>
      <c r="E761" s="216" t="s">
        <v>933</v>
      </c>
      <c r="F761" s="217" t="s">
        <v>934</v>
      </c>
      <c r="G761" s="218" t="s">
        <v>196</v>
      </c>
      <c r="H761" s="219">
        <v>10.785</v>
      </c>
      <c r="I761" s="220"/>
      <c r="J761" s="221">
        <f>ROUND(I761*H761,2)</f>
        <v>0</v>
      </c>
      <c r="K761" s="217" t="s">
        <v>147</v>
      </c>
      <c r="L761" s="45"/>
      <c r="M761" s="222" t="s">
        <v>1</v>
      </c>
      <c r="N761" s="223" t="s">
        <v>42</v>
      </c>
      <c r="O761" s="92"/>
      <c r="P761" s="224">
        <f>O761*H761</f>
        <v>0</v>
      </c>
      <c r="Q761" s="224">
        <v>0</v>
      </c>
      <c r="R761" s="224">
        <f>Q761*H761</f>
        <v>0</v>
      </c>
      <c r="S761" s="224">
        <v>0</v>
      </c>
      <c r="T761" s="22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26" t="s">
        <v>148</v>
      </c>
      <c r="AT761" s="226" t="s">
        <v>143</v>
      </c>
      <c r="AU761" s="226" t="s">
        <v>149</v>
      </c>
      <c r="AY761" s="18" t="s">
        <v>141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18" t="s">
        <v>149</v>
      </c>
      <c r="BK761" s="227">
        <f>ROUND(I761*H761,2)</f>
        <v>0</v>
      </c>
      <c r="BL761" s="18" t="s">
        <v>148</v>
      </c>
      <c r="BM761" s="226" t="s">
        <v>935</v>
      </c>
    </row>
    <row r="762" s="14" customFormat="1">
      <c r="A762" s="14"/>
      <c r="B762" s="239"/>
      <c r="C762" s="240"/>
      <c r="D762" s="230" t="s">
        <v>151</v>
      </c>
      <c r="E762" s="241" t="s">
        <v>1</v>
      </c>
      <c r="F762" s="242" t="s">
        <v>936</v>
      </c>
      <c r="G762" s="240"/>
      <c r="H762" s="243">
        <v>10.785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49" t="s">
        <v>151</v>
      </c>
      <c r="AU762" s="249" t="s">
        <v>149</v>
      </c>
      <c r="AV762" s="14" t="s">
        <v>149</v>
      </c>
      <c r="AW762" s="14" t="s">
        <v>33</v>
      </c>
      <c r="AX762" s="14" t="s">
        <v>84</v>
      </c>
      <c r="AY762" s="249" t="s">
        <v>141</v>
      </c>
    </row>
    <row r="763" s="2" customFormat="1" ht="24.15" customHeight="1">
      <c r="A763" s="39"/>
      <c r="B763" s="40"/>
      <c r="C763" s="215" t="s">
        <v>937</v>
      </c>
      <c r="D763" s="215" t="s">
        <v>143</v>
      </c>
      <c r="E763" s="216" t="s">
        <v>938</v>
      </c>
      <c r="F763" s="217" t="s">
        <v>939</v>
      </c>
      <c r="G763" s="218" t="s">
        <v>196</v>
      </c>
      <c r="H763" s="219">
        <v>3.948</v>
      </c>
      <c r="I763" s="220"/>
      <c r="J763" s="221">
        <f>ROUND(I763*H763,2)</f>
        <v>0</v>
      </c>
      <c r="K763" s="217" t="s">
        <v>147</v>
      </c>
      <c r="L763" s="45"/>
      <c r="M763" s="222" t="s">
        <v>1</v>
      </c>
      <c r="N763" s="223" t="s">
        <v>42</v>
      </c>
      <c r="O763" s="92"/>
      <c r="P763" s="224">
        <f>O763*H763</f>
        <v>0</v>
      </c>
      <c r="Q763" s="224">
        <v>0</v>
      </c>
      <c r="R763" s="224">
        <f>Q763*H763</f>
        <v>0</v>
      </c>
      <c r="S763" s="224">
        <v>0</v>
      </c>
      <c r="T763" s="225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26" t="s">
        <v>148</v>
      </c>
      <c r="AT763" s="226" t="s">
        <v>143</v>
      </c>
      <c r="AU763" s="226" t="s">
        <v>149</v>
      </c>
      <c r="AY763" s="18" t="s">
        <v>141</v>
      </c>
      <c r="BE763" s="227">
        <f>IF(N763="základní",J763,0)</f>
        <v>0</v>
      </c>
      <c r="BF763" s="227">
        <f>IF(N763="snížená",J763,0)</f>
        <v>0</v>
      </c>
      <c r="BG763" s="227">
        <f>IF(N763="zákl. přenesená",J763,0)</f>
        <v>0</v>
      </c>
      <c r="BH763" s="227">
        <f>IF(N763="sníž. přenesená",J763,0)</f>
        <v>0</v>
      </c>
      <c r="BI763" s="227">
        <f>IF(N763="nulová",J763,0)</f>
        <v>0</v>
      </c>
      <c r="BJ763" s="18" t="s">
        <v>149</v>
      </c>
      <c r="BK763" s="227">
        <f>ROUND(I763*H763,2)</f>
        <v>0</v>
      </c>
      <c r="BL763" s="18" t="s">
        <v>148</v>
      </c>
      <c r="BM763" s="226" t="s">
        <v>940</v>
      </c>
    </row>
    <row r="764" s="14" customFormat="1">
      <c r="A764" s="14"/>
      <c r="B764" s="239"/>
      <c r="C764" s="240"/>
      <c r="D764" s="230" t="s">
        <v>151</v>
      </c>
      <c r="E764" s="241" t="s">
        <v>1</v>
      </c>
      <c r="F764" s="242" t="s">
        <v>941</v>
      </c>
      <c r="G764" s="240"/>
      <c r="H764" s="243">
        <v>3.948</v>
      </c>
      <c r="I764" s="244"/>
      <c r="J764" s="240"/>
      <c r="K764" s="240"/>
      <c r="L764" s="245"/>
      <c r="M764" s="246"/>
      <c r="N764" s="247"/>
      <c r="O764" s="247"/>
      <c r="P764" s="247"/>
      <c r="Q764" s="247"/>
      <c r="R764" s="247"/>
      <c r="S764" s="247"/>
      <c r="T764" s="248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9" t="s">
        <v>151</v>
      </c>
      <c r="AU764" s="249" t="s">
        <v>149</v>
      </c>
      <c r="AV764" s="14" t="s">
        <v>149</v>
      </c>
      <c r="AW764" s="14" t="s">
        <v>33</v>
      </c>
      <c r="AX764" s="14" t="s">
        <v>84</v>
      </c>
      <c r="AY764" s="249" t="s">
        <v>141</v>
      </c>
    </row>
    <row r="765" s="2" customFormat="1" ht="24.15" customHeight="1">
      <c r="A765" s="39"/>
      <c r="B765" s="40"/>
      <c r="C765" s="215" t="s">
        <v>942</v>
      </c>
      <c r="D765" s="215" t="s">
        <v>143</v>
      </c>
      <c r="E765" s="216" t="s">
        <v>943</v>
      </c>
      <c r="F765" s="217" t="s">
        <v>944</v>
      </c>
      <c r="G765" s="218" t="s">
        <v>196</v>
      </c>
      <c r="H765" s="219">
        <v>7.9429999999999996</v>
      </c>
      <c r="I765" s="220"/>
      <c r="J765" s="221">
        <f>ROUND(I765*H765,2)</f>
        <v>0</v>
      </c>
      <c r="K765" s="217" t="s">
        <v>147</v>
      </c>
      <c r="L765" s="45"/>
      <c r="M765" s="222" t="s">
        <v>1</v>
      </c>
      <c r="N765" s="223" t="s">
        <v>42</v>
      </c>
      <c r="O765" s="92"/>
      <c r="P765" s="224">
        <f>O765*H765</f>
        <v>0</v>
      </c>
      <c r="Q765" s="224">
        <v>0</v>
      </c>
      <c r="R765" s="224">
        <f>Q765*H765</f>
        <v>0</v>
      </c>
      <c r="S765" s="224">
        <v>0</v>
      </c>
      <c r="T765" s="225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6" t="s">
        <v>148</v>
      </c>
      <c r="AT765" s="226" t="s">
        <v>143</v>
      </c>
      <c r="AU765" s="226" t="s">
        <v>149</v>
      </c>
      <c r="AY765" s="18" t="s">
        <v>141</v>
      </c>
      <c r="BE765" s="227">
        <f>IF(N765="základní",J765,0)</f>
        <v>0</v>
      </c>
      <c r="BF765" s="227">
        <f>IF(N765="snížená",J765,0)</f>
        <v>0</v>
      </c>
      <c r="BG765" s="227">
        <f>IF(N765="zákl. přenesená",J765,0)</f>
        <v>0</v>
      </c>
      <c r="BH765" s="227">
        <f>IF(N765="sníž. přenesená",J765,0)</f>
        <v>0</v>
      </c>
      <c r="BI765" s="227">
        <f>IF(N765="nulová",J765,0)</f>
        <v>0</v>
      </c>
      <c r="BJ765" s="18" t="s">
        <v>149</v>
      </c>
      <c r="BK765" s="227">
        <f>ROUND(I765*H765,2)</f>
        <v>0</v>
      </c>
      <c r="BL765" s="18" t="s">
        <v>148</v>
      </c>
      <c r="BM765" s="226" t="s">
        <v>945</v>
      </c>
    </row>
    <row r="766" s="14" customFormat="1">
      <c r="A766" s="14"/>
      <c r="B766" s="239"/>
      <c r="C766" s="240"/>
      <c r="D766" s="230" t="s">
        <v>151</v>
      </c>
      <c r="E766" s="241" t="s">
        <v>1</v>
      </c>
      <c r="F766" s="242" t="s">
        <v>946</v>
      </c>
      <c r="G766" s="240"/>
      <c r="H766" s="243">
        <v>7.9429999999999996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9" t="s">
        <v>151</v>
      </c>
      <c r="AU766" s="249" t="s">
        <v>149</v>
      </c>
      <c r="AV766" s="14" t="s">
        <v>149</v>
      </c>
      <c r="AW766" s="14" t="s">
        <v>33</v>
      </c>
      <c r="AX766" s="14" t="s">
        <v>84</v>
      </c>
      <c r="AY766" s="249" t="s">
        <v>141</v>
      </c>
    </row>
    <row r="767" s="12" customFormat="1" ht="22.8" customHeight="1">
      <c r="A767" s="12"/>
      <c r="B767" s="199"/>
      <c r="C767" s="200"/>
      <c r="D767" s="201" t="s">
        <v>75</v>
      </c>
      <c r="E767" s="213" t="s">
        <v>947</v>
      </c>
      <c r="F767" s="213" t="s">
        <v>948</v>
      </c>
      <c r="G767" s="200"/>
      <c r="H767" s="200"/>
      <c r="I767" s="203"/>
      <c r="J767" s="214">
        <f>BK767</f>
        <v>0</v>
      </c>
      <c r="K767" s="200"/>
      <c r="L767" s="205"/>
      <c r="M767" s="206"/>
      <c r="N767" s="207"/>
      <c r="O767" s="207"/>
      <c r="P767" s="208">
        <f>P768</f>
        <v>0</v>
      </c>
      <c r="Q767" s="207"/>
      <c r="R767" s="208">
        <f>R768</f>
        <v>0</v>
      </c>
      <c r="S767" s="207"/>
      <c r="T767" s="209">
        <f>T768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210" t="s">
        <v>84</v>
      </c>
      <c r="AT767" s="211" t="s">
        <v>75</v>
      </c>
      <c r="AU767" s="211" t="s">
        <v>84</v>
      </c>
      <c r="AY767" s="210" t="s">
        <v>141</v>
      </c>
      <c r="BK767" s="212">
        <f>BK768</f>
        <v>0</v>
      </c>
    </row>
    <row r="768" s="2" customFormat="1" ht="14.4" customHeight="1">
      <c r="A768" s="39"/>
      <c r="B768" s="40"/>
      <c r="C768" s="215" t="s">
        <v>949</v>
      </c>
      <c r="D768" s="215" t="s">
        <v>143</v>
      </c>
      <c r="E768" s="216" t="s">
        <v>950</v>
      </c>
      <c r="F768" s="217" t="s">
        <v>951</v>
      </c>
      <c r="G768" s="218" t="s">
        <v>196</v>
      </c>
      <c r="H768" s="219">
        <v>109.742</v>
      </c>
      <c r="I768" s="220"/>
      <c r="J768" s="221">
        <f>ROUND(I768*H768,2)</f>
        <v>0</v>
      </c>
      <c r="K768" s="217" t="s">
        <v>147</v>
      </c>
      <c r="L768" s="45"/>
      <c r="M768" s="222" t="s">
        <v>1</v>
      </c>
      <c r="N768" s="223" t="s">
        <v>42</v>
      </c>
      <c r="O768" s="92"/>
      <c r="P768" s="224">
        <f>O768*H768</f>
        <v>0</v>
      </c>
      <c r="Q768" s="224">
        <v>0</v>
      </c>
      <c r="R768" s="224">
        <f>Q768*H768</f>
        <v>0</v>
      </c>
      <c r="S768" s="224">
        <v>0</v>
      </c>
      <c r="T768" s="22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6" t="s">
        <v>148</v>
      </c>
      <c r="AT768" s="226" t="s">
        <v>143</v>
      </c>
      <c r="AU768" s="226" t="s">
        <v>149</v>
      </c>
      <c r="AY768" s="18" t="s">
        <v>141</v>
      </c>
      <c r="BE768" s="227">
        <f>IF(N768="základní",J768,0)</f>
        <v>0</v>
      </c>
      <c r="BF768" s="227">
        <f>IF(N768="snížená",J768,0)</f>
        <v>0</v>
      </c>
      <c r="BG768" s="227">
        <f>IF(N768="zákl. přenesená",J768,0)</f>
        <v>0</v>
      </c>
      <c r="BH768" s="227">
        <f>IF(N768="sníž. přenesená",J768,0)</f>
        <v>0</v>
      </c>
      <c r="BI768" s="227">
        <f>IF(N768="nulová",J768,0)</f>
        <v>0</v>
      </c>
      <c r="BJ768" s="18" t="s">
        <v>149</v>
      </c>
      <c r="BK768" s="227">
        <f>ROUND(I768*H768,2)</f>
        <v>0</v>
      </c>
      <c r="BL768" s="18" t="s">
        <v>148</v>
      </c>
      <c r="BM768" s="226" t="s">
        <v>952</v>
      </c>
    </row>
    <row r="769" s="12" customFormat="1" ht="25.92" customHeight="1">
      <c r="A769" s="12"/>
      <c r="B769" s="199"/>
      <c r="C769" s="200"/>
      <c r="D769" s="201" t="s">
        <v>75</v>
      </c>
      <c r="E769" s="202" t="s">
        <v>953</v>
      </c>
      <c r="F769" s="202" t="s">
        <v>954</v>
      </c>
      <c r="G769" s="200"/>
      <c r="H769" s="200"/>
      <c r="I769" s="203"/>
      <c r="J769" s="204">
        <f>BK769</f>
        <v>0</v>
      </c>
      <c r="K769" s="200"/>
      <c r="L769" s="205"/>
      <c r="M769" s="206"/>
      <c r="N769" s="207"/>
      <c r="O769" s="207"/>
      <c r="P769" s="208">
        <f>P770+P799+P843+P867+P874+P893+P896+P904+P913+P959+P964+P1015+P1060+P1128+P1139+P1141+P1145</f>
        <v>0</v>
      </c>
      <c r="Q769" s="207"/>
      <c r="R769" s="208">
        <f>R770+R799+R843+R867+R874+R893+R896+R904+R913+R959+R964+R1015+R1060+R1128+R1139+R1141+R1145</f>
        <v>26.918559349999999</v>
      </c>
      <c r="S769" s="207"/>
      <c r="T769" s="209">
        <f>T770+T799+T843+T867+T874+T893+T896+T904+T913+T959+T964+T1015+T1060+T1128+T1139+T1141+T1145</f>
        <v>17.063087600000003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0" t="s">
        <v>149</v>
      </c>
      <c r="AT769" s="211" t="s">
        <v>75</v>
      </c>
      <c r="AU769" s="211" t="s">
        <v>76</v>
      </c>
      <c r="AY769" s="210" t="s">
        <v>141</v>
      </c>
      <c r="BK769" s="212">
        <f>BK770+BK799+BK843+BK867+BK874+BK893+BK896+BK904+BK913+BK959+BK964+BK1015+BK1060+BK1128+BK1139+BK1141+BK1145</f>
        <v>0</v>
      </c>
    </row>
    <row r="770" s="12" customFormat="1" ht="22.8" customHeight="1">
      <c r="A770" s="12"/>
      <c r="B770" s="199"/>
      <c r="C770" s="200"/>
      <c r="D770" s="201" t="s">
        <v>75</v>
      </c>
      <c r="E770" s="213" t="s">
        <v>955</v>
      </c>
      <c r="F770" s="213" t="s">
        <v>956</v>
      </c>
      <c r="G770" s="200"/>
      <c r="H770" s="200"/>
      <c r="I770" s="203"/>
      <c r="J770" s="214">
        <f>BK770</f>
        <v>0</v>
      </c>
      <c r="K770" s="200"/>
      <c r="L770" s="205"/>
      <c r="M770" s="206"/>
      <c r="N770" s="207"/>
      <c r="O770" s="207"/>
      <c r="P770" s="208">
        <f>SUM(P771:P798)</f>
        <v>0</v>
      </c>
      <c r="Q770" s="207"/>
      <c r="R770" s="208">
        <f>SUM(R771:R798)</f>
        <v>0.35411359999999997</v>
      </c>
      <c r="S770" s="207"/>
      <c r="T770" s="209">
        <f>SUM(T771:T798)</f>
        <v>1.6588799999999999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0" t="s">
        <v>149</v>
      </c>
      <c r="AT770" s="211" t="s">
        <v>75</v>
      </c>
      <c r="AU770" s="211" t="s">
        <v>84</v>
      </c>
      <c r="AY770" s="210" t="s">
        <v>141</v>
      </c>
      <c r="BK770" s="212">
        <f>SUM(BK771:BK798)</f>
        <v>0</v>
      </c>
    </row>
    <row r="771" s="2" customFormat="1" ht="24.15" customHeight="1">
      <c r="A771" s="39"/>
      <c r="B771" s="40"/>
      <c r="C771" s="215" t="s">
        <v>957</v>
      </c>
      <c r="D771" s="215" t="s">
        <v>143</v>
      </c>
      <c r="E771" s="216" t="s">
        <v>958</v>
      </c>
      <c r="F771" s="217" t="s">
        <v>959</v>
      </c>
      <c r="G771" s="218" t="s">
        <v>146</v>
      </c>
      <c r="H771" s="219">
        <v>6.6600000000000001</v>
      </c>
      <c r="I771" s="220"/>
      <c r="J771" s="221">
        <f>ROUND(I771*H771,2)</f>
        <v>0</v>
      </c>
      <c r="K771" s="217" t="s">
        <v>147</v>
      </c>
      <c r="L771" s="45"/>
      <c r="M771" s="222" t="s">
        <v>1</v>
      </c>
      <c r="N771" s="223" t="s">
        <v>42</v>
      </c>
      <c r="O771" s="92"/>
      <c r="P771" s="224">
        <f>O771*H771</f>
        <v>0</v>
      </c>
      <c r="Q771" s="224">
        <v>0</v>
      </c>
      <c r="R771" s="224">
        <f>Q771*H771</f>
        <v>0</v>
      </c>
      <c r="S771" s="224">
        <v>0</v>
      </c>
      <c r="T771" s="225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26" t="s">
        <v>229</v>
      </c>
      <c r="AT771" s="226" t="s">
        <v>143</v>
      </c>
      <c r="AU771" s="226" t="s">
        <v>149</v>
      </c>
      <c r="AY771" s="18" t="s">
        <v>141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18" t="s">
        <v>149</v>
      </c>
      <c r="BK771" s="227">
        <f>ROUND(I771*H771,2)</f>
        <v>0</v>
      </c>
      <c r="BL771" s="18" t="s">
        <v>229</v>
      </c>
      <c r="BM771" s="226" t="s">
        <v>960</v>
      </c>
    </row>
    <row r="772" s="13" customFormat="1">
      <c r="A772" s="13"/>
      <c r="B772" s="228"/>
      <c r="C772" s="229"/>
      <c r="D772" s="230" t="s">
        <v>151</v>
      </c>
      <c r="E772" s="231" t="s">
        <v>1</v>
      </c>
      <c r="F772" s="232" t="s">
        <v>961</v>
      </c>
      <c r="G772" s="229"/>
      <c r="H772" s="231" t="s">
        <v>1</v>
      </c>
      <c r="I772" s="233"/>
      <c r="J772" s="229"/>
      <c r="K772" s="229"/>
      <c r="L772" s="234"/>
      <c r="M772" s="235"/>
      <c r="N772" s="236"/>
      <c r="O772" s="236"/>
      <c r="P772" s="236"/>
      <c r="Q772" s="236"/>
      <c r="R772" s="236"/>
      <c r="S772" s="236"/>
      <c r="T772" s="23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8" t="s">
        <v>151</v>
      </c>
      <c r="AU772" s="238" t="s">
        <v>149</v>
      </c>
      <c r="AV772" s="13" t="s">
        <v>84</v>
      </c>
      <c r="AW772" s="13" t="s">
        <v>33</v>
      </c>
      <c r="AX772" s="13" t="s">
        <v>76</v>
      </c>
      <c r="AY772" s="238" t="s">
        <v>141</v>
      </c>
    </row>
    <row r="773" s="14" customFormat="1">
      <c r="A773" s="14"/>
      <c r="B773" s="239"/>
      <c r="C773" s="240"/>
      <c r="D773" s="230" t="s">
        <v>151</v>
      </c>
      <c r="E773" s="241" t="s">
        <v>1</v>
      </c>
      <c r="F773" s="242" t="s">
        <v>962</v>
      </c>
      <c r="G773" s="240"/>
      <c r="H773" s="243">
        <v>4.1399999999999997</v>
      </c>
      <c r="I773" s="244"/>
      <c r="J773" s="240"/>
      <c r="K773" s="240"/>
      <c r="L773" s="245"/>
      <c r="M773" s="246"/>
      <c r="N773" s="247"/>
      <c r="O773" s="247"/>
      <c r="P773" s="247"/>
      <c r="Q773" s="247"/>
      <c r="R773" s="247"/>
      <c r="S773" s="247"/>
      <c r="T773" s="248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9" t="s">
        <v>151</v>
      </c>
      <c r="AU773" s="249" t="s">
        <v>149</v>
      </c>
      <c r="AV773" s="14" t="s">
        <v>149</v>
      </c>
      <c r="AW773" s="14" t="s">
        <v>33</v>
      </c>
      <c r="AX773" s="14" t="s">
        <v>76</v>
      </c>
      <c r="AY773" s="249" t="s">
        <v>141</v>
      </c>
    </row>
    <row r="774" s="14" customFormat="1">
      <c r="A774" s="14"/>
      <c r="B774" s="239"/>
      <c r="C774" s="240"/>
      <c r="D774" s="230" t="s">
        <v>151</v>
      </c>
      <c r="E774" s="241" t="s">
        <v>1</v>
      </c>
      <c r="F774" s="242" t="s">
        <v>963</v>
      </c>
      <c r="G774" s="240"/>
      <c r="H774" s="243">
        <v>2.52</v>
      </c>
      <c r="I774" s="244"/>
      <c r="J774" s="240"/>
      <c r="K774" s="240"/>
      <c r="L774" s="245"/>
      <c r="M774" s="246"/>
      <c r="N774" s="247"/>
      <c r="O774" s="247"/>
      <c r="P774" s="247"/>
      <c r="Q774" s="247"/>
      <c r="R774" s="247"/>
      <c r="S774" s="247"/>
      <c r="T774" s="248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9" t="s">
        <v>151</v>
      </c>
      <c r="AU774" s="249" t="s">
        <v>149</v>
      </c>
      <c r="AV774" s="14" t="s">
        <v>149</v>
      </c>
      <c r="AW774" s="14" t="s">
        <v>33</v>
      </c>
      <c r="AX774" s="14" t="s">
        <v>76</v>
      </c>
      <c r="AY774" s="249" t="s">
        <v>141</v>
      </c>
    </row>
    <row r="775" s="15" customFormat="1">
      <c r="A775" s="15"/>
      <c r="B775" s="260"/>
      <c r="C775" s="261"/>
      <c r="D775" s="230" t="s">
        <v>151</v>
      </c>
      <c r="E775" s="262" t="s">
        <v>1</v>
      </c>
      <c r="F775" s="263" t="s">
        <v>321</v>
      </c>
      <c r="G775" s="261"/>
      <c r="H775" s="264">
        <v>6.6600000000000001</v>
      </c>
      <c r="I775" s="265"/>
      <c r="J775" s="261"/>
      <c r="K775" s="261"/>
      <c r="L775" s="266"/>
      <c r="M775" s="267"/>
      <c r="N775" s="268"/>
      <c r="O775" s="268"/>
      <c r="P775" s="268"/>
      <c r="Q775" s="268"/>
      <c r="R775" s="268"/>
      <c r="S775" s="268"/>
      <c r="T775" s="269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0" t="s">
        <v>151</v>
      </c>
      <c r="AU775" s="270" t="s">
        <v>149</v>
      </c>
      <c r="AV775" s="15" t="s">
        <v>148</v>
      </c>
      <c r="AW775" s="15" t="s">
        <v>33</v>
      </c>
      <c r="AX775" s="15" t="s">
        <v>84</v>
      </c>
      <c r="AY775" s="270" t="s">
        <v>141</v>
      </c>
    </row>
    <row r="776" s="2" customFormat="1" ht="14.4" customHeight="1">
      <c r="A776" s="39"/>
      <c r="B776" s="40"/>
      <c r="C776" s="250" t="s">
        <v>964</v>
      </c>
      <c r="D776" s="250" t="s">
        <v>193</v>
      </c>
      <c r="E776" s="251" t="s">
        <v>965</v>
      </c>
      <c r="F776" s="252" t="s">
        <v>966</v>
      </c>
      <c r="G776" s="253" t="s">
        <v>196</v>
      </c>
      <c r="H776" s="254">
        <v>0.002</v>
      </c>
      <c r="I776" s="255"/>
      <c r="J776" s="256">
        <f>ROUND(I776*H776,2)</f>
        <v>0</v>
      </c>
      <c r="K776" s="252" t="s">
        <v>147</v>
      </c>
      <c r="L776" s="257"/>
      <c r="M776" s="258" t="s">
        <v>1</v>
      </c>
      <c r="N776" s="259" t="s">
        <v>42</v>
      </c>
      <c r="O776" s="92"/>
      <c r="P776" s="224">
        <f>O776*H776</f>
        <v>0</v>
      </c>
      <c r="Q776" s="224">
        <v>1</v>
      </c>
      <c r="R776" s="224">
        <f>Q776*H776</f>
        <v>0.002</v>
      </c>
      <c r="S776" s="224">
        <v>0</v>
      </c>
      <c r="T776" s="22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26" t="s">
        <v>322</v>
      </c>
      <c r="AT776" s="226" t="s">
        <v>193</v>
      </c>
      <c r="AU776" s="226" t="s">
        <v>149</v>
      </c>
      <c r="AY776" s="18" t="s">
        <v>141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18" t="s">
        <v>149</v>
      </c>
      <c r="BK776" s="227">
        <f>ROUND(I776*H776,2)</f>
        <v>0</v>
      </c>
      <c r="BL776" s="18" t="s">
        <v>229</v>
      </c>
      <c r="BM776" s="226" t="s">
        <v>967</v>
      </c>
    </row>
    <row r="777" s="14" customFormat="1">
      <c r="A777" s="14"/>
      <c r="B777" s="239"/>
      <c r="C777" s="240"/>
      <c r="D777" s="230" t="s">
        <v>151</v>
      </c>
      <c r="E777" s="240"/>
      <c r="F777" s="242" t="s">
        <v>968</v>
      </c>
      <c r="G777" s="240"/>
      <c r="H777" s="243">
        <v>0.002</v>
      </c>
      <c r="I777" s="244"/>
      <c r="J777" s="240"/>
      <c r="K777" s="240"/>
      <c r="L777" s="245"/>
      <c r="M777" s="246"/>
      <c r="N777" s="247"/>
      <c r="O777" s="247"/>
      <c r="P777" s="247"/>
      <c r="Q777" s="247"/>
      <c r="R777" s="247"/>
      <c r="S777" s="247"/>
      <c r="T777" s="248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9" t="s">
        <v>151</v>
      </c>
      <c r="AU777" s="249" t="s">
        <v>149</v>
      </c>
      <c r="AV777" s="14" t="s">
        <v>149</v>
      </c>
      <c r="AW777" s="14" t="s">
        <v>4</v>
      </c>
      <c r="AX777" s="14" t="s">
        <v>84</v>
      </c>
      <c r="AY777" s="249" t="s">
        <v>141</v>
      </c>
    </row>
    <row r="778" s="2" customFormat="1" ht="24.15" customHeight="1">
      <c r="A778" s="39"/>
      <c r="B778" s="40"/>
      <c r="C778" s="215" t="s">
        <v>969</v>
      </c>
      <c r="D778" s="215" t="s">
        <v>143</v>
      </c>
      <c r="E778" s="216" t="s">
        <v>970</v>
      </c>
      <c r="F778" s="217" t="s">
        <v>971</v>
      </c>
      <c r="G778" s="218" t="s">
        <v>146</v>
      </c>
      <c r="H778" s="219">
        <v>173.31800000000001</v>
      </c>
      <c r="I778" s="220"/>
      <c r="J778" s="221">
        <f>ROUND(I778*H778,2)</f>
        <v>0</v>
      </c>
      <c r="K778" s="217" t="s">
        <v>147</v>
      </c>
      <c r="L778" s="45"/>
      <c r="M778" s="222" t="s">
        <v>1</v>
      </c>
      <c r="N778" s="223" t="s">
        <v>42</v>
      </c>
      <c r="O778" s="92"/>
      <c r="P778" s="224">
        <f>O778*H778</f>
        <v>0</v>
      </c>
      <c r="Q778" s="224">
        <v>0</v>
      </c>
      <c r="R778" s="224">
        <f>Q778*H778</f>
        <v>0</v>
      </c>
      <c r="S778" s="224">
        <v>0</v>
      </c>
      <c r="T778" s="22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6" t="s">
        <v>148</v>
      </c>
      <c r="AT778" s="226" t="s">
        <v>143</v>
      </c>
      <c r="AU778" s="226" t="s">
        <v>149</v>
      </c>
      <c r="AY778" s="18" t="s">
        <v>141</v>
      </c>
      <c r="BE778" s="227">
        <f>IF(N778="základní",J778,0)</f>
        <v>0</v>
      </c>
      <c r="BF778" s="227">
        <f>IF(N778="snížená",J778,0)</f>
        <v>0</v>
      </c>
      <c r="BG778" s="227">
        <f>IF(N778="zákl. přenesená",J778,0)</f>
        <v>0</v>
      </c>
      <c r="BH778" s="227">
        <f>IF(N778="sníž. přenesená",J778,0)</f>
        <v>0</v>
      </c>
      <c r="BI778" s="227">
        <f>IF(N778="nulová",J778,0)</f>
        <v>0</v>
      </c>
      <c r="BJ778" s="18" t="s">
        <v>149</v>
      </c>
      <c r="BK778" s="227">
        <f>ROUND(I778*H778,2)</f>
        <v>0</v>
      </c>
      <c r="BL778" s="18" t="s">
        <v>148</v>
      </c>
      <c r="BM778" s="226" t="s">
        <v>972</v>
      </c>
    </row>
    <row r="779" s="13" customFormat="1">
      <c r="A779" s="13"/>
      <c r="B779" s="228"/>
      <c r="C779" s="229"/>
      <c r="D779" s="230" t="s">
        <v>151</v>
      </c>
      <c r="E779" s="231" t="s">
        <v>1</v>
      </c>
      <c r="F779" s="232" t="s">
        <v>973</v>
      </c>
      <c r="G779" s="229"/>
      <c r="H779" s="231" t="s">
        <v>1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8" t="s">
        <v>151</v>
      </c>
      <c r="AU779" s="238" t="s">
        <v>149</v>
      </c>
      <c r="AV779" s="13" t="s">
        <v>84</v>
      </c>
      <c r="AW779" s="13" t="s">
        <v>33</v>
      </c>
      <c r="AX779" s="13" t="s">
        <v>76</v>
      </c>
      <c r="AY779" s="238" t="s">
        <v>141</v>
      </c>
    </row>
    <row r="780" s="14" customFormat="1">
      <c r="A780" s="14"/>
      <c r="B780" s="239"/>
      <c r="C780" s="240"/>
      <c r="D780" s="230" t="s">
        <v>151</v>
      </c>
      <c r="E780" s="241" t="s">
        <v>1</v>
      </c>
      <c r="F780" s="242" t="s">
        <v>654</v>
      </c>
      <c r="G780" s="240"/>
      <c r="H780" s="243">
        <v>173.31800000000001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9" t="s">
        <v>151</v>
      </c>
      <c r="AU780" s="249" t="s">
        <v>149</v>
      </c>
      <c r="AV780" s="14" t="s">
        <v>149</v>
      </c>
      <c r="AW780" s="14" t="s">
        <v>33</v>
      </c>
      <c r="AX780" s="14" t="s">
        <v>84</v>
      </c>
      <c r="AY780" s="249" t="s">
        <v>141</v>
      </c>
    </row>
    <row r="781" s="2" customFormat="1" ht="14.4" customHeight="1">
      <c r="A781" s="39"/>
      <c r="B781" s="40"/>
      <c r="C781" s="250" t="s">
        <v>974</v>
      </c>
      <c r="D781" s="250" t="s">
        <v>193</v>
      </c>
      <c r="E781" s="251" t="s">
        <v>975</v>
      </c>
      <c r="F781" s="252" t="s">
        <v>976</v>
      </c>
      <c r="G781" s="253" t="s">
        <v>207</v>
      </c>
      <c r="H781" s="254">
        <v>259.97699999999998</v>
      </c>
      <c r="I781" s="255"/>
      <c r="J781" s="256">
        <f>ROUND(I781*H781,2)</f>
        <v>0</v>
      </c>
      <c r="K781" s="252" t="s">
        <v>147</v>
      </c>
      <c r="L781" s="257"/>
      <c r="M781" s="258" t="s">
        <v>1</v>
      </c>
      <c r="N781" s="259" t="s">
        <v>42</v>
      </c>
      <c r="O781" s="92"/>
      <c r="P781" s="224">
        <f>O781*H781</f>
        <v>0</v>
      </c>
      <c r="Q781" s="224">
        <v>0.001</v>
      </c>
      <c r="R781" s="224">
        <f>Q781*H781</f>
        <v>0.25997699999999996</v>
      </c>
      <c r="S781" s="224">
        <v>0</v>
      </c>
      <c r="T781" s="225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26" t="s">
        <v>188</v>
      </c>
      <c r="AT781" s="226" t="s">
        <v>193</v>
      </c>
      <c r="AU781" s="226" t="s">
        <v>149</v>
      </c>
      <c r="AY781" s="18" t="s">
        <v>141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18" t="s">
        <v>149</v>
      </c>
      <c r="BK781" s="227">
        <f>ROUND(I781*H781,2)</f>
        <v>0</v>
      </c>
      <c r="BL781" s="18" t="s">
        <v>148</v>
      </c>
      <c r="BM781" s="226" t="s">
        <v>977</v>
      </c>
    </row>
    <row r="782" s="14" customFormat="1">
      <c r="A782" s="14"/>
      <c r="B782" s="239"/>
      <c r="C782" s="240"/>
      <c r="D782" s="230" t="s">
        <v>151</v>
      </c>
      <c r="E782" s="240"/>
      <c r="F782" s="242" t="s">
        <v>978</v>
      </c>
      <c r="G782" s="240"/>
      <c r="H782" s="243">
        <v>259.97699999999998</v>
      </c>
      <c r="I782" s="244"/>
      <c r="J782" s="240"/>
      <c r="K782" s="240"/>
      <c r="L782" s="245"/>
      <c r="M782" s="246"/>
      <c r="N782" s="247"/>
      <c r="O782" s="247"/>
      <c r="P782" s="247"/>
      <c r="Q782" s="247"/>
      <c r="R782" s="247"/>
      <c r="S782" s="247"/>
      <c r="T782" s="248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9" t="s">
        <v>151</v>
      </c>
      <c r="AU782" s="249" t="s">
        <v>149</v>
      </c>
      <c r="AV782" s="14" t="s">
        <v>149</v>
      </c>
      <c r="AW782" s="14" t="s">
        <v>4</v>
      </c>
      <c r="AX782" s="14" t="s">
        <v>84</v>
      </c>
      <c r="AY782" s="249" t="s">
        <v>141</v>
      </c>
    </row>
    <row r="783" s="2" customFormat="1" ht="24.15" customHeight="1">
      <c r="A783" s="39"/>
      <c r="B783" s="40"/>
      <c r="C783" s="215" t="s">
        <v>979</v>
      </c>
      <c r="D783" s="215" t="s">
        <v>143</v>
      </c>
      <c r="E783" s="216" t="s">
        <v>980</v>
      </c>
      <c r="F783" s="217" t="s">
        <v>981</v>
      </c>
      <c r="G783" s="218" t="s">
        <v>146</v>
      </c>
      <c r="H783" s="219">
        <v>29.16</v>
      </c>
      <c r="I783" s="220"/>
      <c r="J783" s="221">
        <f>ROUND(I783*H783,2)</f>
        <v>0</v>
      </c>
      <c r="K783" s="217" t="s">
        <v>147</v>
      </c>
      <c r="L783" s="45"/>
      <c r="M783" s="222" t="s">
        <v>1</v>
      </c>
      <c r="N783" s="223" t="s">
        <v>42</v>
      </c>
      <c r="O783" s="92"/>
      <c r="P783" s="224">
        <f>O783*H783</f>
        <v>0</v>
      </c>
      <c r="Q783" s="224">
        <v>0</v>
      </c>
      <c r="R783" s="224">
        <f>Q783*H783</f>
        <v>0</v>
      </c>
      <c r="S783" s="224">
        <v>0</v>
      </c>
      <c r="T783" s="225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6" t="s">
        <v>229</v>
      </c>
      <c r="AT783" s="226" t="s">
        <v>143</v>
      </c>
      <c r="AU783" s="226" t="s">
        <v>149</v>
      </c>
      <c r="AY783" s="18" t="s">
        <v>141</v>
      </c>
      <c r="BE783" s="227">
        <f>IF(N783="základní",J783,0)</f>
        <v>0</v>
      </c>
      <c r="BF783" s="227">
        <f>IF(N783="snížená",J783,0)</f>
        <v>0</v>
      </c>
      <c r="BG783" s="227">
        <f>IF(N783="zákl. přenesená",J783,0)</f>
        <v>0</v>
      </c>
      <c r="BH783" s="227">
        <f>IF(N783="sníž. přenesená",J783,0)</f>
        <v>0</v>
      </c>
      <c r="BI783" s="227">
        <f>IF(N783="nulová",J783,0)</f>
        <v>0</v>
      </c>
      <c r="BJ783" s="18" t="s">
        <v>149</v>
      </c>
      <c r="BK783" s="227">
        <f>ROUND(I783*H783,2)</f>
        <v>0</v>
      </c>
      <c r="BL783" s="18" t="s">
        <v>229</v>
      </c>
      <c r="BM783" s="226" t="s">
        <v>982</v>
      </c>
    </row>
    <row r="784" s="13" customFormat="1">
      <c r="A784" s="13"/>
      <c r="B784" s="228"/>
      <c r="C784" s="229"/>
      <c r="D784" s="230" t="s">
        <v>151</v>
      </c>
      <c r="E784" s="231" t="s">
        <v>1</v>
      </c>
      <c r="F784" s="232" t="s">
        <v>983</v>
      </c>
      <c r="G784" s="229"/>
      <c r="H784" s="231" t="s">
        <v>1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8" t="s">
        <v>151</v>
      </c>
      <c r="AU784" s="238" t="s">
        <v>149</v>
      </c>
      <c r="AV784" s="13" t="s">
        <v>84</v>
      </c>
      <c r="AW784" s="13" t="s">
        <v>33</v>
      </c>
      <c r="AX784" s="13" t="s">
        <v>76</v>
      </c>
      <c r="AY784" s="238" t="s">
        <v>141</v>
      </c>
    </row>
    <row r="785" s="14" customFormat="1">
      <c r="A785" s="14"/>
      <c r="B785" s="239"/>
      <c r="C785" s="240"/>
      <c r="D785" s="230" t="s">
        <v>151</v>
      </c>
      <c r="E785" s="241" t="s">
        <v>1</v>
      </c>
      <c r="F785" s="242" t="s">
        <v>984</v>
      </c>
      <c r="G785" s="240"/>
      <c r="H785" s="243">
        <v>29.16</v>
      </c>
      <c r="I785" s="244"/>
      <c r="J785" s="240"/>
      <c r="K785" s="240"/>
      <c r="L785" s="245"/>
      <c r="M785" s="246"/>
      <c r="N785" s="247"/>
      <c r="O785" s="247"/>
      <c r="P785" s="247"/>
      <c r="Q785" s="247"/>
      <c r="R785" s="247"/>
      <c r="S785" s="247"/>
      <c r="T785" s="248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9" t="s">
        <v>151</v>
      </c>
      <c r="AU785" s="249" t="s">
        <v>149</v>
      </c>
      <c r="AV785" s="14" t="s">
        <v>149</v>
      </c>
      <c r="AW785" s="14" t="s">
        <v>33</v>
      </c>
      <c r="AX785" s="14" t="s">
        <v>84</v>
      </c>
      <c r="AY785" s="249" t="s">
        <v>141</v>
      </c>
    </row>
    <row r="786" s="2" customFormat="1" ht="14.4" customHeight="1">
      <c r="A786" s="39"/>
      <c r="B786" s="40"/>
      <c r="C786" s="250" t="s">
        <v>985</v>
      </c>
      <c r="D786" s="250" t="s">
        <v>193</v>
      </c>
      <c r="E786" s="251" t="s">
        <v>975</v>
      </c>
      <c r="F786" s="252" t="s">
        <v>976</v>
      </c>
      <c r="G786" s="253" t="s">
        <v>207</v>
      </c>
      <c r="H786" s="254">
        <v>48.113999999999997</v>
      </c>
      <c r="I786" s="255"/>
      <c r="J786" s="256">
        <f>ROUND(I786*H786,2)</f>
        <v>0</v>
      </c>
      <c r="K786" s="252" t="s">
        <v>147</v>
      </c>
      <c r="L786" s="257"/>
      <c r="M786" s="258" t="s">
        <v>1</v>
      </c>
      <c r="N786" s="259" t="s">
        <v>42</v>
      </c>
      <c r="O786" s="92"/>
      <c r="P786" s="224">
        <f>O786*H786</f>
        <v>0</v>
      </c>
      <c r="Q786" s="224">
        <v>0.001</v>
      </c>
      <c r="R786" s="224">
        <f>Q786*H786</f>
        <v>0.048113999999999997</v>
      </c>
      <c r="S786" s="224">
        <v>0</v>
      </c>
      <c r="T786" s="22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6" t="s">
        <v>322</v>
      </c>
      <c r="AT786" s="226" t="s">
        <v>193</v>
      </c>
      <c r="AU786" s="226" t="s">
        <v>149</v>
      </c>
      <c r="AY786" s="18" t="s">
        <v>141</v>
      </c>
      <c r="BE786" s="227">
        <f>IF(N786="základní",J786,0)</f>
        <v>0</v>
      </c>
      <c r="BF786" s="227">
        <f>IF(N786="snížená",J786,0)</f>
        <v>0</v>
      </c>
      <c r="BG786" s="227">
        <f>IF(N786="zákl. přenesená",J786,0)</f>
        <v>0</v>
      </c>
      <c r="BH786" s="227">
        <f>IF(N786="sníž. přenesená",J786,0)</f>
        <v>0</v>
      </c>
      <c r="BI786" s="227">
        <f>IF(N786="nulová",J786,0)</f>
        <v>0</v>
      </c>
      <c r="BJ786" s="18" t="s">
        <v>149</v>
      </c>
      <c r="BK786" s="227">
        <f>ROUND(I786*H786,2)</f>
        <v>0</v>
      </c>
      <c r="BL786" s="18" t="s">
        <v>229</v>
      </c>
      <c r="BM786" s="226" t="s">
        <v>986</v>
      </c>
    </row>
    <row r="787" s="14" customFormat="1">
      <c r="A787" s="14"/>
      <c r="B787" s="239"/>
      <c r="C787" s="240"/>
      <c r="D787" s="230" t="s">
        <v>151</v>
      </c>
      <c r="E787" s="240"/>
      <c r="F787" s="242" t="s">
        <v>987</v>
      </c>
      <c r="G787" s="240"/>
      <c r="H787" s="243">
        <v>48.113999999999997</v>
      </c>
      <c r="I787" s="244"/>
      <c r="J787" s="240"/>
      <c r="K787" s="240"/>
      <c r="L787" s="245"/>
      <c r="M787" s="246"/>
      <c r="N787" s="247"/>
      <c r="O787" s="247"/>
      <c r="P787" s="247"/>
      <c r="Q787" s="247"/>
      <c r="R787" s="247"/>
      <c r="S787" s="247"/>
      <c r="T787" s="248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9" t="s">
        <v>151</v>
      </c>
      <c r="AU787" s="249" t="s">
        <v>149</v>
      </c>
      <c r="AV787" s="14" t="s">
        <v>149</v>
      </c>
      <c r="AW787" s="14" t="s">
        <v>4</v>
      </c>
      <c r="AX787" s="14" t="s">
        <v>84</v>
      </c>
      <c r="AY787" s="249" t="s">
        <v>141</v>
      </c>
    </row>
    <row r="788" s="2" customFormat="1" ht="14.4" customHeight="1">
      <c r="A788" s="39"/>
      <c r="B788" s="40"/>
      <c r="C788" s="215" t="s">
        <v>988</v>
      </c>
      <c r="D788" s="215" t="s">
        <v>143</v>
      </c>
      <c r="E788" s="216" t="s">
        <v>989</v>
      </c>
      <c r="F788" s="217" t="s">
        <v>990</v>
      </c>
      <c r="G788" s="218" t="s">
        <v>146</v>
      </c>
      <c r="H788" s="219">
        <v>171.72</v>
      </c>
      <c r="I788" s="220"/>
      <c r="J788" s="221">
        <f>ROUND(I788*H788,2)</f>
        <v>0</v>
      </c>
      <c r="K788" s="217" t="s">
        <v>147</v>
      </c>
      <c r="L788" s="45"/>
      <c r="M788" s="222" t="s">
        <v>1</v>
      </c>
      <c r="N788" s="223" t="s">
        <v>42</v>
      </c>
      <c r="O788" s="92"/>
      <c r="P788" s="224">
        <f>O788*H788</f>
        <v>0</v>
      </c>
      <c r="Q788" s="224">
        <v>0</v>
      </c>
      <c r="R788" s="224">
        <f>Q788*H788</f>
        <v>0</v>
      </c>
      <c r="S788" s="224">
        <v>0.0040000000000000001</v>
      </c>
      <c r="T788" s="225">
        <f>S788*H788</f>
        <v>0.68688000000000005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26" t="s">
        <v>229</v>
      </c>
      <c r="AT788" s="226" t="s">
        <v>143</v>
      </c>
      <c r="AU788" s="226" t="s">
        <v>149</v>
      </c>
      <c r="AY788" s="18" t="s">
        <v>141</v>
      </c>
      <c r="BE788" s="227">
        <f>IF(N788="základní",J788,0)</f>
        <v>0</v>
      </c>
      <c r="BF788" s="227">
        <f>IF(N788="snížená",J788,0)</f>
        <v>0</v>
      </c>
      <c r="BG788" s="227">
        <f>IF(N788="zákl. přenesená",J788,0)</f>
        <v>0</v>
      </c>
      <c r="BH788" s="227">
        <f>IF(N788="sníž. přenesená",J788,0)</f>
        <v>0</v>
      </c>
      <c r="BI788" s="227">
        <f>IF(N788="nulová",J788,0)</f>
        <v>0</v>
      </c>
      <c r="BJ788" s="18" t="s">
        <v>149</v>
      </c>
      <c r="BK788" s="227">
        <f>ROUND(I788*H788,2)</f>
        <v>0</v>
      </c>
      <c r="BL788" s="18" t="s">
        <v>229</v>
      </c>
      <c r="BM788" s="226" t="s">
        <v>991</v>
      </c>
    </row>
    <row r="789" s="13" customFormat="1">
      <c r="A789" s="13"/>
      <c r="B789" s="228"/>
      <c r="C789" s="229"/>
      <c r="D789" s="230" t="s">
        <v>151</v>
      </c>
      <c r="E789" s="231" t="s">
        <v>1</v>
      </c>
      <c r="F789" s="232" t="s">
        <v>992</v>
      </c>
      <c r="G789" s="229"/>
      <c r="H789" s="231" t="s">
        <v>1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8" t="s">
        <v>151</v>
      </c>
      <c r="AU789" s="238" t="s">
        <v>149</v>
      </c>
      <c r="AV789" s="13" t="s">
        <v>84</v>
      </c>
      <c r="AW789" s="13" t="s">
        <v>33</v>
      </c>
      <c r="AX789" s="13" t="s">
        <v>76</v>
      </c>
      <c r="AY789" s="238" t="s">
        <v>141</v>
      </c>
    </row>
    <row r="790" s="14" customFormat="1">
      <c r="A790" s="14"/>
      <c r="B790" s="239"/>
      <c r="C790" s="240"/>
      <c r="D790" s="230" t="s">
        <v>151</v>
      </c>
      <c r="E790" s="241" t="s">
        <v>1</v>
      </c>
      <c r="F790" s="242" t="s">
        <v>810</v>
      </c>
      <c r="G790" s="240"/>
      <c r="H790" s="243">
        <v>171.72</v>
      </c>
      <c r="I790" s="244"/>
      <c r="J790" s="240"/>
      <c r="K790" s="240"/>
      <c r="L790" s="245"/>
      <c r="M790" s="246"/>
      <c r="N790" s="247"/>
      <c r="O790" s="247"/>
      <c r="P790" s="247"/>
      <c r="Q790" s="247"/>
      <c r="R790" s="247"/>
      <c r="S790" s="247"/>
      <c r="T790" s="248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9" t="s">
        <v>151</v>
      </c>
      <c r="AU790" s="249" t="s">
        <v>149</v>
      </c>
      <c r="AV790" s="14" t="s">
        <v>149</v>
      </c>
      <c r="AW790" s="14" t="s">
        <v>33</v>
      </c>
      <c r="AX790" s="14" t="s">
        <v>84</v>
      </c>
      <c r="AY790" s="249" t="s">
        <v>141</v>
      </c>
    </row>
    <row r="791" s="2" customFormat="1" ht="14.4" customHeight="1">
      <c r="A791" s="39"/>
      <c r="B791" s="40"/>
      <c r="C791" s="215" t="s">
        <v>993</v>
      </c>
      <c r="D791" s="215" t="s">
        <v>143</v>
      </c>
      <c r="E791" s="216" t="s">
        <v>994</v>
      </c>
      <c r="F791" s="217" t="s">
        <v>995</v>
      </c>
      <c r="G791" s="218" t="s">
        <v>146</v>
      </c>
      <c r="H791" s="219">
        <v>216</v>
      </c>
      <c r="I791" s="220"/>
      <c r="J791" s="221">
        <f>ROUND(I791*H791,2)</f>
        <v>0</v>
      </c>
      <c r="K791" s="217" t="s">
        <v>147</v>
      </c>
      <c r="L791" s="45"/>
      <c r="M791" s="222" t="s">
        <v>1</v>
      </c>
      <c r="N791" s="223" t="s">
        <v>42</v>
      </c>
      <c r="O791" s="92"/>
      <c r="P791" s="224">
        <f>O791*H791</f>
        <v>0</v>
      </c>
      <c r="Q791" s="224">
        <v>0</v>
      </c>
      <c r="R791" s="224">
        <f>Q791*H791</f>
        <v>0</v>
      </c>
      <c r="S791" s="224">
        <v>0.0044999999999999997</v>
      </c>
      <c r="T791" s="225">
        <f>S791*H791</f>
        <v>0.97199999999999998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26" t="s">
        <v>229</v>
      </c>
      <c r="AT791" s="226" t="s">
        <v>143</v>
      </c>
      <c r="AU791" s="226" t="s">
        <v>149</v>
      </c>
      <c r="AY791" s="18" t="s">
        <v>141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18" t="s">
        <v>149</v>
      </c>
      <c r="BK791" s="227">
        <f>ROUND(I791*H791,2)</f>
        <v>0</v>
      </c>
      <c r="BL791" s="18" t="s">
        <v>229</v>
      </c>
      <c r="BM791" s="226" t="s">
        <v>996</v>
      </c>
    </row>
    <row r="792" s="13" customFormat="1">
      <c r="A792" s="13"/>
      <c r="B792" s="228"/>
      <c r="C792" s="229"/>
      <c r="D792" s="230" t="s">
        <v>151</v>
      </c>
      <c r="E792" s="231" t="s">
        <v>1</v>
      </c>
      <c r="F792" s="232" t="s">
        <v>997</v>
      </c>
      <c r="G792" s="229"/>
      <c r="H792" s="231" t="s">
        <v>1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8" t="s">
        <v>151</v>
      </c>
      <c r="AU792" s="238" t="s">
        <v>149</v>
      </c>
      <c r="AV792" s="13" t="s">
        <v>84</v>
      </c>
      <c r="AW792" s="13" t="s">
        <v>33</v>
      </c>
      <c r="AX792" s="13" t="s">
        <v>76</v>
      </c>
      <c r="AY792" s="238" t="s">
        <v>141</v>
      </c>
    </row>
    <row r="793" s="14" customFormat="1">
      <c r="A793" s="14"/>
      <c r="B793" s="239"/>
      <c r="C793" s="240"/>
      <c r="D793" s="230" t="s">
        <v>151</v>
      </c>
      <c r="E793" s="241" t="s">
        <v>1</v>
      </c>
      <c r="F793" s="242" t="s">
        <v>998</v>
      </c>
      <c r="G793" s="240"/>
      <c r="H793" s="243">
        <v>216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9" t="s">
        <v>151</v>
      </c>
      <c r="AU793" s="249" t="s">
        <v>149</v>
      </c>
      <c r="AV793" s="14" t="s">
        <v>149</v>
      </c>
      <c r="AW793" s="14" t="s">
        <v>33</v>
      </c>
      <c r="AX793" s="14" t="s">
        <v>84</v>
      </c>
      <c r="AY793" s="249" t="s">
        <v>141</v>
      </c>
    </row>
    <row r="794" s="2" customFormat="1" ht="24.15" customHeight="1">
      <c r="A794" s="39"/>
      <c r="B794" s="40"/>
      <c r="C794" s="215" t="s">
        <v>999</v>
      </c>
      <c r="D794" s="215" t="s">
        <v>143</v>
      </c>
      <c r="E794" s="216" t="s">
        <v>1000</v>
      </c>
      <c r="F794" s="217" t="s">
        <v>1001</v>
      </c>
      <c r="G794" s="218" t="s">
        <v>146</v>
      </c>
      <c r="H794" s="219">
        <v>6.6600000000000001</v>
      </c>
      <c r="I794" s="220"/>
      <c r="J794" s="221">
        <f>ROUND(I794*H794,2)</f>
        <v>0</v>
      </c>
      <c r="K794" s="217" t="s">
        <v>147</v>
      </c>
      <c r="L794" s="45"/>
      <c r="M794" s="222" t="s">
        <v>1</v>
      </c>
      <c r="N794" s="223" t="s">
        <v>42</v>
      </c>
      <c r="O794" s="92"/>
      <c r="P794" s="224">
        <f>O794*H794</f>
        <v>0</v>
      </c>
      <c r="Q794" s="224">
        <v>0.00040000000000000002</v>
      </c>
      <c r="R794" s="224">
        <f>Q794*H794</f>
        <v>0.0026640000000000001</v>
      </c>
      <c r="S794" s="224">
        <v>0</v>
      </c>
      <c r="T794" s="225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6" t="s">
        <v>229</v>
      </c>
      <c r="AT794" s="226" t="s">
        <v>143</v>
      </c>
      <c r="AU794" s="226" t="s">
        <v>149</v>
      </c>
      <c r="AY794" s="18" t="s">
        <v>141</v>
      </c>
      <c r="BE794" s="227">
        <f>IF(N794="základní",J794,0)</f>
        <v>0</v>
      </c>
      <c r="BF794" s="227">
        <f>IF(N794="snížená",J794,0)</f>
        <v>0</v>
      </c>
      <c r="BG794" s="227">
        <f>IF(N794="zákl. přenesená",J794,0)</f>
        <v>0</v>
      </c>
      <c r="BH794" s="227">
        <f>IF(N794="sníž. přenesená",J794,0)</f>
        <v>0</v>
      </c>
      <c r="BI794" s="227">
        <f>IF(N794="nulová",J794,0)</f>
        <v>0</v>
      </c>
      <c r="BJ794" s="18" t="s">
        <v>149</v>
      </c>
      <c r="BK794" s="227">
        <f>ROUND(I794*H794,2)</f>
        <v>0</v>
      </c>
      <c r="BL794" s="18" t="s">
        <v>229</v>
      </c>
      <c r="BM794" s="226" t="s">
        <v>1002</v>
      </c>
    </row>
    <row r="795" s="2" customFormat="1" ht="37.8" customHeight="1">
      <c r="A795" s="39"/>
      <c r="B795" s="40"/>
      <c r="C795" s="250" t="s">
        <v>1003</v>
      </c>
      <c r="D795" s="250" t="s">
        <v>193</v>
      </c>
      <c r="E795" s="251" t="s">
        <v>1004</v>
      </c>
      <c r="F795" s="252" t="s">
        <v>1005</v>
      </c>
      <c r="G795" s="253" t="s">
        <v>146</v>
      </c>
      <c r="H795" s="254">
        <v>7.6589999999999998</v>
      </c>
      <c r="I795" s="255"/>
      <c r="J795" s="256">
        <f>ROUND(I795*H795,2)</f>
        <v>0</v>
      </c>
      <c r="K795" s="252" t="s">
        <v>147</v>
      </c>
      <c r="L795" s="257"/>
      <c r="M795" s="258" t="s">
        <v>1</v>
      </c>
      <c r="N795" s="259" t="s">
        <v>42</v>
      </c>
      <c r="O795" s="92"/>
      <c r="P795" s="224">
        <f>O795*H795</f>
        <v>0</v>
      </c>
      <c r="Q795" s="224">
        <v>0.0054000000000000003</v>
      </c>
      <c r="R795" s="224">
        <f>Q795*H795</f>
        <v>0.041358600000000002</v>
      </c>
      <c r="S795" s="224">
        <v>0</v>
      </c>
      <c r="T795" s="225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26" t="s">
        <v>322</v>
      </c>
      <c r="AT795" s="226" t="s">
        <v>193</v>
      </c>
      <c r="AU795" s="226" t="s">
        <v>149</v>
      </c>
      <c r="AY795" s="18" t="s">
        <v>141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18" t="s">
        <v>149</v>
      </c>
      <c r="BK795" s="227">
        <f>ROUND(I795*H795,2)</f>
        <v>0</v>
      </c>
      <c r="BL795" s="18" t="s">
        <v>229</v>
      </c>
      <c r="BM795" s="226" t="s">
        <v>1006</v>
      </c>
    </row>
    <row r="796" s="14" customFormat="1">
      <c r="A796" s="14"/>
      <c r="B796" s="239"/>
      <c r="C796" s="240"/>
      <c r="D796" s="230" t="s">
        <v>151</v>
      </c>
      <c r="E796" s="240"/>
      <c r="F796" s="242" t="s">
        <v>1007</v>
      </c>
      <c r="G796" s="240"/>
      <c r="H796" s="243">
        <v>7.6589999999999998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9" t="s">
        <v>151</v>
      </c>
      <c r="AU796" s="249" t="s">
        <v>149</v>
      </c>
      <c r="AV796" s="14" t="s">
        <v>149</v>
      </c>
      <c r="AW796" s="14" t="s">
        <v>4</v>
      </c>
      <c r="AX796" s="14" t="s">
        <v>84</v>
      </c>
      <c r="AY796" s="249" t="s">
        <v>141</v>
      </c>
    </row>
    <row r="797" s="2" customFormat="1" ht="24.15" customHeight="1">
      <c r="A797" s="39"/>
      <c r="B797" s="40"/>
      <c r="C797" s="215" t="s">
        <v>1008</v>
      </c>
      <c r="D797" s="215" t="s">
        <v>143</v>
      </c>
      <c r="E797" s="216" t="s">
        <v>1009</v>
      </c>
      <c r="F797" s="217" t="s">
        <v>1010</v>
      </c>
      <c r="G797" s="218" t="s">
        <v>196</v>
      </c>
      <c r="H797" s="219">
        <v>0.094</v>
      </c>
      <c r="I797" s="220"/>
      <c r="J797" s="221">
        <f>ROUND(I797*H797,2)</f>
        <v>0</v>
      </c>
      <c r="K797" s="217" t="s">
        <v>147</v>
      </c>
      <c r="L797" s="45"/>
      <c r="M797" s="222" t="s">
        <v>1</v>
      </c>
      <c r="N797" s="223" t="s">
        <v>42</v>
      </c>
      <c r="O797" s="92"/>
      <c r="P797" s="224">
        <f>O797*H797</f>
        <v>0</v>
      </c>
      <c r="Q797" s="224">
        <v>0</v>
      </c>
      <c r="R797" s="224">
        <f>Q797*H797</f>
        <v>0</v>
      </c>
      <c r="S797" s="224">
        <v>0</v>
      </c>
      <c r="T797" s="225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26" t="s">
        <v>229</v>
      </c>
      <c r="AT797" s="226" t="s">
        <v>143</v>
      </c>
      <c r="AU797" s="226" t="s">
        <v>149</v>
      </c>
      <c r="AY797" s="18" t="s">
        <v>141</v>
      </c>
      <c r="BE797" s="227">
        <f>IF(N797="základní",J797,0)</f>
        <v>0</v>
      </c>
      <c r="BF797" s="227">
        <f>IF(N797="snížená",J797,0)</f>
        <v>0</v>
      </c>
      <c r="BG797" s="227">
        <f>IF(N797="zákl. přenesená",J797,0)</f>
        <v>0</v>
      </c>
      <c r="BH797" s="227">
        <f>IF(N797="sníž. přenesená",J797,0)</f>
        <v>0</v>
      </c>
      <c r="BI797" s="227">
        <f>IF(N797="nulová",J797,0)</f>
        <v>0</v>
      </c>
      <c r="BJ797" s="18" t="s">
        <v>149</v>
      </c>
      <c r="BK797" s="227">
        <f>ROUND(I797*H797,2)</f>
        <v>0</v>
      </c>
      <c r="BL797" s="18" t="s">
        <v>229</v>
      </c>
      <c r="BM797" s="226" t="s">
        <v>1011</v>
      </c>
    </row>
    <row r="798" s="2" customFormat="1" ht="24.15" customHeight="1">
      <c r="A798" s="39"/>
      <c r="B798" s="40"/>
      <c r="C798" s="215" t="s">
        <v>1012</v>
      </c>
      <c r="D798" s="215" t="s">
        <v>143</v>
      </c>
      <c r="E798" s="216" t="s">
        <v>1013</v>
      </c>
      <c r="F798" s="217" t="s">
        <v>1014</v>
      </c>
      <c r="G798" s="218" t="s">
        <v>196</v>
      </c>
      <c r="H798" s="219">
        <v>0.094</v>
      </c>
      <c r="I798" s="220"/>
      <c r="J798" s="221">
        <f>ROUND(I798*H798,2)</f>
        <v>0</v>
      </c>
      <c r="K798" s="217" t="s">
        <v>147</v>
      </c>
      <c r="L798" s="45"/>
      <c r="M798" s="222" t="s">
        <v>1</v>
      </c>
      <c r="N798" s="223" t="s">
        <v>42</v>
      </c>
      <c r="O798" s="92"/>
      <c r="P798" s="224">
        <f>O798*H798</f>
        <v>0</v>
      </c>
      <c r="Q798" s="224">
        <v>0</v>
      </c>
      <c r="R798" s="224">
        <f>Q798*H798</f>
        <v>0</v>
      </c>
      <c r="S798" s="224">
        <v>0</v>
      </c>
      <c r="T798" s="225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26" t="s">
        <v>229</v>
      </c>
      <c r="AT798" s="226" t="s">
        <v>143</v>
      </c>
      <c r="AU798" s="226" t="s">
        <v>149</v>
      </c>
      <c r="AY798" s="18" t="s">
        <v>141</v>
      </c>
      <c r="BE798" s="227">
        <f>IF(N798="základní",J798,0)</f>
        <v>0</v>
      </c>
      <c r="BF798" s="227">
        <f>IF(N798="snížená",J798,0)</f>
        <v>0</v>
      </c>
      <c r="BG798" s="227">
        <f>IF(N798="zákl. přenesená",J798,0)</f>
        <v>0</v>
      </c>
      <c r="BH798" s="227">
        <f>IF(N798="sníž. přenesená",J798,0)</f>
        <v>0</v>
      </c>
      <c r="BI798" s="227">
        <f>IF(N798="nulová",J798,0)</f>
        <v>0</v>
      </c>
      <c r="BJ798" s="18" t="s">
        <v>149</v>
      </c>
      <c r="BK798" s="227">
        <f>ROUND(I798*H798,2)</f>
        <v>0</v>
      </c>
      <c r="BL798" s="18" t="s">
        <v>229</v>
      </c>
      <c r="BM798" s="226" t="s">
        <v>1015</v>
      </c>
    </row>
    <row r="799" s="12" customFormat="1" ht="22.8" customHeight="1">
      <c r="A799" s="12"/>
      <c r="B799" s="199"/>
      <c r="C799" s="200"/>
      <c r="D799" s="201" t="s">
        <v>75</v>
      </c>
      <c r="E799" s="213" t="s">
        <v>1016</v>
      </c>
      <c r="F799" s="213" t="s">
        <v>1017</v>
      </c>
      <c r="G799" s="200"/>
      <c r="H799" s="200"/>
      <c r="I799" s="203"/>
      <c r="J799" s="214">
        <f>BK799</f>
        <v>0</v>
      </c>
      <c r="K799" s="200"/>
      <c r="L799" s="205"/>
      <c r="M799" s="206"/>
      <c r="N799" s="207"/>
      <c r="O799" s="207"/>
      <c r="P799" s="208">
        <f>SUM(P800:P842)</f>
        <v>0</v>
      </c>
      <c r="Q799" s="207"/>
      <c r="R799" s="208">
        <f>SUM(R800:R842)</f>
        <v>4.5297381399999992</v>
      </c>
      <c r="S799" s="207"/>
      <c r="T799" s="209">
        <f>SUM(T800:T842)</f>
        <v>0.44819999999999999</v>
      </c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R799" s="210" t="s">
        <v>149</v>
      </c>
      <c r="AT799" s="211" t="s">
        <v>75</v>
      </c>
      <c r="AU799" s="211" t="s">
        <v>84</v>
      </c>
      <c r="AY799" s="210" t="s">
        <v>141</v>
      </c>
      <c r="BK799" s="212">
        <f>SUM(BK800:BK842)</f>
        <v>0</v>
      </c>
    </row>
    <row r="800" s="2" customFormat="1" ht="14.4" customHeight="1">
      <c r="A800" s="39"/>
      <c r="B800" s="40"/>
      <c r="C800" s="215" t="s">
        <v>1018</v>
      </c>
      <c r="D800" s="215" t="s">
        <v>143</v>
      </c>
      <c r="E800" s="216" t="s">
        <v>1019</v>
      </c>
      <c r="F800" s="217" t="s">
        <v>1020</v>
      </c>
      <c r="G800" s="218" t="s">
        <v>146</v>
      </c>
      <c r="H800" s="219">
        <v>44.82</v>
      </c>
      <c r="I800" s="220"/>
      <c r="J800" s="221">
        <f>ROUND(I800*H800,2)</f>
        <v>0</v>
      </c>
      <c r="K800" s="217" t="s">
        <v>147</v>
      </c>
      <c r="L800" s="45"/>
      <c r="M800" s="222" t="s">
        <v>1</v>
      </c>
      <c r="N800" s="223" t="s">
        <v>42</v>
      </c>
      <c r="O800" s="92"/>
      <c r="P800" s="224">
        <f>O800*H800</f>
        <v>0</v>
      </c>
      <c r="Q800" s="224">
        <v>0</v>
      </c>
      <c r="R800" s="224">
        <f>Q800*H800</f>
        <v>0</v>
      </c>
      <c r="S800" s="224">
        <v>0.01</v>
      </c>
      <c r="T800" s="225">
        <f>S800*H800</f>
        <v>0.44819999999999999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6" t="s">
        <v>229</v>
      </c>
      <c r="AT800" s="226" t="s">
        <v>143</v>
      </c>
      <c r="AU800" s="226" t="s">
        <v>149</v>
      </c>
      <c r="AY800" s="18" t="s">
        <v>141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18" t="s">
        <v>149</v>
      </c>
      <c r="BK800" s="227">
        <f>ROUND(I800*H800,2)</f>
        <v>0</v>
      </c>
      <c r="BL800" s="18" t="s">
        <v>229</v>
      </c>
      <c r="BM800" s="226" t="s">
        <v>1021</v>
      </c>
    </row>
    <row r="801" s="13" customFormat="1">
      <c r="A801" s="13"/>
      <c r="B801" s="228"/>
      <c r="C801" s="229"/>
      <c r="D801" s="230" t="s">
        <v>151</v>
      </c>
      <c r="E801" s="231" t="s">
        <v>1</v>
      </c>
      <c r="F801" s="232" t="s">
        <v>1022</v>
      </c>
      <c r="G801" s="229"/>
      <c r="H801" s="231" t="s">
        <v>1</v>
      </c>
      <c r="I801" s="233"/>
      <c r="J801" s="229"/>
      <c r="K801" s="229"/>
      <c r="L801" s="234"/>
      <c r="M801" s="235"/>
      <c r="N801" s="236"/>
      <c r="O801" s="236"/>
      <c r="P801" s="236"/>
      <c r="Q801" s="236"/>
      <c r="R801" s="236"/>
      <c r="S801" s="236"/>
      <c r="T801" s="237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8" t="s">
        <v>151</v>
      </c>
      <c r="AU801" s="238" t="s">
        <v>149</v>
      </c>
      <c r="AV801" s="13" t="s">
        <v>84</v>
      </c>
      <c r="AW801" s="13" t="s">
        <v>33</v>
      </c>
      <c r="AX801" s="13" t="s">
        <v>76</v>
      </c>
      <c r="AY801" s="238" t="s">
        <v>141</v>
      </c>
    </row>
    <row r="802" s="14" customFormat="1">
      <c r="A802" s="14"/>
      <c r="B802" s="239"/>
      <c r="C802" s="240"/>
      <c r="D802" s="230" t="s">
        <v>151</v>
      </c>
      <c r="E802" s="241" t="s">
        <v>1</v>
      </c>
      <c r="F802" s="242" t="s">
        <v>1023</v>
      </c>
      <c r="G802" s="240"/>
      <c r="H802" s="243">
        <v>44.82</v>
      </c>
      <c r="I802" s="244"/>
      <c r="J802" s="240"/>
      <c r="K802" s="240"/>
      <c r="L802" s="245"/>
      <c r="M802" s="246"/>
      <c r="N802" s="247"/>
      <c r="O802" s="247"/>
      <c r="P802" s="247"/>
      <c r="Q802" s="247"/>
      <c r="R802" s="247"/>
      <c r="S802" s="247"/>
      <c r="T802" s="248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9" t="s">
        <v>151</v>
      </c>
      <c r="AU802" s="249" t="s">
        <v>149</v>
      </c>
      <c r="AV802" s="14" t="s">
        <v>149</v>
      </c>
      <c r="AW802" s="14" t="s">
        <v>33</v>
      </c>
      <c r="AX802" s="14" t="s">
        <v>84</v>
      </c>
      <c r="AY802" s="249" t="s">
        <v>141</v>
      </c>
    </row>
    <row r="803" s="2" customFormat="1" ht="24.15" customHeight="1">
      <c r="A803" s="39"/>
      <c r="B803" s="40"/>
      <c r="C803" s="215" t="s">
        <v>1024</v>
      </c>
      <c r="D803" s="215" t="s">
        <v>143</v>
      </c>
      <c r="E803" s="216" t="s">
        <v>1025</v>
      </c>
      <c r="F803" s="217" t="s">
        <v>1026</v>
      </c>
      <c r="G803" s="218" t="s">
        <v>146</v>
      </c>
      <c r="H803" s="219">
        <v>62.968000000000004</v>
      </c>
      <c r="I803" s="220"/>
      <c r="J803" s="221">
        <f>ROUND(I803*H803,2)</f>
        <v>0</v>
      </c>
      <c r="K803" s="217" t="s">
        <v>147</v>
      </c>
      <c r="L803" s="45"/>
      <c r="M803" s="222" t="s">
        <v>1</v>
      </c>
      <c r="N803" s="223" t="s">
        <v>42</v>
      </c>
      <c r="O803" s="92"/>
      <c r="P803" s="224">
        <f>O803*H803</f>
        <v>0</v>
      </c>
      <c r="Q803" s="224">
        <v>0</v>
      </c>
      <c r="R803" s="224">
        <f>Q803*H803</f>
        <v>0</v>
      </c>
      <c r="S803" s="224">
        <v>0</v>
      </c>
      <c r="T803" s="22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6" t="s">
        <v>229</v>
      </c>
      <c r="AT803" s="226" t="s">
        <v>143</v>
      </c>
      <c r="AU803" s="226" t="s">
        <v>149</v>
      </c>
      <c r="AY803" s="18" t="s">
        <v>141</v>
      </c>
      <c r="BE803" s="227">
        <f>IF(N803="základní",J803,0)</f>
        <v>0</v>
      </c>
      <c r="BF803" s="227">
        <f>IF(N803="snížená",J803,0)</f>
        <v>0</v>
      </c>
      <c r="BG803" s="227">
        <f>IF(N803="zákl. přenesená",J803,0)</f>
        <v>0</v>
      </c>
      <c r="BH803" s="227">
        <f>IF(N803="sníž. přenesená",J803,0)</f>
        <v>0</v>
      </c>
      <c r="BI803" s="227">
        <f>IF(N803="nulová",J803,0)</f>
        <v>0</v>
      </c>
      <c r="BJ803" s="18" t="s">
        <v>149</v>
      </c>
      <c r="BK803" s="227">
        <f>ROUND(I803*H803,2)</f>
        <v>0</v>
      </c>
      <c r="BL803" s="18" t="s">
        <v>229</v>
      </c>
      <c r="BM803" s="226" t="s">
        <v>1027</v>
      </c>
    </row>
    <row r="804" s="13" customFormat="1">
      <c r="A804" s="13"/>
      <c r="B804" s="228"/>
      <c r="C804" s="229"/>
      <c r="D804" s="230" t="s">
        <v>151</v>
      </c>
      <c r="E804" s="231" t="s">
        <v>1</v>
      </c>
      <c r="F804" s="232" t="s">
        <v>1028</v>
      </c>
      <c r="G804" s="229"/>
      <c r="H804" s="231" t="s">
        <v>1</v>
      </c>
      <c r="I804" s="233"/>
      <c r="J804" s="229"/>
      <c r="K804" s="229"/>
      <c r="L804" s="234"/>
      <c r="M804" s="235"/>
      <c r="N804" s="236"/>
      <c r="O804" s="236"/>
      <c r="P804" s="236"/>
      <c r="Q804" s="236"/>
      <c r="R804" s="236"/>
      <c r="S804" s="236"/>
      <c r="T804" s="237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8" t="s">
        <v>151</v>
      </c>
      <c r="AU804" s="238" t="s">
        <v>149</v>
      </c>
      <c r="AV804" s="13" t="s">
        <v>84</v>
      </c>
      <c r="AW804" s="13" t="s">
        <v>33</v>
      </c>
      <c r="AX804" s="13" t="s">
        <v>76</v>
      </c>
      <c r="AY804" s="238" t="s">
        <v>141</v>
      </c>
    </row>
    <row r="805" s="14" customFormat="1">
      <c r="A805" s="14"/>
      <c r="B805" s="239"/>
      <c r="C805" s="240"/>
      <c r="D805" s="230" t="s">
        <v>151</v>
      </c>
      <c r="E805" s="241" t="s">
        <v>1</v>
      </c>
      <c r="F805" s="242" t="s">
        <v>239</v>
      </c>
      <c r="G805" s="240"/>
      <c r="H805" s="243">
        <v>62.968000000000004</v>
      </c>
      <c r="I805" s="244"/>
      <c r="J805" s="240"/>
      <c r="K805" s="240"/>
      <c r="L805" s="245"/>
      <c r="M805" s="246"/>
      <c r="N805" s="247"/>
      <c r="O805" s="247"/>
      <c r="P805" s="247"/>
      <c r="Q805" s="247"/>
      <c r="R805" s="247"/>
      <c r="S805" s="247"/>
      <c r="T805" s="248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9" t="s">
        <v>151</v>
      </c>
      <c r="AU805" s="249" t="s">
        <v>149</v>
      </c>
      <c r="AV805" s="14" t="s">
        <v>149</v>
      </c>
      <c r="AW805" s="14" t="s">
        <v>33</v>
      </c>
      <c r="AX805" s="14" t="s">
        <v>84</v>
      </c>
      <c r="AY805" s="249" t="s">
        <v>141</v>
      </c>
    </row>
    <row r="806" s="2" customFormat="1" ht="14.4" customHeight="1">
      <c r="A806" s="39"/>
      <c r="B806" s="40"/>
      <c r="C806" s="250" t="s">
        <v>1029</v>
      </c>
      <c r="D806" s="250" t="s">
        <v>193</v>
      </c>
      <c r="E806" s="251" t="s">
        <v>965</v>
      </c>
      <c r="F806" s="252" t="s">
        <v>966</v>
      </c>
      <c r="G806" s="253" t="s">
        <v>196</v>
      </c>
      <c r="H806" s="254">
        <v>0.019</v>
      </c>
      <c r="I806" s="255"/>
      <c r="J806" s="256">
        <f>ROUND(I806*H806,2)</f>
        <v>0</v>
      </c>
      <c r="K806" s="252" t="s">
        <v>147</v>
      </c>
      <c r="L806" s="257"/>
      <c r="M806" s="258" t="s">
        <v>1</v>
      </c>
      <c r="N806" s="259" t="s">
        <v>42</v>
      </c>
      <c r="O806" s="92"/>
      <c r="P806" s="224">
        <f>O806*H806</f>
        <v>0</v>
      </c>
      <c r="Q806" s="224">
        <v>1</v>
      </c>
      <c r="R806" s="224">
        <f>Q806*H806</f>
        <v>0.019</v>
      </c>
      <c r="S806" s="224">
        <v>0</v>
      </c>
      <c r="T806" s="225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26" t="s">
        <v>322</v>
      </c>
      <c r="AT806" s="226" t="s">
        <v>193</v>
      </c>
      <c r="AU806" s="226" t="s">
        <v>149</v>
      </c>
      <c r="AY806" s="18" t="s">
        <v>141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18" t="s">
        <v>149</v>
      </c>
      <c r="BK806" s="227">
        <f>ROUND(I806*H806,2)</f>
        <v>0</v>
      </c>
      <c r="BL806" s="18" t="s">
        <v>229</v>
      </c>
      <c r="BM806" s="226" t="s">
        <v>1030</v>
      </c>
    </row>
    <row r="807" s="14" customFormat="1">
      <c r="A807" s="14"/>
      <c r="B807" s="239"/>
      <c r="C807" s="240"/>
      <c r="D807" s="230" t="s">
        <v>151</v>
      </c>
      <c r="E807" s="240"/>
      <c r="F807" s="242" t="s">
        <v>1031</v>
      </c>
      <c r="G807" s="240"/>
      <c r="H807" s="243">
        <v>0.019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9" t="s">
        <v>151</v>
      </c>
      <c r="AU807" s="249" t="s">
        <v>149</v>
      </c>
      <c r="AV807" s="14" t="s">
        <v>149</v>
      </c>
      <c r="AW807" s="14" t="s">
        <v>4</v>
      </c>
      <c r="AX807" s="14" t="s">
        <v>84</v>
      </c>
      <c r="AY807" s="249" t="s">
        <v>141</v>
      </c>
    </row>
    <row r="808" s="2" customFormat="1" ht="24.15" customHeight="1">
      <c r="A808" s="39"/>
      <c r="B808" s="40"/>
      <c r="C808" s="215" t="s">
        <v>1032</v>
      </c>
      <c r="D808" s="215" t="s">
        <v>143</v>
      </c>
      <c r="E808" s="216" t="s">
        <v>1033</v>
      </c>
      <c r="F808" s="217" t="s">
        <v>1034</v>
      </c>
      <c r="G808" s="218" t="s">
        <v>146</v>
      </c>
      <c r="H808" s="219">
        <v>94.451999999999998</v>
      </c>
      <c r="I808" s="220"/>
      <c r="J808" s="221">
        <f>ROUND(I808*H808,2)</f>
        <v>0</v>
      </c>
      <c r="K808" s="217" t="s">
        <v>147</v>
      </c>
      <c r="L808" s="45"/>
      <c r="M808" s="222" t="s">
        <v>1</v>
      </c>
      <c r="N808" s="223" t="s">
        <v>42</v>
      </c>
      <c r="O808" s="92"/>
      <c r="P808" s="224">
        <f>O808*H808</f>
        <v>0</v>
      </c>
      <c r="Q808" s="224">
        <v>0.00088000000000000003</v>
      </c>
      <c r="R808" s="224">
        <f>Q808*H808</f>
        <v>0.083117759999999999</v>
      </c>
      <c r="S808" s="224">
        <v>0</v>
      </c>
      <c r="T808" s="225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26" t="s">
        <v>229</v>
      </c>
      <c r="AT808" s="226" t="s">
        <v>143</v>
      </c>
      <c r="AU808" s="226" t="s">
        <v>149</v>
      </c>
      <c r="AY808" s="18" t="s">
        <v>141</v>
      </c>
      <c r="BE808" s="227">
        <f>IF(N808="základní",J808,0)</f>
        <v>0</v>
      </c>
      <c r="BF808" s="227">
        <f>IF(N808="snížená",J808,0)</f>
        <v>0</v>
      </c>
      <c r="BG808" s="227">
        <f>IF(N808="zákl. přenesená",J808,0)</f>
        <v>0</v>
      </c>
      <c r="BH808" s="227">
        <f>IF(N808="sníž. přenesená",J808,0)</f>
        <v>0</v>
      </c>
      <c r="BI808" s="227">
        <f>IF(N808="nulová",J808,0)</f>
        <v>0</v>
      </c>
      <c r="BJ808" s="18" t="s">
        <v>149</v>
      </c>
      <c r="BK808" s="227">
        <f>ROUND(I808*H808,2)</f>
        <v>0</v>
      </c>
      <c r="BL808" s="18" t="s">
        <v>229</v>
      </c>
      <c r="BM808" s="226" t="s">
        <v>1035</v>
      </c>
    </row>
    <row r="809" s="13" customFormat="1">
      <c r="A809" s="13"/>
      <c r="B809" s="228"/>
      <c r="C809" s="229"/>
      <c r="D809" s="230" t="s">
        <v>151</v>
      </c>
      <c r="E809" s="231" t="s">
        <v>1</v>
      </c>
      <c r="F809" s="232" t="s">
        <v>1036</v>
      </c>
      <c r="G809" s="229"/>
      <c r="H809" s="231" t="s">
        <v>1</v>
      </c>
      <c r="I809" s="233"/>
      <c r="J809" s="229"/>
      <c r="K809" s="229"/>
      <c r="L809" s="234"/>
      <c r="M809" s="235"/>
      <c r="N809" s="236"/>
      <c r="O809" s="236"/>
      <c r="P809" s="236"/>
      <c r="Q809" s="236"/>
      <c r="R809" s="236"/>
      <c r="S809" s="236"/>
      <c r="T809" s="237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8" t="s">
        <v>151</v>
      </c>
      <c r="AU809" s="238" t="s">
        <v>149</v>
      </c>
      <c r="AV809" s="13" t="s">
        <v>84</v>
      </c>
      <c r="AW809" s="13" t="s">
        <v>33</v>
      </c>
      <c r="AX809" s="13" t="s">
        <v>76</v>
      </c>
      <c r="AY809" s="238" t="s">
        <v>141</v>
      </c>
    </row>
    <row r="810" s="14" customFormat="1">
      <c r="A810" s="14"/>
      <c r="B810" s="239"/>
      <c r="C810" s="240"/>
      <c r="D810" s="230" t="s">
        <v>151</v>
      </c>
      <c r="E810" s="241" t="s">
        <v>1</v>
      </c>
      <c r="F810" s="242" t="s">
        <v>1037</v>
      </c>
      <c r="G810" s="240"/>
      <c r="H810" s="243">
        <v>94.451999999999998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9" t="s">
        <v>151</v>
      </c>
      <c r="AU810" s="249" t="s">
        <v>149</v>
      </c>
      <c r="AV810" s="14" t="s">
        <v>149</v>
      </c>
      <c r="AW810" s="14" t="s">
        <v>33</v>
      </c>
      <c r="AX810" s="14" t="s">
        <v>84</v>
      </c>
      <c r="AY810" s="249" t="s">
        <v>141</v>
      </c>
    </row>
    <row r="811" s="2" customFormat="1" ht="37.8" customHeight="1">
      <c r="A811" s="39"/>
      <c r="B811" s="40"/>
      <c r="C811" s="250" t="s">
        <v>1038</v>
      </c>
      <c r="D811" s="250" t="s">
        <v>193</v>
      </c>
      <c r="E811" s="251" t="s">
        <v>1039</v>
      </c>
      <c r="F811" s="252" t="s">
        <v>1040</v>
      </c>
      <c r="G811" s="253" t="s">
        <v>146</v>
      </c>
      <c r="H811" s="254">
        <v>108.62000000000001</v>
      </c>
      <c r="I811" s="255"/>
      <c r="J811" s="256">
        <f>ROUND(I811*H811,2)</f>
        <v>0</v>
      </c>
      <c r="K811" s="252" t="s">
        <v>147</v>
      </c>
      <c r="L811" s="257"/>
      <c r="M811" s="258" t="s">
        <v>1</v>
      </c>
      <c r="N811" s="259" t="s">
        <v>42</v>
      </c>
      <c r="O811" s="92"/>
      <c r="P811" s="224">
        <f>O811*H811</f>
        <v>0</v>
      </c>
      <c r="Q811" s="224">
        <v>0.0047999999999999996</v>
      </c>
      <c r="R811" s="224">
        <f>Q811*H811</f>
        <v>0.52137599999999995</v>
      </c>
      <c r="S811" s="224">
        <v>0</v>
      </c>
      <c r="T811" s="22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26" t="s">
        <v>322</v>
      </c>
      <c r="AT811" s="226" t="s">
        <v>193</v>
      </c>
      <c r="AU811" s="226" t="s">
        <v>149</v>
      </c>
      <c r="AY811" s="18" t="s">
        <v>141</v>
      </c>
      <c r="BE811" s="227">
        <f>IF(N811="základní",J811,0)</f>
        <v>0</v>
      </c>
      <c r="BF811" s="227">
        <f>IF(N811="snížená",J811,0)</f>
        <v>0</v>
      </c>
      <c r="BG811" s="227">
        <f>IF(N811="zákl. přenesená",J811,0)</f>
        <v>0</v>
      </c>
      <c r="BH811" s="227">
        <f>IF(N811="sníž. přenesená",J811,0)</f>
        <v>0</v>
      </c>
      <c r="BI811" s="227">
        <f>IF(N811="nulová",J811,0)</f>
        <v>0</v>
      </c>
      <c r="BJ811" s="18" t="s">
        <v>149</v>
      </c>
      <c r="BK811" s="227">
        <f>ROUND(I811*H811,2)</f>
        <v>0</v>
      </c>
      <c r="BL811" s="18" t="s">
        <v>229</v>
      </c>
      <c r="BM811" s="226" t="s">
        <v>1041</v>
      </c>
    </row>
    <row r="812" s="14" customFormat="1">
      <c r="A812" s="14"/>
      <c r="B812" s="239"/>
      <c r="C812" s="240"/>
      <c r="D812" s="230" t="s">
        <v>151</v>
      </c>
      <c r="E812" s="240"/>
      <c r="F812" s="242" t="s">
        <v>1042</v>
      </c>
      <c r="G812" s="240"/>
      <c r="H812" s="243">
        <v>108.62000000000001</v>
      </c>
      <c r="I812" s="244"/>
      <c r="J812" s="240"/>
      <c r="K812" s="240"/>
      <c r="L812" s="245"/>
      <c r="M812" s="246"/>
      <c r="N812" s="247"/>
      <c r="O812" s="247"/>
      <c r="P812" s="247"/>
      <c r="Q812" s="247"/>
      <c r="R812" s="247"/>
      <c r="S812" s="247"/>
      <c r="T812" s="24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9" t="s">
        <v>151</v>
      </c>
      <c r="AU812" s="249" t="s">
        <v>149</v>
      </c>
      <c r="AV812" s="14" t="s">
        <v>149</v>
      </c>
      <c r="AW812" s="14" t="s">
        <v>4</v>
      </c>
      <c r="AX812" s="14" t="s">
        <v>84</v>
      </c>
      <c r="AY812" s="249" t="s">
        <v>141</v>
      </c>
    </row>
    <row r="813" s="2" customFormat="1" ht="24.15" customHeight="1">
      <c r="A813" s="39"/>
      <c r="B813" s="40"/>
      <c r="C813" s="215" t="s">
        <v>1043</v>
      </c>
      <c r="D813" s="215" t="s">
        <v>143</v>
      </c>
      <c r="E813" s="216" t="s">
        <v>1033</v>
      </c>
      <c r="F813" s="217" t="s">
        <v>1034</v>
      </c>
      <c r="G813" s="218" t="s">
        <v>146</v>
      </c>
      <c r="H813" s="219">
        <v>256.17599999999999</v>
      </c>
      <c r="I813" s="220"/>
      <c r="J813" s="221">
        <f>ROUND(I813*H813,2)</f>
        <v>0</v>
      </c>
      <c r="K813" s="217" t="s">
        <v>147</v>
      </c>
      <c r="L813" s="45"/>
      <c r="M813" s="222" t="s">
        <v>1</v>
      </c>
      <c r="N813" s="223" t="s">
        <v>42</v>
      </c>
      <c r="O813" s="92"/>
      <c r="P813" s="224">
        <f>O813*H813</f>
        <v>0</v>
      </c>
      <c r="Q813" s="224">
        <v>0.00088000000000000003</v>
      </c>
      <c r="R813" s="224">
        <f>Q813*H813</f>
        <v>0.22543488</v>
      </c>
      <c r="S813" s="224">
        <v>0</v>
      </c>
      <c r="T813" s="22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6" t="s">
        <v>229</v>
      </c>
      <c r="AT813" s="226" t="s">
        <v>143</v>
      </c>
      <c r="AU813" s="226" t="s">
        <v>149</v>
      </c>
      <c r="AY813" s="18" t="s">
        <v>141</v>
      </c>
      <c r="BE813" s="227">
        <f>IF(N813="základní",J813,0)</f>
        <v>0</v>
      </c>
      <c r="BF813" s="227">
        <f>IF(N813="snížená",J813,0)</f>
        <v>0</v>
      </c>
      <c r="BG813" s="227">
        <f>IF(N813="zákl. přenesená",J813,0)</f>
        <v>0</v>
      </c>
      <c r="BH813" s="227">
        <f>IF(N813="sníž. přenesená",J813,0)</f>
        <v>0</v>
      </c>
      <c r="BI813" s="227">
        <f>IF(N813="nulová",J813,0)</f>
        <v>0</v>
      </c>
      <c r="BJ813" s="18" t="s">
        <v>149</v>
      </c>
      <c r="BK813" s="227">
        <f>ROUND(I813*H813,2)</f>
        <v>0</v>
      </c>
      <c r="BL813" s="18" t="s">
        <v>229</v>
      </c>
      <c r="BM813" s="226" t="s">
        <v>1044</v>
      </c>
    </row>
    <row r="814" s="13" customFormat="1">
      <c r="A814" s="13"/>
      <c r="B814" s="228"/>
      <c r="C814" s="229"/>
      <c r="D814" s="230" t="s">
        <v>151</v>
      </c>
      <c r="E814" s="231" t="s">
        <v>1</v>
      </c>
      <c r="F814" s="232" t="s">
        <v>1045</v>
      </c>
      <c r="G814" s="229"/>
      <c r="H814" s="231" t="s">
        <v>1</v>
      </c>
      <c r="I814" s="233"/>
      <c r="J814" s="229"/>
      <c r="K814" s="229"/>
      <c r="L814" s="234"/>
      <c r="M814" s="235"/>
      <c r="N814" s="236"/>
      <c r="O814" s="236"/>
      <c r="P814" s="236"/>
      <c r="Q814" s="236"/>
      <c r="R814" s="236"/>
      <c r="S814" s="236"/>
      <c r="T814" s="23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8" t="s">
        <v>151</v>
      </c>
      <c r="AU814" s="238" t="s">
        <v>149</v>
      </c>
      <c r="AV814" s="13" t="s">
        <v>84</v>
      </c>
      <c r="AW814" s="13" t="s">
        <v>33</v>
      </c>
      <c r="AX814" s="13" t="s">
        <v>76</v>
      </c>
      <c r="AY814" s="238" t="s">
        <v>141</v>
      </c>
    </row>
    <row r="815" s="14" customFormat="1">
      <c r="A815" s="14"/>
      <c r="B815" s="239"/>
      <c r="C815" s="240"/>
      <c r="D815" s="230" t="s">
        <v>151</v>
      </c>
      <c r="E815" s="241" t="s">
        <v>1</v>
      </c>
      <c r="F815" s="242" t="s">
        <v>1046</v>
      </c>
      <c r="G815" s="240"/>
      <c r="H815" s="243">
        <v>256.17599999999999</v>
      </c>
      <c r="I815" s="244"/>
      <c r="J815" s="240"/>
      <c r="K815" s="240"/>
      <c r="L815" s="245"/>
      <c r="M815" s="246"/>
      <c r="N815" s="247"/>
      <c r="O815" s="247"/>
      <c r="P815" s="247"/>
      <c r="Q815" s="247"/>
      <c r="R815" s="247"/>
      <c r="S815" s="247"/>
      <c r="T815" s="24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9" t="s">
        <v>151</v>
      </c>
      <c r="AU815" s="249" t="s">
        <v>149</v>
      </c>
      <c r="AV815" s="14" t="s">
        <v>149</v>
      </c>
      <c r="AW815" s="14" t="s">
        <v>33</v>
      </c>
      <c r="AX815" s="14" t="s">
        <v>84</v>
      </c>
      <c r="AY815" s="249" t="s">
        <v>141</v>
      </c>
    </row>
    <row r="816" s="2" customFormat="1" ht="37.8" customHeight="1">
      <c r="A816" s="39"/>
      <c r="B816" s="40"/>
      <c r="C816" s="250" t="s">
        <v>1047</v>
      </c>
      <c r="D816" s="250" t="s">
        <v>193</v>
      </c>
      <c r="E816" s="251" t="s">
        <v>1039</v>
      </c>
      <c r="F816" s="252" t="s">
        <v>1040</v>
      </c>
      <c r="G816" s="253" t="s">
        <v>146</v>
      </c>
      <c r="H816" s="254">
        <v>294.60199999999998</v>
      </c>
      <c r="I816" s="255"/>
      <c r="J816" s="256">
        <f>ROUND(I816*H816,2)</f>
        <v>0</v>
      </c>
      <c r="K816" s="252" t="s">
        <v>147</v>
      </c>
      <c r="L816" s="257"/>
      <c r="M816" s="258" t="s">
        <v>1</v>
      </c>
      <c r="N816" s="259" t="s">
        <v>42</v>
      </c>
      <c r="O816" s="92"/>
      <c r="P816" s="224">
        <f>O816*H816</f>
        <v>0</v>
      </c>
      <c r="Q816" s="224">
        <v>0.0047999999999999996</v>
      </c>
      <c r="R816" s="224">
        <f>Q816*H816</f>
        <v>1.4140895999999998</v>
      </c>
      <c r="S816" s="224">
        <v>0</v>
      </c>
      <c r="T816" s="225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26" t="s">
        <v>322</v>
      </c>
      <c r="AT816" s="226" t="s">
        <v>193</v>
      </c>
      <c r="AU816" s="226" t="s">
        <v>149</v>
      </c>
      <c r="AY816" s="18" t="s">
        <v>141</v>
      </c>
      <c r="BE816" s="227">
        <f>IF(N816="základní",J816,0)</f>
        <v>0</v>
      </c>
      <c r="BF816" s="227">
        <f>IF(N816="snížená",J816,0)</f>
        <v>0</v>
      </c>
      <c r="BG816" s="227">
        <f>IF(N816="zákl. přenesená",J816,0)</f>
        <v>0</v>
      </c>
      <c r="BH816" s="227">
        <f>IF(N816="sníž. přenesená",J816,0)</f>
        <v>0</v>
      </c>
      <c r="BI816" s="227">
        <f>IF(N816="nulová",J816,0)</f>
        <v>0</v>
      </c>
      <c r="BJ816" s="18" t="s">
        <v>149</v>
      </c>
      <c r="BK816" s="227">
        <f>ROUND(I816*H816,2)</f>
        <v>0</v>
      </c>
      <c r="BL816" s="18" t="s">
        <v>229</v>
      </c>
      <c r="BM816" s="226" t="s">
        <v>1048</v>
      </c>
    </row>
    <row r="817" s="14" customFormat="1">
      <c r="A817" s="14"/>
      <c r="B817" s="239"/>
      <c r="C817" s="240"/>
      <c r="D817" s="230" t="s">
        <v>151</v>
      </c>
      <c r="E817" s="240"/>
      <c r="F817" s="242" t="s">
        <v>1049</v>
      </c>
      <c r="G817" s="240"/>
      <c r="H817" s="243">
        <v>294.60199999999998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9" t="s">
        <v>151</v>
      </c>
      <c r="AU817" s="249" t="s">
        <v>149</v>
      </c>
      <c r="AV817" s="14" t="s">
        <v>149</v>
      </c>
      <c r="AW817" s="14" t="s">
        <v>4</v>
      </c>
      <c r="AX817" s="14" t="s">
        <v>84</v>
      </c>
      <c r="AY817" s="249" t="s">
        <v>141</v>
      </c>
    </row>
    <row r="818" s="2" customFormat="1" ht="37.8" customHeight="1">
      <c r="A818" s="39"/>
      <c r="B818" s="40"/>
      <c r="C818" s="215" t="s">
        <v>1050</v>
      </c>
      <c r="D818" s="215" t="s">
        <v>143</v>
      </c>
      <c r="E818" s="216" t="s">
        <v>1051</v>
      </c>
      <c r="F818" s="217" t="s">
        <v>1052</v>
      </c>
      <c r="G818" s="218" t="s">
        <v>249</v>
      </c>
      <c r="H818" s="219">
        <v>165</v>
      </c>
      <c r="I818" s="220"/>
      <c r="J818" s="221">
        <f>ROUND(I818*H818,2)</f>
        <v>0</v>
      </c>
      <c r="K818" s="217" t="s">
        <v>147</v>
      </c>
      <c r="L818" s="45"/>
      <c r="M818" s="222" t="s">
        <v>1</v>
      </c>
      <c r="N818" s="223" t="s">
        <v>42</v>
      </c>
      <c r="O818" s="92"/>
      <c r="P818" s="224">
        <f>O818*H818</f>
        <v>0</v>
      </c>
      <c r="Q818" s="224">
        <v>0.00059999999999999995</v>
      </c>
      <c r="R818" s="224">
        <f>Q818*H818</f>
        <v>0.098999999999999991</v>
      </c>
      <c r="S818" s="224">
        <v>0</v>
      </c>
      <c r="T818" s="225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26" t="s">
        <v>229</v>
      </c>
      <c r="AT818" s="226" t="s">
        <v>143</v>
      </c>
      <c r="AU818" s="226" t="s">
        <v>149</v>
      </c>
      <c r="AY818" s="18" t="s">
        <v>141</v>
      </c>
      <c r="BE818" s="227">
        <f>IF(N818="základní",J818,0)</f>
        <v>0</v>
      </c>
      <c r="BF818" s="227">
        <f>IF(N818="snížená",J818,0)</f>
        <v>0</v>
      </c>
      <c r="BG818" s="227">
        <f>IF(N818="zákl. přenesená",J818,0)</f>
        <v>0</v>
      </c>
      <c r="BH818" s="227">
        <f>IF(N818="sníž. přenesená",J818,0)</f>
        <v>0</v>
      </c>
      <c r="BI818" s="227">
        <f>IF(N818="nulová",J818,0)</f>
        <v>0</v>
      </c>
      <c r="BJ818" s="18" t="s">
        <v>149</v>
      </c>
      <c r="BK818" s="227">
        <f>ROUND(I818*H818,2)</f>
        <v>0</v>
      </c>
      <c r="BL818" s="18" t="s">
        <v>229</v>
      </c>
      <c r="BM818" s="226" t="s">
        <v>1053</v>
      </c>
    </row>
    <row r="819" s="13" customFormat="1">
      <c r="A819" s="13"/>
      <c r="B819" s="228"/>
      <c r="C819" s="229"/>
      <c r="D819" s="230" t="s">
        <v>151</v>
      </c>
      <c r="E819" s="231" t="s">
        <v>1</v>
      </c>
      <c r="F819" s="232" t="s">
        <v>1054</v>
      </c>
      <c r="G819" s="229"/>
      <c r="H819" s="231" t="s">
        <v>1</v>
      </c>
      <c r="I819" s="233"/>
      <c r="J819" s="229"/>
      <c r="K819" s="229"/>
      <c r="L819" s="234"/>
      <c r="M819" s="235"/>
      <c r="N819" s="236"/>
      <c r="O819" s="236"/>
      <c r="P819" s="236"/>
      <c r="Q819" s="236"/>
      <c r="R819" s="236"/>
      <c r="S819" s="236"/>
      <c r="T819" s="237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8" t="s">
        <v>151</v>
      </c>
      <c r="AU819" s="238" t="s">
        <v>149</v>
      </c>
      <c r="AV819" s="13" t="s">
        <v>84</v>
      </c>
      <c r="AW819" s="13" t="s">
        <v>33</v>
      </c>
      <c r="AX819" s="13" t="s">
        <v>76</v>
      </c>
      <c r="AY819" s="238" t="s">
        <v>141</v>
      </c>
    </row>
    <row r="820" s="14" customFormat="1">
      <c r="A820" s="14"/>
      <c r="B820" s="239"/>
      <c r="C820" s="240"/>
      <c r="D820" s="230" t="s">
        <v>151</v>
      </c>
      <c r="E820" s="241" t="s">
        <v>1</v>
      </c>
      <c r="F820" s="242" t="s">
        <v>1055</v>
      </c>
      <c r="G820" s="240"/>
      <c r="H820" s="243">
        <v>165</v>
      </c>
      <c r="I820" s="244"/>
      <c r="J820" s="240"/>
      <c r="K820" s="240"/>
      <c r="L820" s="245"/>
      <c r="M820" s="246"/>
      <c r="N820" s="247"/>
      <c r="O820" s="247"/>
      <c r="P820" s="247"/>
      <c r="Q820" s="247"/>
      <c r="R820" s="247"/>
      <c r="S820" s="247"/>
      <c r="T820" s="248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9" t="s">
        <v>151</v>
      </c>
      <c r="AU820" s="249" t="s">
        <v>149</v>
      </c>
      <c r="AV820" s="14" t="s">
        <v>149</v>
      </c>
      <c r="AW820" s="14" t="s">
        <v>33</v>
      </c>
      <c r="AX820" s="14" t="s">
        <v>84</v>
      </c>
      <c r="AY820" s="249" t="s">
        <v>141</v>
      </c>
    </row>
    <row r="821" s="2" customFormat="1" ht="37.8" customHeight="1">
      <c r="A821" s="39"/>
      <c r="B821" s="40"/>
      <c r="C821" s="215" t="s">
        <v>1056</v>
      </c>
      <c r="D821" s="215" t="s">
        <v>143</v>
      </c>
      <c r="E821" s="216" t="s">
        <v>1057</v>
      </c>
      <c r="F821" s="217" t="s">
        <v>1058</v>
      </c>
      <c r="G821" s="218" t="s">
        <v>249</v>
      </c>
      <c r="H821" s="219">
        <v>165</v>
      </c>
      <c r="I821" s="220"/>
      <c r="J821" s="221">
        <f>ROUND(I821*H821,2)</f>
        <v>0</v>
      </c>
      <c r="K821" s="217" t="s">
        <v>147</v>
      </c>
      <c r="L821" s="45"/>
      <c r="M821" s="222" t="s">
        <v>1</v>
      </c>
      <c r="N821" s="223" t="s">
        <v>42</v>
      </c>
      <c r="O821" s="92"/>
      <c r="P821" s="224">
        <f>O821*H821</f>
        <v>0</v>
      </c>
      <c r="Q821" s="224">
        <v>0.00059999999999999995</v>
      </c>
      <c r="R821" s="224">
        <f>Q821*H821</f>
        <v>0.098999999999999991</v>
      </c>
      <c r="S821" s="224">
        <v>0</v>
      </c>
      <c r="T821" s="225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26" t="s">
        <v>229</v>
      </c>
      <c r="AT821" s="226" t="s">
        <v>143</v>
      </c>
      <c r="AU821" s="226" t="s">
        <v>149</v>
      </c>
      <c r="AY821" s="18" t="s">
        <v>141</v>
      </c>
      <c r="BE821" s="227">
        <f>IF(N821="základní",J821,0)</f>
        <v>0</v>
      </c>
      <c r="BF821" s="227">
        <f>IF(N821="snížená",J821,0)</f>
        <v>0</v>
      </c>
      <c r="BG821" s="227">
        <f>IF(N821="zákl. přenesená",J821,0)</f>
        <v>0</v>
      </c>
      <c r="BH821" s="227">
        <f>IF(N821="sníž. přenesená",J821,0)</f>
        <v>0</v>
      </c>
      <c r="BI821" s="227">
        <f>IF(N821="nulová",J821,0)</f>
        <v>0</v>
      </c>
      <c r="BJ821" s="18" t="s">
        <v>149</v>
      </c>
      <c r="BK821" s="227">
        <f>ROUND(I821*H821,2)</f>
        <v>0</v>
      </c>
      <c r="BL821" s="18" t="s">
        <v>229</v>
      </c>
      <c r="BM821" s="226" t="s">
        <v>1059</v>
      </c>
    </row>
    <row r="822" s="13" customFormat="1">
      <c r="A822" s="13"/>
      <c r="B822" s="228"/>
      <c r="C822" s="229"/>
      <c r="D822" s="230" t="s">
        <v>151</v>
      </c>
      <c r="E822" s="231" t="s">
        <v>1</v>
      </c>
      <c r="F822" s="232" t="s">
        <v>1054</v>
      </c>
      <c r="G822" s="229"/>
      <c r="H822" s="231" t="s">
        <v>1</v>
      </c>
      <c r="I822" s="233"/>
      <c r="J822" s="229"/>
      <c r="K822" s="229"/>
      <c r="L822" s="234"/>
      <c r="M822" s="235"/>
      <c r="N822" s="236"/>
      <c r="O822" s="236"/>
      <c r="P822" s="236"/>
      <c r="Q822" s="236"/>
      <c r="R822" s="236"/>
      <c r="S822" s="236"/>
      <c r="T822" s="23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8" t="s">
        <v>151</v>
      </c>
      <c r="AU822" s="238" t="s">
        <v>149</v>
      </c>
      <c r="AV822" s="13" t="s">
        <v>84</v>
      </c>
      <c r="AW822" s="13" t="s">
        <v>33</v>
      </c>
      <c r="AX822" s="13" t="s">
        <v>76</v>
      </c>
      <c r="AY822" s="238" t="s">
        <v>141</v>
      </c>
    </row>
    <row r="823" s="14" customFormat="1">
      <c r="A823" s="14"/>
      <c r="B823" s="239"/>
      <c r="C823" s="240"/>
      <c r="D823" s="230" t="s">
        <v>151</v>
      </c>
      <c r="E823" s="241" t="s">
        <v>1</v>
      </c>
      <c r="F823" s="242" t="s">
        <v>1060</v>
      </c>
      <c r="G823" s="240"/>
      <c r="H823" s="243">
        <v>165</v>
      </c>
      <c r="I823" s="244"/>
      <c r="J823" s="240"/>
      <c r="K823" s="240"/>
      <c r="L823" s="245"/>
      <c r="M823" s="246"/>
      <c r="N823" s="247"/>
      <c r="O823" s="247"/>
      <c r="P823" s="247"/>
      <c r="Q823" s="247"/>
      <c r="R823" s="247"/>
      <c r="S823" s="247"/>
      <c r="T823" s="24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9" t="s">
        <v>151</v>
      </c>
      <c r="AU823" s="249" t="s">
        <v>149</v>
      </c>
      <c r="AV823" s="14" t="s">
        <v>149</v>
      </c>
      <c r="AW823" s="14" t="s">
        <v>33</v>
      </c>
      <c r="AX823" s="14" t="s">
        <v>84</v>
      </c>
      <c r="AY823" s="249" t="s">
        <v>141</v>
      </c>
    </row>
    <row r="824" s="2" customFormat="1" ht="37.8" customHeight="1">
      <c r="A824" s="39"/>
      <c r="B824" s="40"/>
      <c r="C824" s="215" t="s">
        <v>1061</v>
      </c>
      <c r="D824" s="215" t="s">
        <v>143</v>
      </c>
      <c r="E824" s="216" t="s">
        <v>1062</v>
      </c>
      <c r="F824" s="217" t="s">
        <v>1063</v>
      </c>
      <c r="G824" s="218" t="s">
        <v>146</v>
      </c>
      <c r="H824" s="219">
        <v>278.89999999999998</v>
      </c>
      <c r="I824" s="220"/>
      <c r="J824" s="221">
        <f>ROUND(I824*H824,2)</f>
        <v>0</v>
      </c>
      <c r="K824" s="217" t="s">
        <v>147</v>
      </c>
      <c r="L824" s="45"/>
      <c r="M824" s="222" t="s">
        <v>1</v>
      </c>
      <c r="N824" s="223" t="s">
        <v>42</v>
      </c>
      <c r="O824" s="92"/>
      <c r="P824" s="224">
        <f>O824*H824</f>
        <v>0</v>
      </c>
      <c r="Q824" s="224">
        <v>0.00013999999999999999</v>
      </c>
      <c r="R824" s="224">
        <f>Q824*H824</f>
        <v>0.03904599999999999</v>
      </c>
      <c r="S824" s="224">
        <v>0</v>
      </c>
      <c r="T824" s="225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26" t="s">
        <v>229</v>
      </c>
      <c r="AT824" s="226" t="s">
        <v>143</v>
      </c>
      <c r="AU824" s="226" t="s">
        <v>149</v>
      </c>
      <c r="AY824" s="18" t="s">
        <v>141</v>
      </c>
      <c r="BE824" s="227">
        <f>IF(N824="základní",J824,0)</f>
        <v>0</v>
      </c>
      <c r="BF824" s="227">
        <f>IF(N824="snížená",J824,0)</f>
        <v>0</v>
      </c>
      <c r="BG824" s="227">
        <f>IF(N824="zákl. přenesená",J824,0)</f>
        <v>0</v>
      </c>
      <c r="BH824" s="227">
        <f>IF(N824="sníž. přenesená",J824,0)</f>
        <v>0</v>
      </c>
      <c r="BI824" s="227">
        <f>IF(N824="nulová",J824,0)</f>
        <v>0</v>
      </c>
      <c r="BJ824" s="18" t="s">
        <v>149</v>
      </c>
      <c r="BK824" s="227">
        <f>ROUND(I824*H824,2)</f>
        <v>0</v>
      </c>
      <c r="BL824" s="18" t="s">
        <v>229</v>
      </c>
      <c r="BM824" s="226" t="s">
        <v>1064</v>
      </c>
    </row>
    <row r="825" s="13" customFormat="1">
      <c r="A825" s="13"/>
      <c r="B825" s="228"/>
      <c r="C825" s="229"/>
      <c r="D825" s="230" t="s">
        <v>151</v>
      </c>
      <c r="E825" s="231" t="s">
        <v>1</v>
      </c>
      <c r="F825" s="232" t="s">
        <v>1065</v>
      </c>
      <c r="G825" s="229"/>
      <c r="H825" s="231" t="s">
        <v>1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8" t="s">
        <v>151</v>
      </c>
      <c r="AU825" s="238" t="s">
        <v>149</v>
      </c>
      <c r="AV825" s="13" t="s">
        <v>84</v>
      </c>
      <c r="AW825" s="13" t="s">
        <v>33</v>
      </c>
      <c r="AX825" s="13" t="s">
        <v>76</v>
      </c>
      <c r="AY825" s="238" t="s">
        <v>141</v>
      </c>
    </row>
    <row r="826" s="14" customFormat="1">
      <c r="A826" s="14"/>
      <c r="B826" s="239"/>
      <c r="C826" s="240"/>
      <c r="D826" s="230" t="s">
        <v>151</v>
      </c>
      <c r="E826" s="241" t="s">
        <v>1</v>
      </c>
      <c r="F826" s="242" t="s">
        <v>1066</v>
      </c>
      <c r="G826" s="240"/>
      <c r="H826" s="243">
        <v>278.89999999999998</v>
      </c>
      <c r="I826" s="244"/>
      <c r="J826" s="240"/>
      <c r="K826" s="240"/>
      <c r="L826" s="245"/>
      <c r="M826" s="246"/>
      <c r="N826" s="247"/>
      <c r="O826" s="247"/>
      <c r="P826" s="247"/>
      <c r="Q826" s="247"/>
      <c r="R826" s="247"/>
      <c r="S826" s="247"/>
      <c r="T826" s="248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9" t="s">
        <v>151</v>
      </c>
      <c r="AU826" s="249" t="s">
        <v>149</v>
      </c>
      <c r="AV826" s="14" t="s">
        <v>149</v>
      </c>
      <c r="AW826" s="14" t="s">
        <v>33</v>
      </c>
      <c r="AX826" s="14" t="s">
        <v>84</v>
      </c>
      <c r="AY826" s="249" t="s">
        <v>141</v>
      </c>
    </row>
    <row r="827" s="2" customFormat="1" ht="24.15" customHeight="1">
      <c r="A827" s="39"/>
      <c r="B827" s="40"/>
      <c r="C827" s="215" t="s">
        <v>1067</v>
      </c>
      <c r="D827" s="215" t="s">
        <v>143</v>
      </c>
      <c r="E827" s="216" t="s">
        <v>1068</v>
      </c>
      <c r="F827" s="217" t="s">
        <v>1069</v>
      </c>
      <c r="G827" s="218" t="s">
        <v>146</v>
      </c>
      <c r="H827" s="219">
        <v>402.19999999999999</v>
      </c>
      <c r="I827" s="220"/>
      <c r="J827" s="221">
        <f>ROUND(I827*H827,2)</f>
        <v>0</v>
      </c>
      <c r="K827" s="217" t="s">
        <v>147</v>
      </c>
      <c r="L827" s="45"/>
      <c r="M827" s="222" t="s">
        <v>1</v>
      </c>
      <c r="N827" s="223" t="s">
        <v>42</v>
      </c>
      <c r="O827" s="92"/>
      <c r="P827" s="224">
        <f>O827*H827</f>
        <v>0</v>
      </c>
      <c r="Q827" s="224">
        <v>0.00027999999999999998</v>
      </c>
      <c r="R827" s="224">
        <f>Q827*H827</f>
        <v>0.11261599999999999</v>
      </c>
      <c r="S827" s="224">
        <v>0</v>
      </c>
      <c r="T827" s="225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26" t="s">
        <v>229</v>
      </c>
      <c r="AT827" s="226" t="s">
        <v>143</v>
      </c>
      <c r="AU827" s="226" t="s">
        <v>149</v>
      </c>
      <c r="AY827" s="18" t="s">
        <v>141</v>
      </c>
      <c r="BE827" s="227">
        <f>IF(N827="základní",J827,0)</f>
        <v>0</v>
      </c>
      <c r="BF827" s="227">
        <f>IF(N827="snížená",J827,0)</f>
        <v>0</v>
      </c>
      <c r="BG827" s="227">
        <f>IF(N827="zákl. přenesená",J827,0)</f>
        <v>0</v>
      </c>
      <c r="BH827" s="227">
        <f>IF(N827="sníž. přenesená",J827,0)</f>
        <v>0</v>
      </c>
      <c r="BI827" s="227">
        <f>IF(N827="nulová",J827,0)</f>
        <v>0</v>
      </c>
      <c r="BJ827" s="18" t="s">
        <v>149</v>
      </c>
      <c r="BK827" s="227">
        <f>ROUND(I827*H827,2)</f>
        <v>0</v>
      </c>
      <c r="BL827" s="18" t="s">
        <v>229</v>
      </c>
      <c r="BM827" s="226" t="s">
        <v>1070</v>
      </c>
    </row>
    <row r="828" s="13" customFormat="1">
      <c r="A828" s="13"/>
      <c r="B828" s="228"/>
      <c r="C828" s="229"/>
      <c r="D828" s="230" t="s">
        <v>151</v>
      </c>
      <c r="E828" s="231" t="s">
        <v>1</v>
      </c>
      <c r="F828" s="232" t="s">
        <v>1065</v>
      </c>
      <c r="G828" s="229"/>
      <c r="H828" s="231" t="s">
        <v>1</v>
      </c>
      <c r="I828" s="233"/>
      <c r="J828" s="229"/>
      <c r="K828" s="229"/>
      <c r="L828" s="234"/>
      <c r="M828" s="235"/>
      <c r="N828" s="236"/>
      <c r="O828" s="236"/>
      <c r="P828" s="236"/>
      <c r="Q828" s="236"/>
      <c r="R828" s="236"/>
      <c r="S828" s="236"/>
      <c r="T828" s="23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8" t="s">
        <v>151</v>
      </c>
      <c r="AU828" s="238" t="s">
        <v>149</v>
      </c>
      <c r="AV828" s="13" t="s">
        <v>84</v>
      </c>
      <c r="AW828" s="13" t="s">
        <v>33</v>
      </c>
      <c r="AX828" s="13" t="s">
        <v>76</v>
      </c>
      <c r="AY828" s="238" t="s">
        <v>141</v>
      </c>
    </row>
    <row r="829" s="14" customFormat="1">
      <c r="A829" s="14"/>
      <c r="B829" s="239"/>
      <c r="C829" s="240"/>
      <c r="D829" s="230" t="s">
        <v>151</v>
      </c>
      <c r="E829" s="241" t="s">
        <v>1</v>
      </c>
      <c r="F829" s="242" t="s">
        <v>1071</v>
      </c>
      <c r="G829" s="240"/>
      <c r="H829" s="243">
        <v>402.19999999999999</v>
      </c>
      <c r="I829" s="244"/>
      <c r="J829" s="240"/>
      <c r="K829" s="240"/>
      <c r="L829" s="245"/>
      <c r="M829" s="246"/>
      <c r="N829" s="247"/>
      <c r="O829" s="247"/>
      <c r="P829" s="247"/>
      <c r="Q829" s="247"/>
      <c r="R829" s="247"/>
      <c r="S829" s="247"/>
      <c r="T829" s="248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9" t="s">
        <v>151</v>
      </c>
      <c r="AU829" s="249" t="s">
        <v>149</v>
      </c>
      <c r="AV829" s="14" t="s">
        <v>149</v>
      </c>
      <c r="AW829" s="14" t="s">
        <v>33</v>
      </c>
      <c r="AX829" s="14" t="s">
        <v>84</v>
      </c>
      <c r="AY829" s="249" t="s">
        <v>141</v>
      </c>
    </row>
    <row r="830" s="2" customFormat="1" ht="37.8" customHeight="1">
      <c r="A830" s="39"/>
      <c r="B830" s="40"/>
      <c r="C830" s="215" t="s">
        <v>1072</v>
      </c>
      <c r="D830" s="215" t="s">
        <v>143</v>
      </c>
      <c r="E830" s="216" t="s">
        <v>1073</v>
      </c>
      <c r="F830" s="217" t="s">
        <v>1074</v>
      </c>
      <c r="G830" s="218" t="s">
        <v>146</v>
      </c>
      <c r="H830" s="219">
        <v>83.099999999999994</v>
      </c>
      <c r="I830" s="220"/>
      <c r="J830" s="221">
        <f>ROUND(I830*H830,2)</f>
        <v>0</v>
      </c>
      <c r="K830" s="217" t="s">
        <v>147</v>
      </c>
      <c r="L830" s="45"/>
      <c r="M830" s="222" t="s">
        <v>1</v>
      </c>
      <c r="N830" s="223" t="s">
        <v>42</v>
      </c>
      <c r="O830" s="92"/>
      <c r="P830" s="224">
        <f>O830*H830</f>
        <v>0</v>
      </c>
      <c r="Q830" s="224">
        <v>0.00042999999999999999</v>
      </c>
      <c r="R830" s="224">
        <f>Q830*H830</f>
        <v>0.035732999999999994</v>
      </c>
      <c r="S830" s="224">
        <v>0</v>
      </c>
      <c r="T830" s="225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26" t="s">
        <v>229</v>
      </c>
      <c r="AT830" s="226" t="s">
        <v>143</v>
      </c>
      <c r="AU830" s="226" t="s">
        <v>149</v>
      </c>
      <c r="AY830" s="18" t="s">
        <v>141</v>
      </c>
      <c r="BE830" s="227">
        <f>IF(N830="základní",J830,0)</f>
        <v>0</v>
      </c>
      <c r="BF830" s="227">
        <f>IF(N830="snížená",J830,0)</f>
        <v>0</v>
      </c>
      <c r="BG830" s="227">
        <f>IF(N830="zákl. přenesená",J830,0)</f>
        <v>0</v>
      </c>
      <c r="BH830" s="227">
        <f>IF(N830="sníž. přenesená",J830,0)</f>
        <v>0</v>
      </c>
      <c r="BI830" s="227">
        <f>IF(N830="nulová",J830,0)</f>
        <v>0</v>
      </c>
      <c r="BJ830" s="18" t="s">
        <v>149</v>
      </c>
      <c r="BK830" s="227">
        <f>ROUND(I830*H830,2)</f>
        <v>0</v>
      </c>
      <c r="BL830" s="18" t="s">
        <v>229</v>
      </c>
      <c r="BM830" s="226" t="s">
        <v>1075</v>
      </c>
    </row>
    <row r="831" s="13" customFormat="1">
      <c r="A831" s="13"/>
      <c r="B831" s="228"/>
      <c r="C831" s="229"/>
      <c r="D831" s="230" t="s">
        <v>151</v>
      </c>
      <c r="E831" s="231" t="s">
        <v>1</v>
      </c>
      <c r="F831" s="232" t="s">
        <v>1065</v>
      </c>
      <c r="G831" s="229"/>
      <c r="H831" s="231" t="s">
        <v>1</v>
      </c>
      <c r="I831" s="233"/>
      <c r="J831" s="229"/>
      <c r="K831" s="229"/>
      <c r="L831" s="234"/>
      <c r="M831" s="235"/>
      <c r="N831" s="236"/>
      <c r="O831" s="236"/>
      <c r="P831" s="236"/>
      <c r="Q831" s="236"/>
      <c r="R831" s="236"/>
      <c r="S831" s="236"/>
      <c r="T831" s="237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8" t="s">
        <v>151</v>
      </c>
      <c r="AU831" s="238" t="s">
        <v>149</v>
      </c>
      <c r="AV831" s="13" t="s">
        <v>84</v>
      </c>
      <c r="AW831" s="13" t="s">
        <v>33</v>
      </c>
      <c r="AX831" s="13" t="s">
        <v>76</v>
      </c>
      <c r="AY831" s="238" t="s">
        <v>141</v>
      </c>
    </row>
    <row r="832" s="14" customFormat="1">
      <c r="A832" s="14"/>
      <c r="B832" s="239"/>
      <c r="C832" s="240"/>
      <c r="D832" s="230" t="s">
        <v>151</v>
      </c>
      <c r="E832" s="241" t="s">
        <v>1</v>
      </c>
      <c r="F832" s="242" t="s">
        <v>1076</v>
      </c>
      <c r="G832" s="240"/>
      <c r="H832" s="243">
        <v>83.099999999999994</v>
      </c>
      <c r="I832" s="244"/>
      <c r="J832" s="240"/>
      <c r="K832" s="240"/>
      <c r="L832" s="245"/>
      <c r="M832" s="246"/>
      <c r="N832" s="247"/>
      <c r="O832" s="247"/>
      <c r="P832" s="247"/>
      <c r="Q832" s="247"/>
      <c r="R832" s="247"/>
      <c r="S832" s="247"/>
      <c r="T832" s="24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9" t="s">
        <v>151</v>
      </c>
      <c r="AU832" s="249" t="s">
        <v>149</v>
      </c>
      <c r="AV832" s="14" t="s">
        <v>149</v>
      </c>
      <c r="AW832" s="14" t="s">
        <v>33</v>
      </c>
      <c r="AX832" s="14" t="s">
        <v>84</v>
      </c>
      <c r="AY832" s="249" t="s">
        <v>141</v>
      </c>
    </row>
    <row r="833" s="2" customFormat="1" ht="24.15" customHeight="1">
      <c r="A833" s="39"/>
      <c r="B833" s="40"/>
      <c r="C833" s="250" t="s">
        <v>1077</v>
      </c>
      <c r="D833" s="250" t="s">
        <v>193</v>
      </c>
      <c r="E833" s="251" t="s">
        <v>1078</v>
      </c>
      <c r="F833" s="252" t="s">
        <v>1079</v>
      </c>
      <c r="G833" s="253" t="s">
        <v>146</v>
      </c>
      <c r="H833" s="254">
        <v>990.17100000000005</v>
      </c>
      <c r="I833" s="255"/>
      <c r="J833" s="256">
        <f>ROUND(I833*H833,2)</f>
        <v>0</v>
      </c>
      <c r="K833" s="252" t="s">
        <v>147</v>
      </c>
      <c r="L833" s="257"/>
      <c r="M833" s="258" t="s">
        <v>1</v>
      </c>
      <c r="N833" s="259" t="s">
        <v>42</v>
      </c>
      <c r="O833" s="92"/>
      <c r="P833" s="224">
        <f>O833*H833</f>
        <v>0</v>
      </c>
      <c r="Q833" s="224">
        <v>0.0019</v>
      </c>
      <c r="R833" s="224">
        <f>Q833*H833</f>
        <v>1.8813249000000001</v>
      </c>
      <c r="S833" s="224">
        <v>0</v>
      </c>
      <c r="T833" s="225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26" t="s">
        <v>322</v>
      </c>
      <c r="AT833" s="226" t="s">
        <v>193</v>
      </c>
      <c r="AU833" s="226" t="s">
        <v>149</v>
      </c>
      <c r="AY833" s="18" t="s">
        <v>141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18" t="s">
        <v>149</v>
      </c>
      <c r="BK833" s="227">
        <f>ROUND(I833*H833,2)</f>
        <v>0</v>
      </c>
      <c r="BL833" s="18" t="s">
        <v>229</v>
      </c>
      <c r="BM833" s="226" t="s">
        <v>1080</v>
      </c>
    </row>
    <row r="834" s="14" customFormat="1">
      <c r="A834" s="14"/>
      <c r="B834" s="239"/>
      <c r="C834" s="240"/>
      <c r="D834" s="230" t="s">
        <v>151</v>
      </c>
      <c r="E834" s="241" t="s">
        <v>1</v>
      </c>
      <c r="F834" s="242" t="s">
        <v>710</v>
      </c>
      <c r="G834" s="240"/>
      <c r="H834" s="243">
        <v>832.98599999999999</v>
      </c>
      <c r="I834" s="244"/>
      <c r="J834" s="240"/>
      <c r="K834" s="240"/>
      <c r="L834" s="245"/>
      <c r="M834" s="246"/>
      <c r="N834" s="247"/>
      <c r="O834" s="247"/>
      <c r="P834" s="247"/>
      <c r="Q834" s="247"/>
      <c r="R834" s="247"/>
      <c r="S834" s="247"/>
      <c r="T834" s="248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9" t="s">
        <v>151</v>
      </c>
      <c r="AU834" s="249" t="s">
        <v>149</v>
      </c>
      <c r="AV834" s="14" t="s">
        <v>149</v>
      </c>
      <c r="AW834" s="14" t="s">
        <v>33</v>
      </c>
      <c r="AX834" s="14" t="s">
        <v>76</v>
      </c>
      <c r="AY834" s="249" t="s">
        <v>141</v>
      </c>
    </row>
    <row r="835" s="13" customFormat="1">
      <c r="A835" s="13"/>
      <c r="B835" s="228"/>
      <c r="C835" s="229"/>
      <c r="D835" s="230" t="s">
        <v>151</v>
      </c>
      <c r="E835" s="231" t="s">
        <v>1</v>
      </c>
      <c r="F835" s="232" t="s">
        <v>1081</v>
      </c>
      <c r="G835" s="229"/>
      <c r="H835" s="231" t="s">
        <v>1</v>
      </c>
      <c r="I835" s="233"/>
      <c r="J835" s="229"/>
      <c r="K835" s="229"/>
      <c r="L835" s="234"/>
      <c r="M835" s="235"/>
      <c r="N835" s="236"/>
      <c r="O835" s="236"/>
      <c r="P835" s="236"/>
      <c r="Q835" s="236"/>
      <c r="R835" s="236"/>
      <c r="S835" s="236"/>
      <c r="T835" s="23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8" t="s">
        <v>151</v>
      </c>
      <c r="AU835" s="238" t="s">
        <v>149</v>
      </c>
      <c r="AV835" s="13" t="s">
        <v>84</v>
      </c>
      <c r="AW835" s="13" t="s">
        <v>33</v>
      </c>
      <c r="AX835" s="13" t="s">
        <v>76</v>
      </c>
      <c r="AY835" s="238" t="s">
        <v>141</v>
      </c>
    </row>
    <row r="836" s="14" customFormat="1">
      <c r="A836" s="14"/>
      <c r="B836" s="239"/>
      <c r="C836" s="240"/>
      <c r="D836" s="230" t="s">
        <v>151</v>
      </c>
      <c r="E836" s="241" t="s">
        <v>1</v>
      </c>
      <c r="F836" s="242" t="s">
        <v>712</v>
      </c>
      <c r="G836" s="240"/>
      <c r="H836" s="243">
        <v>17.832000000000001</v>
      </c>
      <c r="I836" s="244"/>
      <c r="J836" s="240"/>
      <c r="K836" s="240"/>
      <c r="L836" s="245"/>
      <c r="M836" s="246"/>
      <c r="N836" s="247"/>
      <c r="O836" s="247"/>
      <c r="P836" s="247"/>
      <c r="Q836" s="247"/>
      <c r="R836" s="247"/>
      <c r="S836" s="247"/>
      <c r="T836" s="248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9" t="s">
        <v>151</v>
      </c>
      <c r="AU836" s="249" t="s">
        <v>149</v>
      </c>
      <c r="AV836" s="14" t="s">
        <v>149</v>
      </c>
      <c r="AW836" s="14" t="s">
        <v>33</v>
      </c>
      <c r="AX836" s="14" t="s">
        <v>76</v>
      </c>
      <c r="AY836" s="249" t="s">
        <v>141</v>
      </c>
    </row>
    <row r="837" s="13" customFormat="1">
      <c r="A837" s="13"/>
      <c r="B837" s="228"/>
      <c r="C837" s="229"/>
      <c r="D837" s="230" t="s">
        <v>151</v>
      </c>
      <c r="E837" s="231" t="s">
        <v>1</v>
      </c>
      <c r="F837" s="232" t="s">
        <v>1082</v>
      </c>
      <c r="G837" s="229"/>
      <c r="H837" s="231" t="s">
        <v>1</v>
      </c>
      <c r="I837" s="233"/>
      <c r="J837" s="229"/>
      <c r="K837" s="229"/>
      <c r="L837" s="234"/>
      <c r="M837" s="235"/>
      <c r="N837" s="236"/>
      <c r="O837" s="236"/>
      <c r="P837" s="236"/>
      <c r="Q837" s="236"/>
      <c r="R837" s="236"/>
      <c r="S837" s="236"/>
      <c r="T837" s="237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8" t="s">
        <v>151</v>
      </c>
      <c r="AU837" s="238" t="s">
        <v>149</v>
      </c>
      <c r="AV837" s="13" t="s">
        <v>84</v>
      </c>
      <c r="AW837" s="13" t="s">
        <v>33</v>
      </c>
      <c r="AX837" s="13" t="s">
        <v>76</v>
      </c>
      <c r="AY837" s="238" t="s">
        <v>141</v>
      </c>
    </row>
    <row r="838" s="14" customFormat="1">
      <c r="A838" s="14"/>
      <c r="B838" s="239"/>
      <c r="C838" s="240"/>
      <c r="D838" s="230" t="s">
        <v>151</v>
      </c>
      <c r="E838" s="241" t="s">
        <v>1</v>
      </c>
      <c r="F838" s="242" t="s">
        <v>1083</v>
      </c>
      <c r="G838" s="240"/>
      <c r="H838" s="243">
        <v>10.199999999999999</v>
      </c>
      <c r="I838" s="244"/>
      <c r="J838" s="240"/>
      <c r="K838" s="240"/>
      <c r="L838" s="245"/>
      <c r="M838" s="246"/>
      <c r="N838" s="247"/>
      <c r="O838" s="247"/>
      <c r="P838" s="247"/>
      <c r="Q838" s="247"/>
      <c r="R838" s="247"/>
      <c r="S838" s="247"/>
      <c r="T838" s="24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9" t="s">
        <v>151</v>
      </c>
      <c r="AU838" s="249" t="s">
        <v>149</v>
      </c>
      <c r="AV838" s="14" t="s">
        <v>149</v>
      </c>
      <c r="AW838" s="14" t="s">
        <v>33</v>
      </c>
      <c r="AX838" s="14" t="s">
        <v>76</v>
      </c>
      <c r="AY838" s="249" t="s">
        <v>141</v>
      </c>
    </row>
    <row r="839" s="15" customFormat="1">
      <c r="A839" s="15"/>
      <c r="B839" s="260"/>
      <c r="C839" s="261"/>
      <c r="D839" s="230" t="s">
        <v>151</v>
      </c>
      <c r="E839" s="262" t="s">
        <v>1</v>
      </c>
      <c r="F839" s="263" t="s">
        <v>321</v>
      </c>
      <c r="G839" s="261"/>
      <c r="H839" s="264">
        <v>861.01800000000003</v>
      </c>
      <c r="I839" s="265"/>
      <c r="J839" s="261"/>
      <c r="K839" s="261"/>
      <c r="L839" s="266"/>
      <c r="M839" s="267"/>
      <c r="N839" s="268"/>
      <c r="O839" s="268"/>
      <c r="P839" s="268"/>
      <c r="Q839" s="268"/>
      <c r="R839" s="268"/>
      <c r="S839" s="268"/>
      <c r="T839" s="269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0" t="s">
        <v>151</v>
      </c>
      <c r="AU839" s="270" t="s">
        <v>149</v>
      </c>
      <c r="AV839" s="15" t="s">
        <v>148</v>
      </c>
      <c r="AW839" s="15" t="s">
        <v>33</v>
      </c>
      <c r="AX839" s="15" t="s">
        <v>84</v>
      </c>
      <c r="AY839" s="270" t="s">
        <v>141</v>
      </c>
    </row>
    <row r="840" s="14" customFormat="1">
      <c r="A840" s="14"/>
      <c r="B840" s="239"/>
      <c r="C840" s="240"/>
      <c r="D840" s="230" t="s">
        <v>151</v>
      </c>
      <c r="E840" s="240"/>
      <c r="F840" s="242" t="s">
        <v>1084</v>
      </c>
      <c r="G840" s="240"/>
      <c r="H840" s="243">
        <v>990.17100000000005</v>
      </c>
      <c r="I840" s="244"/>
      <c r="J840" s="240"/>
      <c r="K840" s="240"/>
      <c r="L840" s="245"/>
      <c r="M840" s="246"/>
      <c r="N840" s="247"/>
      <c r="O840" s="247"/>
      <c r="P840" s="247"/>
      <c r="Q840" s="247"/>
      <c r="R840" s="247"/>
      <c r="S840" s="247"/>
      <c r="T840" s="248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9" t="s">
        <v>151</v>
      </c>
      <c r="AU840" s="249" t="s">
        <v>149</v>
      </c>
      <c r="AV840" s="14" t="s">
        <v>149</v>
      </c>
      <c r="AW840" s="14" t="s">
        <v>4</v>
      </c>
      <c r="AX840" s="14" t="s">
        <v>84</v>
      </c>
      <c r="AY840" s="249" t="s">
        <v>141</v>
      </c>
    </row>
    <row r="841" s="2" customFormat="1" ht="24.15" customHeight="1">
      <c r="A841" s="39"/>
      <c r="B841" s="40"/>
      <c r="C841" s="215" t="s">
        <v>1085</v>
      </c>
      <c r="D841" s="215" t="s">
        <v>143</v>
      </c>
      <c r="E841" s="216" t="s">
        <v>1086</v>
      </c>
      <c r="F841" s="217" t="s">
        <v>1087</v>
      </c>
      <c r="G841" s="218" t="s">
        <v>196</v>
      </c>
      <c r="H841" s="219">
        <v>4.5300000000000002</v>
      </c>
      <c r="I841" s="220"/>
      <c r="J841" s="221">
        <f>ROUND(I841*H841,2)</f>
        <v>0</v>
      </c>
      <c r="K841" s="217" t="s">
        <v>147</v>
      </c>
      <c r="L841" s="45"/>
      <c r="M841" s="222" t="s">
        <v>1</v>
      </c>
      <c r="N841" s="223" t="s">
        <v>42</v>
      </c>
      <c r="O841" s="92"/>
      <c r="P841" s="224">
        <f>O841*H841</f>
        <v>0</v>
      </c>
      <c r="Q841" s="224">
        <v>0</v>
      </c>
      <c r="R841" s="224">
        <f>Q841*H841</f>
        <v>0</v>
      </c>
      <c r="S841" s="224">
        <v>0</v>
      </c>
      <c r="T841" s="225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6" t="s">
        <v>229</v>
      </c>
      <c r="AT841" s="226" t="s">
        <v>143</v>
      </c>
      <c r="AU841" s="226" t="s">
        <v>149</v>
      </c>
      <c r="AY841" s="18" t="s">
        <v>141</v>
      </c>
      <c r="BE841" s="227">
        <f>IF(N841="základní",J841,0)</f>
        <v>0</v>
      </c>
      <c r="BF841" s="227">
        <f>IF(N841="snížená",J841,0)</f>
        <v>0</v>
      </c>
      <c r="BG841" s="227">
        <f>IF(N841="zákl. přenesená",J841,0)</f>
        <v>0</v>
      </c>
      <c r="BH841" s="227">
        <f>IF(N841="sníž. přenesená",J841,0)</f>
        <v>0</v>
      </c>
      <c r="BI841" s="227">
        <f>IF(N841="nulová",J841,0)</f>
        <v>0</v>
      </c>
      <c r="BJ841" s="18" t="s">
        <v>149</v>
      </c>
      <c r="BK841" s="227">
        <f>ROUND(I841*H841,2)</f>
        <v>0</v>
      </c>
      <c r="BL841" s="18" t="s">
        <v>229</v>
      </c>
      <c r="BM841" s="226" t="s">
        <v>1088</v>
      </c>
    </row>
    <row r="842" s="2" customFormat="1" ht="24.15" customHeight="1">
      <c r="A842" s="39"/>
      <c r="B842" s="40"/>
      <c r="C842" s="215" t="s">
        <v>1089</v>
      </c>
      <c r="D842" s="215" t="s">
        <v>143</v>
      </c>
      <c r="E842" s="216" t="s">
        <v>1090</v>
      </c>
      <c r="F842" s="217" t="s">
        <v>1091</v>
      </c>
      <c r="G842" s="218" t="s">
        <v>196</v>
      </c>
      <c r="H842" s="219">
        <v>4.5300000000000002</v>
      </c>
      <c r="I842" s="220"/>
      <c r="J842" s="221">
        <f>ROUND(I842*H842,2)</f>
        <v>0</v>
      </c>
      <c r="K842" s="217" t="s">
        <v>147</v>
      </c>
      <c r="L842" s="45"/>
      <c r="M842" s="222" t="s">
        <v>1</v>
      </c>
      <c r="N842" s="223" t="s">
        <v>42</v>
      </c>
      <c r="O842" s="92"/>
      <c r="P842" s="224">
        <f>O842*H842</f>
        <v>0</v>
      </c>
      <c r="Q842" s="224">
        <v>0</v>
      </c>
      <c r="R842" s="224">
        <f>Q842*H842</f>
        <v>0</v>
      </c>
      <c r="S842" s="224">
        <v>0</v>
      </c>
      <c r="T842" s="225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26" t="s">
        <v>229</v>
      </c>
      <c r="AT842" s="226" t="s">
        <v>143</v>
      </c>
      <c r="AU842" s="226" t="s">
        <v>149</v>
      </c>
      <c r="AY842" s="18" t="s">
        <v>141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18" t="s">
        <v>149</v>
      </c>
      <c r="BK842" s="227">
        <f>ROUND(I842*H842,2)</f>
        <v>0</v>
      </c>
      <c r="BL842" s="18" t="s">
        <v>229</v>
      </c>
      <c r="BM842" s="226" t="s">
        <v>1092</v>
      </c>
    </row>
    <row r="843" s="12" customFormat="1" ht="22.8" customHeight="1">
      <c r="A843" s="12"/>
      <c r="B843" s="199"/>
      <c r="C843" s="200"/>
      <c r="D843" s="201" t="s">
        <v>75</v>
      </c>
      <c r="E843" s="213" t="s">
        <v>1093</v>
      </c>
      <c r="F843" s="213" t="s">
        <v>1094</v>
      </c>
      <c r="G843" s="200"/>
      <c r="H843" s="200"/>
      <c r="I843" s="203"/>
      <c r="J843" s="214">
        <f>BK843</f>
        <v>0</v>
      </c>
      <c r="K843" s="200"/>
      <c r="L843" s="205"/>
      <c r="M843" s="206"/>
      <c r="N843" s="207"/>
      <c r="O843" s="207"/>
      <c r="P843" s="208">
        <f>SUM(P844:P866)</f>
        <v>0</v>
      </c>
      <c r="Q843" s="207"/>
      <c r="R843" s="208">
        <f>SUM(R844:R866)</f>
        <v>6.2951855000000005</v>
      </c>
      <c r="S843" s="207"/>
      <c r="T843" s="209">
        <f>SUM(T844:T866)</f>
        <v>0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210" t="s">
        <v>149</v>
      </c>
      <c r="AT843" s="211" t="s">
        <v>75</v>
      </c>
      <c r="AU843" s="211" t="s">
        <v>84</v>
      </c>
      <c r="AY843" s="210" t="s">
        <v>141</v>
      </c>
      <c r="BK843" s="212">
        <f>SUM(BK844:BK866)</f>
        <v>0</v>
      </c>
    </row>
    <row r="844" s="2" customFormat="1" ht="24.15" customHeight="1">
      <c r="A844" s="39"/>
      <c r="B844" s="40"/>
      <c r="C844" s="215" t="s">
        <v>1095</v>
      </c>
      <c r="D844" s="215" t="s">
        <v>143</v>
      </c>
      <c r="E844" s="216" t="s">
        <v>1096</v>
      </c>
      <c r="F844" s="217" t="s">
        <v>1097</v>
      </c>
      <c r="G844" s="218" t="s">
        <v>146</v>
      </c>
      <c r="H844" s="219">
        <v>78.709999999999994</v>
      </c>
      <c r="I844" s="220"/>
      <c r="J844" s="221">
        <f>ROUND(I844*H844,2)</f>
        <v>0</v>
      </c>
      <c r="K844" s="217" t="s">
        <v>147</v>
      </c>
      <c r="L844" s="45"/>
      <c r="M844" s="222" t="s">
        <v>1</v>
      </c>
      <c r="N844" s="223" t="s">
        <v>42</v>
      </c>
      <c r="O844" s="92"/>
      <c r="P844" s="224">
        <f>O844*H844</f>
        <v>0</v>
      </c>
      <c r="Q844" s="224">
        <v>0.0060000000000000001</v>
      </c>
      <c r="R844" s="224">
        <f>Q844*H844</f>
        <v>0.47225999999999996</v>
      </c>
      <c r="S844" s="224">
        <v>0</v>
      </c>
      <c r="T844" s="225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6" t="s">
        <v>229</v>
      </c>
      <c r="AT844" s="226" t="s">
        <v>143</v>
      </c>
      <c r="AU844" s="226" t="s">
        <v>149</v>
      </c>
      <c r="AY844" s="18" t="s">
        <v>141</v>
      </c>
      <c r="BE844" s="227">
        <f>IF(N844="základní",J844,0)</f>
        <v>0</v>
      </c>
      <c r="BF844" s="227">
        <f>IF(N844="snížená",J844,0)</f>
        <v>0</v>
      </c>
      <c r="BG844" s="227">
        <f>IF(N844="zákl. přenesená",J844,0)</f>
        <v>0</v>
      </c>
      <c r="BH844" s="227">
        <f>IF(N844="sníž. přenesená",J844,0)</f>
        <v>0</v>
      </c>
      <c r="BI844" s="227">
        <f>IF(N844="nulová",J844,0)</f>
        <v>0</v>
      </c>
      <c r="BJ844" s="18" t="s">
        <v>149</v>
      </c>
      <c r="BK844" s="227">
        <f>ROUND(I844*H844,2)</f>
        <v>0</v>
      </c>
      <c r="BL844" s="18" t="s">
        <v>229</v>
      </c>
      <c r="BM844" s="226" t="s">
        <v>1098</v>
      </c>
    </row>
    <row r="845" s="13" customFormat="1">
      <c r="A845" s="13"/>
      <c r="B845" s="228"/>
      <c r="C845" s="229"/>
      <c r="D845" s="230" t="s">
        <v>151</v>
      </c>
      <c r="E845" s="231" t="s">
        <v>1</v>
      </c>
      <c r="F845" s="232" t="s">
        <v>1099</v>
      </c>
      <c r="G845" s="229"/>
      <c r="H845" s="231" t="s">
        <v>1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8" t="s">
        <v>151</v>
      </c>
      <c r="AU845" s="238" t="s">
        <v>149</v>
      </c>
      <c r="AV845" s="13" t="s">
        <v>84</v>
      </c>
      <c r="AW845" s="13" t="s">
        <v>33</v>
      </c>
      <c r="AX845" s="13" t="s">
        <v>76</v>
      </c>
      <c r="AY845" s="238" t="s">
        <v>141</v>
      </c>
    </row>
    <row r="846" s="14" customFormat="1">
      <c r="A846" s="14"/>
      <c r="B846" s="239"/>
      <c r="C846" s="240"/>
      <c r="D846" s="230" t="s">
        <v>151</v>
      </c>
      <c r="E846" s="241" t="s">
        <v>1</v>
      </c>
      <c r="F846" s="242" t="s">
        <v>1100</v>
      </c>
      <c r="G846" s="240"/>
      <c r="H846" s="243">
        <v>78.709999999999994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9" t="s">
        <v>151</v>
      </c>
      <c r="AU846" s="249" t="s">
        <v>149</v>
      </c>
      <c r="AV846" s="14" t="s">
        <v>149</v>
      </c>
      <c r="AW846" s="14" t="s">
        <v>33</v>
      </c>
      <c r="AX846" s="14" t="s">
        <v>84</v>
      </c>
      <c r="AY846" s="249" t="s">
        <v>141</v>
      </c>
    </row>
    <row r="847" s="2" customFormat="1" ht="14.4" customHeight="1">
      <c r="A847" s="39"/>
      <c r="B847" s="40"/>
      <c r="C847" s="250" t="s">
        <v>1101</v>
      </c>
      <c r="D847" s="250" t="s">
        <v>193</v>
      </c>
      <c r="E847" s="251" t="s">
        <v>1102</v>
      </c>
      <c r="F847" s="252" t="s">
        <v>1103</v>
      </c>
      <c r="G847" s="253" t="s">
        <v>146</v>
      </c>
      <c r="H847" s="254">
        <v>82.646000000000001</v>
      </c>
      <c r="I847" s="255"/>
      <c r="J847" s="256">
        <f>ROUND(I847*H847,2)</f>
        <v>0</v>
      </c>
      <c r="K847" s="252" t="s">
        <v>147</v>
      </c>
      <c r="L847" s="257"/>
      <c r="M847" s="258" t="s">
        <v>1</v>
      </c>
      <c r="N847" s="259" t="s">
        <v>42</v>
      </c>
      <c r="O847" s="92"/>
      <c r="P847" s="224">
        <f>O847*H847</f>
        <v>0</v>
      </c>
      <c r="Q847" s="224">
        <v>0.00084999999999999995</v>
      </c>
      <c r="R847" s="224">
        <f>Q847*H847</f>
        <v>0.070249099999999995</v>
      </c>
      <c r="S847" s="224">
        <v>0</v>
      </c>
      <c r="T847" s="225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6" t="s">
        <v>322</v>
      </c>
      <c r="AT847" s="226" t="s">
        <v>193</v>
      </c>
      <c r="AU847" s="226" t="s">
        <v>149</v>
      </c>
      <c r="AY847" s="18" t="s">
        <v>141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18" t="s">
        <v>149</v>
      </c>
      <c r="BK847" s="227">
        <f>ROUND(I847*H847,2)</f>
        <v>0</v>
      </c>
      <c r="BL847" s="18" t="s">
        <v>229</v>
      </c>
      <c r="BM847" s="226" t="s">
        <v>1104</v>
      </c>
    </row>
    <row r="848" s="14" customFormat="1">
      <c r="A848" s="14"/>
      <c r="B848" s="239"/>
      <c r="C848" s="240"/>
      <c r="D848" s="230" t="s">
        <v>151</v>
      </c>
      <c r="E848" s="240"/>
      <c r="F848" s="242" t="s">
        <v>1105</v>
      </c>
      <c r="G848" s="240"/>
      <c r="H848" s="243">
        <v>82.646000000000001</v>
      </c>
      <c r="I848" s="244"/>
      <c r="J848" s="240"/>
      <c r="K848" s="240"/>
      <c r="L848" s="245"/>
      <c r="M848" s="246"/>
      <c r="N848" s="247"/>
      <c r="O848" s="247"/>
      <c r="P848" s="247"/>
      <c r="Q848" s="247"/>
      <c r="R848" s="247"/>
      <c r="S848" s="247"/>
      <c r="T848" s="248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9" t="s">
        <v>151</v>
      </c>
      <c r="AU848" s="249" t="s">
        <v>149</v>
      </c>
      <c r="AV848" s="14" t="s">
        <v>149</v>
      </c>
      <c r="AW848" s="14" t="s">
        <v>4</v>
      </c>
      <c r="AX848" s="14" t="s">
        <v>84</v>
      </c>
      <c r="AY848" s="249" t="s">
        <v>141</v>
      </c>
    </row>
    <row r="849" s="2" customFormat="1" ht="24.15" customHeight="1">
      <c r="A849" s="39"/>
      <c r="B849" s="40"/>
      <c r="C849" s="215" t="s">
        <v>1106</v>
      </c>
      <c r="D849" s="215" t="s">
        <v>143</v>
      </c>
      <c r="E849" s="216" t="s">
        <v>1107</v>
      </c>
      <c r="F849" s="217" t="s">
        <v>1108</v>
      </c>
      <c r="G849" s="218" t="s">
        <v>146</v>
      </c>
      <c r="H849" s="219">
        <v>780</v>
      </c>
      <c r="I849" s="220"/>
      <c r="J849" s="221">
        <f>ROUND(I849*H849,2)</f>
        <v>0</v>
      </c>
      <c r="K849" s="217" t="s">
        <v>147</v>
      </c>
      <c r="L849" s="45"/>
      <c r="M849" s="222" t="s">
        <v>1</v>
      </c>
      <c r="N849" s="223" t="s">
        <v>42</v>
      </c>
      <c r="O849" s="92"/>
      <c r="P849" s="224">
        <f>O849*H849</f>
        <v>0</v>
      </c>
      <c r="Q849" s="224">
        <v>0.00116</v>
      </c>
      <c r="R849" s="224">
        <f>Q849*H849</f>
        <v>0.90480000000000005</v>
      </c>
      <c r="S849" s="224">
        <v>0</v>
      </c>
      <c r="T849" s="225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26" t="s">
        <v>229</v>
      </c>
      <c r="AT849" s="226" t="s">
        <v>143</v>
      </c>
      <c r="AU849" s="226" t="s">
        <v>149</v>
      </c>
      <c r="AY849" s="18" t="s">
        <v>141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18" t="s">
        <v>149</v>
      </c>
      <c r="BK849" s="227">
        <f>ROUND(I849*H849,2)</f>
        <v>0</v>
      </c>
      <c r="BL849" s="18" t="s">
        <v>229</v>
      </c>
      <c r="BM849" s="226" t="s">
        <v>1109</v>
      </c>
    </row>
    <row r="850" s="13" customFormat="1">
      <c r="A850" s="13"/>
      <c r="B850" s="228"/>
      <c r="C850" s="229"/>
      <c r="D850" s="230" t="s">
        <v>151</v>
      </c>
      <c r="E850" s="231" t="s">
        <v>1</v>
      </c>
      <c r="F850" s="232" t="s">
        <v>1110</v>
      </c>
      <c r="G850" s="229"/>
      <c r="H850" s="231" t="s">
        <v>1</v>
      </c>
      <c r="I850" s="233"/>
      <c r="J850" s="229"/>
      <c r="K850" s="229"/>
      <c r="L850" s="234"/>
      <c r="M850" s="235"/>
      <c r="N850" s="236"/>
      <c r="O850" s="236"/>
      <c r="P850" s="236"/>
      <c r="Q850" s="236"/>
      <c r="R850" s="236"/>
      <c r="S850" s="236"/>
      <c r="T850" s="237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8" t="s">
        <v>151</v>
      </c>
      <c r="AU850" s="238" t="s">
        <v>149</v>
      </c>
      <c r="AV850" s="13" t="s">
        <v>84</v>
      </c>
      <c r="AW850" s="13" t="s">
        <v>33</v>
      </c>
      <c r="AX850" s="13" t="s">
        <v>76</v>
      </c>
      <c r="AY850" s="238" t="s">
        <v>141</v>
      </c>
    </row>
    <row r="851" s="14" customFormat="1">
      <c r="A851" s="14"/>
      <c r="B851" s="239"/>
      <c r="C851" s="240"/>
      <c r="D851" s="230" t="s">
        <v>151</v>
      </c>
      <c r="E851" s="241" t="s">
        <v>1</v>
      </c>
      <c r="F851" s="242" t="s">
        <v>1111</v>
      </c>
      <c r="G851" s="240"/>
      <c r="H851" s="243">
        <v>780</v>
      </c>
      <c r="I851" s="244"/>
      <c r="J851" s="240"/>
      <c r="K851" s="240"/>
      <c r="L851" s="245"/>
      <c r="M851" s="246"/>
      <c r="N851" s="247"/>
      <c r="O851" s="247"/>
      <c r="P851" s="247"/>
      <c r="Q851" s="247"/>
      <c r="R851" s="247"/>
      <c r="S851" s="247"/>
      <c r="T851" s="248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9" t="s">
        <v>151</v>
      </c>
      <c r="AU851" s="249" t="s">
        <v>149</v>
      </c>
      <c r="AV851" s="14" t="s">
        <v>149</v>
      </c>
      <c r="AW851" s="14" t="s">
        <v>33</v>
      </c>
      <c r="AX851" s="14" t="s">
        <v>84</v>
      </c>
      <c r="AY851" s="249" t="s">
        <v>141</v>
      </c>
    </row>
    <row r="852" s="2" customFormat="1" ht="14.4" customHeight="1">
      <c r="A852" s="39"/>
      <c r="B852" s="40"/>
      <c r="C852" s="250" t="s">
        <v>1112</v>
      </c>
      <c r="D852" s="250" t="s">
        <v>193</v>
      </c>
      <c r="E852" s="251" t="s">
        <v>1113</v>
      </c>
      <c r="F852" s="252" t="s">
        <v>1114</v>
      </c>
      <c r="G852" s="253" t="s">
        <v>168</v>
      </c>
      <c r="H852" s="254">
        <v>79.560000000000002</v>
      </c>
      <c r="I852" s="255"/>
      <c r="J852" s="256">
        <f>ROUND(I852*H852,2)</f>
        <v>0</v>
      </c>
      <c r="K852" s="252" t="s">
        <v>147</v>
      </c>
      <c r="L852" s="257"/>
      <c r="M852" s="258" t="s">
        <v>1</v>
      </c>
      <c r="N852" s="259" t="s">
        <v>42</v>
      </c>
      <c r="O852" s="92"/>
      <c r="P852" s="224">
        <f>O852*H852</f>
        <v>0</v>
      </c>
      <c r="Q852" s="224">
        <v>0.02</v>
      </c>
      <c r="R852" s="224">
        <f>Q852*H852</f>
        <v>1.5912000000000002</v>
      </c>
      <c r="S852" s="224">
        <v>0</v>
      </c>
      <c r="T852" s="225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26" t="s">
        <v>322</v>
      </c>
      <c r="AT852" s="226" t="s">
        <v>193</v>
      </c>
      <c r="AU852" s="226" t="s">
        <v>149</v>
      </c>
      <c r="AY852" s="18" t="s">
        <v>141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18" t="s">
        <v>149</v>
      </c>
      <c r="BK852" s="227">
        <f>ROUND(I852*H852,2)</f>
        <v>0</v>
      </c>
      <c r="BL852" s="18" t="s">
        <v>229</v>
      </c>
      <c r="BM852" s="226" t="s">
        <v>1115</v>
      </c>
    </row>
    <row r="853" s="14" customFormat="1">
      <c r="A853" s="14"/>
      <c r="B853" s="239"/>
      <c r="C853" s="240"/>
      <c r="D853" s="230" t="s">
        <v>151</v>
      </c>
      <c r="E853" s="240"/>
      <c r="F853" s="242" t="s">
        <v>1116</v>
      </c>
      <c r="G853" s="240"/>
      <c r="H853" s="243">
        <v>79.560000000000002</v>
      </c>
      <c r="I853" s="244"/>
      <c r="J853" s="240"/>
      <c r="K853" s="240"/>
      <c r="L853" s="245"/>
      <c r="M853" s="246"/>
      <c r="N853" s="247"/>
      <c r="O853" s="247"/>
      <c r="P853" s="247"/>
      <c r="Q853" s="247"/>
      <c r="R853" s="247"/>
      <c r="S853" s="247"/>
      <c r="T853" s="248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9" t="s">
        <v>151</v>
      </c>
      <c r="AU853" s="249" t="s">
        <v>149</v>
      </c>
      <c r="AV853" s="14" t="s">
        <v>149</v>
      </c>
      <c r="AW853" s="14" t="s">
        <v>4</v>
      </c>
      <c r="AX853" s="14" t="s">
        <v>84</v>
      </c>
      <c r="AY853" s="249" t="s">
        <v>141</v>
      </c>
    </row>
    <row r="854" s="2" customFormat="1" ht="24.15" customHeight="1">
      <c r="A854" s="39"/>
      <c r="B854" s="40"/>
      <c r="C854" s="215" t="s">
        <v>1117</v>
      </c>
      <c r="D854" s="215" t="s">
        <v>143</v>
      </c>
      <c r="E854" s="216" t="s">
        <v>1118</v>
      </c>
      <c r="F854" s="217" t="s">
        <v>1119</v>
      </c>
      <c r="G854" s="218" t="s">
        <v>146</v>
      </c>
      <c r="H854" s="219">
        <v>14.640000000000001</v>
      </c>
      <c r="I854" s="220"/>
      <c r="J854" s="221">
        <f>ROUND(I854*H854,2)</f>
        <v>0</v>
      </c>
      <c r="K854" s="217" t="s">
        <v>147</v>
      </c>
      <c r="L854" s="45"/>
      <c r="M854" s="222" t="s">
        <v>1</v>
      </c>
      <c r="N854" s="223" t="s">
        <v>42</v>
      </c>
      <c r="O854" s="92"/>
      <c r="P854" s="224">
        <f>O854*H854</f>
        <v>0</v>
      </c>
      <c r="Q854" s="224">
        <v>0.00012</v>
      </c>
      <c r="R854" s="224">
        <f>Q854*H854</f>
        <v>0.0017568000000000002</v>
      </c>
      <c r="S854" s="224">
        <v>0</v>
      </c>
      <c r="T854" s="22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6" t="s">
        <v>229</v>
      </c>
      <c r="AT854" s="226" t="s">
        <v>143</v>
      </c>
      <c r="AU854" s="226" t="s">
        <v>149</v>
      </c>
      <c r="AY854" s="18" t="s">
        <v>141</v>
      </c>
      <c r="BE854" s="227">
        <f>IF(N854="základní",J854,0)</f>
        <v>0</v>
      </c>
      <c r="BF854" s="227">
        <f>IF(N854="snížená",J854,0)</f>
        <v>0</v>
      </c>
      <c r="BG854" s="227">
        <f>IF(N854="zákl. přenesená",J854,0)</f>
        <v>0</v>
      </c>
      <c r="BH854" s="227">
        <f>IF(N854="sníž. přenesená",J854,0)</f>
        <v>0</v>
      </c>
      <c r="BI854" s="227">
        <f>IF(N854="nulová",J854,0)</f>
        <v>0</v>
      </c>
      <c r="BJ854" s="18" t="s">
        <v>149</v>
      </c>
      <c r="BK854" s="227">
        <f>ROUND(I854*H854,2)</f>
        <v>0</v>
      </c>
      <c r="BL854" s="18" t="s">
        <v>229</v>
      </c>
      <c r="BM854" s="226" t="s">
        <v>1120</v>
      </c>
    </row>
    <row r="855" s="13" customFormat="1">
      <c r="A855" s="13"/>
      <c r="B855" s="228"/>
      <c r="C855" s="229"/>
      <c r="D855" s="230" t="s">
        <v>151</v>
      </c>
      <c r="E855" s="231" t="s">
        <v>1</v>
      </c>
      <c r="F855" s="232" t="s">
        <v>1121</v>
      </c>
      <c r="G855" s="229"/>
      <c r="H855" s="231" t="s">
        <v>1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8" t="s">
        <v>151</v>
      </c>
      <c r="AU855" s="238" t="s">
        <v>149</v>
      </c>
      <c r="AV855" s="13" t="s">
        <v>84</v>
      </c>
      <c r="AW855" s="13" t="s">
        <v>33</v>
      </c>
      <c r="AX855" s="13" t="s">
        <v>76</v>
      </c>
      <c r="AY855" s="238" t="s">
        <v>141</v>
      </c>
    </row>
    <row r="856" s="14" customFormat="1">
      <c r="A856" s="14"/>
      <c r="B856" s="239"/>
      <c r="C856" s="240"/>
      <c r="D856" s="230" t="s">
        <v>151</v>
      </c>
      <c r="E856" s="241" t="s">
        <v>1</v>
      </c>
      <c r="F856" s="242" t="s">
        <v>1122</v>
      </c>
      <c r="G856" s="240"/>
      <c r="H856" s="243">
        <v>14.640000000000001</v>
      </c>
      <c r="I856" s="244"/>
      <c r="J856" s="240"/>
      <c r="K856" s="240"/>
      <c r="L856" s="245"/>
      <c r="M856" s="246"/>
      <c r="N856" s="247"/>
      <c r="O856" s="247"/>
      <c r="P856" s="247"/>
      <c r="Q856" s="247"/>
      <c r="R856" s="247"/>
      <c r="S856" s="247"/>
      <c r="T856" s="248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9" t="s">
        <v>151</v>
      </c>
      <c r="AU856" s="249" t="s">
        <v>149</v>
      </c>
      <c r="AV856" s="14" t="s">
        <v>149</v>
      </c>
      <c r="AW856" s="14" t="s">
        <v>33</v>
      </c>
      <c r="AX856" s="14" t="s">
        <v>84</v>
      </c>
      <c r="AY856" s="249" t="s">
        <v>141</v>
      </c>
    </row>
    <row r="857" s="2" customFormat="1" ht="24.15" customHeight="1">
      <c r="A857" s="39"/>
      <c r="B857" s="40"/>
      <c r="C857" s="250" t="s">
        <v>1123</v>
      </c>
      <c r="D857" s="250" t="s">
        <v>193</v>
      </c>
      <c r="E857" s="251" t="s">
        <v>476</v>
      </c>
      <c r="F857" s="252" t="s">
        <v>477</v>
      </c>
      <c r="G857" s="253" t="s">
        <v>146</v>
      </c>
      <c r="H857" s="254">
        <v>14.933</v>
      </c>
      <c r="I857" s="255"/>
      <c r="J857" s="256">
        <f>ROUND(I857*H857,2)</f>
        <v>0</v>
      </c>
      <c r="K857" s="252" t="s">
        <v>147</v>
      </c>
      <c r="L857" s="257"/>
      <c r="M857" s="258" t="s">
        <v>1</v>
      </c>
      <c r="N857" s="259" t="s">
        <v>42</v>
      </c>
      <c r="O857" s="92"/>
      <c r="P857" s="224">
        <f>O857*H857</f>
        <v>0</v>
      </c>
      <c r="Q857" s="224">
        <v>0.0011999999999999999</v>
      </c>
      <c r="R857" s="224">
        <f>Q857*H857</f>
        <v>0.017919599999999997</v>
      </c>
      <c r="S857" s="224">
        <v>0</v>
      </c>
      <c r="T857" s="225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26" t="s">
        <v>322</v>
      </c>
      <c r="AT857" s="226" t="s">
        <v>193</v>
      </c>
      <c r="AU857" s="226" t="s">
        <v>149</v>
      </c>
      <c r="AY857" s="18" t="s">
        <v>141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18" t="s">
        <v>149</v>
      </c>
      <c r="BK857" s="227">
        <f>ROUND(I857*H857,2)</f>
        <v>0</v>
      </c>
      <c r="BL857" s="18" t="s">
        <v>229</v>
      </c>
      <c r="BM857" s="226" t="s">
        <v>1124</v>
      </c>
    </row>
    <row r="858" s="14" customFormat="1">
      <c r="A858" s="14"/>
      <c r="B858" s="239"/>
      <c r="C858" s="240"/>
      <c r="D858" s="230" t="s">
        <v>151</v>
      </c>
      <c r="E858" s="240"/>
      <c r="F858" s="242" t="s">
        <v>1125</v>
      </c>
      <c r="G858" s="240"/>
      <c r="H858" s="243">
        <v>14.933</v>
      </c>
      <c r="I858" s="244"/>
      <c r="J858" s="240"/>
      <c r="K858" s="240"/>
      <c r="L858" s="245"/>
      <c r="M858" s="246"/>
      <c r="N858" s="247"/>
      <c r="O858" s="247"/>
      <c r="P858" s="247"/>
      <c r="Q858" s="247"/>
      <c r="R858" s="247"/>
      <c r="S858" s="247"/>
      <c r="T858" s="24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9" t="s">
        <v>151</v>
      </c>
      <c r="AU858" s="249" t="s">
        <v>149</v>
      </c>
      <c r="AV858" s="14" t="s">
        <v>149</v>
      </c>
      <c r="AW858" s="14" t="s">
        <v>4</v>
      </c>
      <c r="AX858" s="14" t="s">
        <v>84</v>
      </c>
      <c r="AY858" s="249" t="s">
        <v>141</v>
      </c>
    </row>
    <row r="859" s="2" customFormat="1" ht="24.15" customHeight="1">
      <c r="A859" s="39"/>
      <c r="B859" s="40"/>
      <c r="C859" s="215" t="s">
        <v>1126</v>
      </c>
      <c r="D859" s="215" t="s">
        <v>143</v>
      </c>
      <c r="E859" s="216" t="s">
        <v>1127</v>
      </c>
      <c r="F859" s="217" t="s">
        <v>1128</v>
      </c>
      <c r="G859" s="218" t="s">
        <v>146</v>
      </c>
      <c r="H859" s="219">
        <v>780</v>
      </c>
      <c r="I859" s="220"/>
      <c r="J859" s="221">
        <f>ROUND(I859*H859,2)</f>
        <v>0</v>
      </c>
      <c r="K859" s="217" t="s">
        <v>147</v>
      </c>
      <c r="L859" s="45"/>
      <c r="M859" s="222" t="s">
        <v>1</v>
      </c>
      <c r="N859" s="223" t="s">
        <v>42</v>
      </c>
      <c r="O859" s="92"/>
      <c r="P859" s="224">
        <f>O859*H859</f>
        <v>0</v>
      </c>
      <c r="Q859" s="224">
        <v>0</v>
      </c>
      <c r="R859" s="224">
        <f>Q859*H859</f>
        <v>0</v>
      </c>
      <c r="S859" s="224">
        <v>0</v>
      </c>
      <c r="T859" s="225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26" t="s">
        <v>229</v>
      </c>
      <c r="AT859" s="226" t="s">
        <v>143</v>
      </c>
      <c r="AU859" s="226" t="s">
        <v>149</v>
      </c>
      <c r="AY859" s="18" t="s">
        <v>141</v>
      </c>
      <c r="BE859" s="227">
        <f>IF(N859="základní",J859,0)</f>
        <v>0</v>
      </c>
      <c r="BF859" s="227">
        <f>IF(N859="snížená",J859,0)</f>
        <v>0</v>
      </c>
      <c r="BG859" s="227">
        <f>IF(N859="zákl. přenesená",J859,0)</f>
        <v>0</v>
      </c>
      <c r="BH859" s="227">
        <f>IF(N859="sníž. přenesená",J859,0)</f>
        <v>0</v>
      </c>
      <c r="BI859" s="227">
        <f>IF(N859="nulová",J859,0)</f>
        <v>0</v>
      </c>
      <c r="BJ859" s="18" t="s">
        <v>149</v>
      </c>
      <c r="BK859" s="227">
        <f>ROUND(I859*H859,2)</f>
        <v>0</v>
      </c>
      <c r="BL859" s="18" t="s">
        <v>229</v>
      </c>
      <c r="BM859" s="226" t="s">
        <v>1129</v>
      </c>
    </row>
    <row r="860" s="2" customFormat="1" ht="24.15" customHeight="1">
      <c r="A860" s="39"/>
      <c r="B860" s="40"/>
      <c r="C860" s="250" t="s">
        <v>1130</v>
      </c>
      <c r="D860" s="250" t="s">
        <v>193</v>
      </c>
      <c r="E860" s="251" t="s">
        <v>1131</v>
      </c>
      <c r="F860" s="252" t="s">
        <v>1132</v>
      </c>
      <c r="G860" s="253" t="s">
        <v>146</v>
      </c>
      <c r="H860" s="254">
        <v>795.60000000000002</v>
      </c>
      <c r="I860" s="255"/>
      <c r="J860" s="256">
        <f>ROUND(I860*H860,2)</f>
        <v>0</v>
      </c>
      <c r="K860" s="252" t="s">
        <v>147</v>
      </c>
      <c r="L860" s="257"/>
      <c r="M860" s="258" t="s">
        <v>1</v>
      </c>
      <c r="N860" s="259" t="s">
        <v>42</v>
      </c>
      <c r="O860" s="92"/>
      <c r="P860" s="224">
        <f>O860*H860</f>
        <v>0</v>
      </c>
      <c r="Q860" s="224">
        <v>0.0040000000000000001</v>
      </c>
      <c r="R860" s="224">
        <f>Q860*H860</f>
        <v>3.1824000000000003</v>
      </c>
      <c r="S860" s="224">
        <v>0</v>
      </c>
      <c r="T860" s="225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26" t="s">
        <v>322</v>
      </c>
      <c r="AT860" s="226" t="s">
        <v>193</v>
      </c>
      <c r="AU860" s="226" t="s">
        <v>149</v>
      </c>
      <c r="AY860" s="18" t="s">
        <v>141</v>
      </c>
      <c r="BE860" s="227">
        <f>IF(N860="základní",J860,0)</f>
        <v>0</v>
      </c>
      <c r="BF860" s="227">
        <f>IF(N860="snížená",J860,0)</f>
        <v>0</v>
      </c>
      <c r="BG860" s="227">
        <f>IF(N860="zákl. přenesená",J860,0)</f>
        <v>0</v>
      </c>
      <c r="BH860" s="227">
        <f>IF(N860="sníž. přenesená",J860,0)</f>
        <v>0</v>
      </c>
      <c r="BI860" s="227">
        <f>IF(N860="nulová",J860,0)</f>
        <v>0</v>
      </c>
      <c r="BJ860" s="18" t="s">
        <v>149</v>
      </c>
      <c r="BK860" s="227">
        <f>ROUND(I860*H860,2)</f>
        <v>0</v>
      </c>
      <c r="BL860" s="18" t="s">
        <v>229</v>
      </c>
      <c r="BM860" s="226" t="s">
        <v>1133</v>
      </c>
    </row>
    <row r="861" s="14" customFormat="1">
      <c r="A861" s="14"/>
      <c r="B861" s="239"/>
      <c r="C861" s="240"/>
      <c r="D861" s="230" t="s">
        <v>151</v>
      </c>
      <c r="E861" s="241" t="s">
        <v>1</v>
      </c>
      <c r="F861" s="242" t="s">
        <v>1111</v>
      </c>
      <c r="G861" s="240"/>
      <c r="H861" s="243">
        <v>780</v>
      </c>
      <c r="I861" s="244"/>
      <c r="J861" s="240"/>
      <c r="K861" s="240"/>
      <c r="L861" s="245"/>
      <c r="M861" s="246"/>
      <c r="N861" s="247"/>
      <c r="O861" s="247"/>
      <c r="P861" s="247"/>
      <c r="Q861" s="247"/>
      <c r="R861" s="247"/>
      <c r="S861" s="247"/>
      <c r="T861" s="248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9" t="s">
        <v>151</v>
      </c>
      <c r="AU861" s="249" t="s">
        <v>149</v>
      </c>
      <c r="AV861" s="14" t="s">
        <v>149</v>
      </c>
      <c r="AW861" s="14" t="s">
        <v>33</v>
      </c>
      <c r="AX861" s="14" t="s">
        <v>84</v>
      </c>
      <c r="AY861" s="249" t="s">
        <v>141</v>
      </c>
    </row>
    <row r="862" s="14" customFormat="1">
      <c r="A862" s="14"/>
      <c r="B862" s="239"/>
      <c r="C862" s="240"/>
      <c r="D862" s="230" t="s">
        <v>151</v>
      </c>
      <c r="E862" s="240"/>
      <c r="F862" s="242" t="s">
        <v>1134</v>
      </c>
      <c r="G862" s="240"/>
      <c r="H862" s="243">
        <v>795.60000000000002</v>
      </c>
      <c r="I862" s="244"/>
      <c r="J862" s="240"/>
      <c r="K862" s="240"/>
      <c r="L862" s="245"/>
      <c r="M862" s="246"/>
      <c r="N862" s="247"/>
      <c r="O862" s="247"/>
      <c r="P862" s="247"/>
      <c r="Q862" s="247"/>
      <c r="R862" s="247"/>
      <c r="S862" s="247"/>
      <c r="T862" s="248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9" t="s">
        <v>151</v>
      </c>
      <c r="AU862" s="249" t="s">
        <v>149</v>
      </c>
      <c r="AV862" s="14" t="s">
        <v>149</v>
      </c>
      <c r="AW862" s="14" t="s">
        <v>4</v>
      </c>
      <c r="AX862" s="14" t="s">
        <v>84</v>
      </c>
      <c r="AY862" s="249" t="s">
        <v>141</v>
      </c>
    </row>
    <row r="863" s="2" customFormat="1" ht="24.15" customHeight="1">
      <c r="A863" s="39"/>
      <c r="B863" s="40"/>
      <c r="C863" s="215" t="s">
        <v>1135</v>
      </c>
      <c r="D863" s="215" t="s">
        <v>143</v>
      </c>
      <c r="E863" s="216" t="s">
        <v>1136</v>
      </c>
      <c r="F863" s="217" t="s">
        <v>1137</v>
      </c>
      <c r="G863" s="218" t="s">
        <v>146</v>
      </c>
      <c r="H863" s="219">
        <v>780</v>
      </c>
      <c r="I863" s="220"/>
      <c r="J863" s="221">
        <f>ROUND(I863*H863,2)</f>
        <v>0</v>
      </c>
      <c r="K863" s="217" t="s">
        <v>147</v>
      </c>
      <c r="L863" s="45"/>
      <c r="M863" s="222" t="s">
        <v>1</v>
      </c>
      <c r="N863" s="223" t="s">
        <v>42</v>
      </c>
      <c r="O863" s="92"/>
      <c r="P863" s="224">
        <f>O863*H863</f>
        <v>0</v>
      </c>
      <c r="Q863" s="224">
        <v>6.9999999999999994E-05</v>
      </c>
      <c r="R863" s="224">
        <f>Q863*H863</f>
        <v>0.054599999999999996</v>
      </c>
      <c r="S863" s="224">
        <v>0</v>
      </c>
      <c r="T863" s="225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26" t="s">
        <v>229</v>
      </c>
      <c r="AT863" s="226" t="s">
        <v>143</v>
      </c>
      <c r="AU863" s="226" t="s">
        <v>149</v>
      </c>
      <c r="AY863" s="18" t="s">
        <v>141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18" t="s">
        <v>149</v>
      </c>
      <c r="BK863" s="227">
        <f>ROUND(I863*H863,2)</f>
        <v>0</v>
      </c>
      <c r="BL863" s="18" t="s">
        <v>229</v>
      </c>
      <c r="BM863" s="226" t="s">
        <v>1138</v>
      </c>
    </row>
    <row r="864" s="14" customFormat="1">
      <c r="A864" s="14"/>
      <c r="B864" s="239"/>
      <c r="C864" s="240"/>
      <c r="D864" s="230" t="s">
        <v>151</v>
      </c>
      <c r="E864" s="241" t="s">
        <v>1</v>
      </c>
      <c r="F864" s="242" t="s">
        <v>1139</v>
      </c>
      <c r="G864" s="240"/>
      <c r="H864" s="243">
        <v>780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9" t="s">
        <v>151</v>
      </c>
      <c r="AU864" s="249" t="s">
        <v>149</v>
      </c>
      <c r="AV864" s="14" t="s">
        <v>149</v>
      </c>
      <c r="AW864" s="14" t="s">
        <v>33</v>
      </c>
      <c r="AX864" s="14" t="s">
        <v>84</v>
      </c>
      <c r="AY864" s="249" t="s">
        <v>141</v>
      </c>
    </row>
    <row r="865" s="2" customFormat="1" ht="24.15" customHeight="1">
      <c r="A865" s="39"/>
      <c r="B865" s="40"/>
      <c r="C865" s="215" t="s">
        <v>1140</v>
      </c>
      <c r="D865" s="215" t="s">
        <v>143</v>
      </c>
      <c r="E865" s="216" t="s">
        <v>1141</v>
      </c>
      <c r="F865" s="217" t="s">
        <v>1142</v>
      </c>
      <c r="G865" s="218" t="s">
        <v>196</v>
      </c>
      <c r="H865" s="219">
        <v>6.2949999999999999</v>
      </c>
      <c r="I865" s="220"/>
      <c r="J865" s="221">
        <f>ROUND(I865*H865,2)</f>
        <v>0</v>
      </c>
      <c r="K865" s="217" t="s">
        <v>147</v>
      </c>
      <c r="L865" s="45"/>
      <c r="M865" s="222" t="s">
        <v>1</v>
      </c>
      <c r="N865" s="223" t="s">
        <v>42</v>
      </c>
      <c r="O865" s="92"/>
      <c r="P865" s="224">
        <f>O865*H865</f>
        <v>0</v>
      </c>
      <c r="Q865" s="224">
        <v>0</v>
      </c>
      <c r="R865" s="224">
        <f>Q865*H865</f>
        <v>0</v>
      </c>
      <c r="S865" s="224">
        <v>0</v>
      </c>
      <c r="T865" s="225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26" t="s">
        <v>229</v>
      </c>
      <c r="AT865" s="226" t="s">
        <v>143</v>
      </c>
      <c r="AU865" s="226" t="s">
        <v>149</v>
      </c>
      <c r="AY865" s="18" t="s">
        <v>141</v>
      </c>
      <c r="BE865" s="227">
        <f>IF(N865="základní",J865,0)</f>
        <v>0</v>
      </c>
      <c r="BF865" s="227">
        <f>IF(N865="snížená",J865,0)</f>
        <v>0</v>
      </c>
      <c r="BG865" s="227">
        <f>IF(N865="zákl. přenesená",J865,0)</f>
        <v>0</v>
      </c>
      <c r="BH865" s="227">
        <f>IF(N865="sníž. přenesená",J865,0)</f>
        <v>0</v>
      </c>
      <c r="BI865" s="227">
        <f>IF(N865="nulová",J865,0)</f>
        <v>0</v>
      </c>
      <c r="BJ865" s="18" t="s">
        <v>149</v>
      </c>
      <c r="BK865" s="227">
        <f>ROUND(I865*H865,2)</f>
        <v>0</v>
      </c>
      <c r="BL865" s="18" t="s">
        <v>229</v>
      </c>
      <c r="BM865" s="226" t="s">
        <v>1143</v>
      </c>
    </row>
    <row r="866" s="2" customFormat="1" ht="24.15" customHeight="1">
      <c r="A866" s="39"/>
      <c r="B866" s="40"/>
      <c r="C866" s="215" t="s">
        <v>1144</v>
      </c>
      <c r="D866" s="215" t="s">
        <v>143</v>
      </c>
      <c r="E866" s="216" t="s">
        <v>1145</v>
      </c>
      <c r="F866" s="217" t="s">
        <v>1146</v>
      </c>
      <c r="G866" s="218" t="s">
        <v>196</v>
      </c>
      <c r="H866" s="219">
        <v>6.2949999999999999</v>
      </c>
      <c r="I866" s="220"/>
      <c r="J866" s="221">
        <f>ROUND(I866*H866,2)</f>
        <v>0</v>
      </c>
      <c r="K866" s="217" t="s">
        <v>147</v>
      </c>
      <c r="L866" s="45"/>
      <c r="M866" s="222" t="s">
        <v>1</v>
      </c>
      <c r="N866" s="223" t="s">
        <v>42</v>
      </c>
      <c r="O866" s="92"/>
      <c r="P866" s="224">
        <f>O866*H866</f>
        <v>0</v>
      </c>
      <c r="Q866" s="224">
        <v>0</v>
      </c>
      <c r="R866" s="224">
        <f>Q866*H866</f>
        <v>0</v>
      </c>
      <c r="S866" s="224">
        <v>0</v>
      </c>
      <c r="T866" s="22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26" t="s">
        <v>229</v>
      </c>
      <c r="AT866" s="226" t="s">
        <v>143</v>
      </c>
      <c r="AU866" s="226" t="s">
        <v>149</v>
      </c>
      <c r="AY866" s="18" t="s">
        <v>141</v>
      </c>
      <c r="BE866" s="227">
        <f>IF(N866="základní",J866,0)</f>
        <v>0</v>
      </c>
      <c r="BF866" s="227">
        <f>IF(N866="snížená",J866,0)</f>
        <v>0</v>
      </c>
      <c r="BG866" s="227">
        <f>IF(N866="zákl. přenesená",J866,0)</f>
        <v>0</v>
      </c>
      <c r="BH866" s="227">
        <f>IF(N866="sníž. přenesená",J866,0)</f>
        <v>0</v>
      </c>
      <c r="BI866" s="227">
        <f>IF(N866="nulová",J866,0)</f>
        <v>0</v>
      </c>
      <c r="BJ866" s="18" t="s">
        <v>149</v>
      </c>
      <c r="BK866" s="227">
        <f>ROUND(I866*H866,2)</f>
        <v>0</v>
      </c>
      <c r="BL866" s="18" t="s">
        <v>229</v>
      </c>
      <c r="BM866" s="226" t="s">
        <v>1147</v>
      </c>
    </row>
    <row r="867" s="12" customFormat="1" ht="22.8" customHeight="1">
      <c r="A867" s="12"/>
      <c r="B867" s="199"/>
      <c r="C867" s="200"/>
      <c r="D867" s="201" t="s">
        <v>75</v>
      </c>
      <c r="E867" s="213" t="s">
        <v>1148</v>
      </c>
      <c r="F867" s="213" t="s">
        <v>1149</v>
      </c>
      <c r="G867" s="200"/>
      <c r="H867" s="200"/>
      <c r="I867" s="203"/>
      <c r="J867" s="214">
        <f>BK867</f>
        <v>0</v>
      </c>
      <c r="K867" s="200"/>
      <c r="L867" s="205"/>
      <c r="M867" s="206"/>
      <c r="N867" s="207"/>
      <c r="O867" s="207"/>
      <c r="P867" s="208">
        <f>SUM(P868:P873)</f>
        <v>0</v>
      </c>
      <c r="Q867" s="207"/>
      <c r="R867" s="208">
        <f>SUM(R868:R873)</f>
        <v>0.031059999999999997</v>
      </c>
      <c r="S867" s="207"/>
      <c r="T867" s="209">
        <f>SUM(T868:T873)</f>
        <v>0.092280000000000001</v>
      </c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R867" s="210" t="s">
        <v>149</v>
      </c>
      <c r="AT867" s="211" t="s">
        <v>75</v>
      </c>
      <c r="AU867" s="211" t="s">
        <v>84</v>
      </c>
      <c r="AY867" s="210" t="s">
        <v>141</v>
      </c>
      <c r="BK867" s="212">
        <f>SUM(BK868:BK873)</f>
        <v>0</v>
      </c>
    </row>
    <row r="868" s="2" customFormat="1" ht="14.4" customHeight="1">
      <c r="A868" s="39"/>
      <c r="B868" s="40"/>
      <c r="C868" s="215" t="s">
        <v>1150</v>
      </c>
      <c r="D868" s="215" t="s">
        <v>143</v>
      </c>
      <c r="E868" s="216" t="s">
        <v>1151</v>
      </c>
      <c r="F868" s="217" t="s">
        <v>1152</v>
      </c>
      <c r="G868" s="218" t="s">
        <v>256</v>
      </c>
      <c r="H868" s="219">
        <v>4</v>
      </c>
      <c r="I868" s="220"/>
      <c r="J868" s="221">
        <f>ROUND(I868*H868,2)</f>
        <v>0</v>
      </c>
      <c r="K868" s="217" t="s">
        <v>147</v>
      </c>
      <c r="L868" s="45"/>
      <c r="M868" s="222" t="s">
        <v>1</v>
      </c>
      <c r="N868" s="223" t="s">
        <v>42</v>
      </c>
      <c r="O868" s="92"/>
      <c r="P868" s="224">
        <f>O868*H868</f>
        <v>0</v>
      </c>
      <c r="Q868" s="224">
        <v>0</v>
      </c>
      <c r="R868" s="224">
        <f>Q868*H868</f>
        <v>0</v>
      </c>
      <c r="S868" s="224">
        <v>0.02307</v>
      </c>
      <c r="T868" s="225">
        <f>S868*H868</f>
        <v>0.092280000000000001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26" t="s">
        <v>229</v>
      </c>
      <c r="AT868" s="226" t="s">
        <v>143</v>
      </c>
      <c r="AU868" s="226" t="s">
        <v>149</v>
      </c>
      <c r="AY868" s="18" t="s">
        <v>141</v>
      </c>
      <c r="BE868" s="227">
        <f>IF(N868="základní",J868,0)</f>
        <v>0</v>
      </c>
      <c r="BF868" s="227">
        <f>IF(N868="snížená",J868,0)</f>
        <v>0</v>
      </c>
      <c r="BG868" s="227">
        <f>IF(N868="zákl. přenesená",J868,0)</f>
        <v>0</v>
      </c>
      <c r="BH868" s="227">
        <f>IF(N868="sníž. přenesená",J868,0)</f>
        <v>0</v>
      </c>
      <c r="BI868" s="227">
        <f>IF(N868="nulová",J868,0)</f>
        <v>0</v>
      </c>
      <c r="BJ868" s="18" t="s">
        <v>149</v>
      </c>
      <c r="BK868" s="227">
        <f>ROUND(I868*H868,2)</f>
        <v>0</v>
      </c>
      <c r="BL868" s="18" t="s">
        <v>229</v>
      </c>
      <c r="BM868" s="226" t="s">
        <v>1153</v>
      </c>
    </row>
    <row r="869" s="2" customFormat="1" ht="24.15" customHeight="1">
      <c r="A869" s="39"/>
      <c r="B869" s="40"/>
      <c r="C869" s="215" t="s">
        <v>1154</v>
      </c>
      <c r="D869" s="215" t="s">
        <v>143</v>
      </c>
      <c r="E869" s="216" t="s">
        <v>1155</v>
      </c>
      <c r="F869" s="217" t="s">
        <v>1156</v>
      </c>
      <c r="G869" s="218" t="s">
        <v>256</v>
      </c>
      <c r="H869" s="219">
        <v>2</v>
      </c>
      <c r="I869" s="220"/>
      <c r="J869" s="221">
        <f>ROUND(I869*H869,2)</f>
        <v>0</v>
      </c>
      <c r="K869" s="217" t="s">
        <v>147</v>
      </c>
      <c r="L869" s="45"/>
      <c r="M869" s="222" t="s">
        <v>1</v>
      </c>
      <c r="N869" s="223" t="s">
        <v>42</v>
      </c>
      <c r="O869" s="92"/>
      <c r="P869" s="224">
        <f>O869*H869</f>
        <v>0</v>
      </c>
      <c r="Q869" s="224">
        <v>0.010189999999999999</v>
      </c>
      <c r="R869" s="224">
        <f>Q869*H869</f>
        <v>0.020379999999999999</v>
      </c>
      <c r="S869" s="224">
        <v>0</v>
      </c>
      <c r="T869" s="22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26" t="s">
        <v>229</v>
      </c>
      <c r="AT869" s="226" t="s">
        <v>143</v>
      </c>
      <c r="AU869" s="226" t="s">
        <v>149</v>
      </c>
      <c r="AY869" s="18" t="s">
        <v>141</v>
      </c>
      <c r="BE869" s="227">
        <f>IF(N869="základní",J869,0)</f>
        <v>0</v>
      </c>
      <c r="BF869" s="227">
        <f>IF(N869="snížená",J869,0)</f>
        <v>0</v>
      </c>
      <c r="BG869" s="227">
        <f>IF(N869="zákl. přenesená",J869,0)</f>
        <v>0</v>
      </c>
      <c r="BH869" s="227">
        <f>IF(N869="sníž. přenesená",J869,0)</f>
        <v>0</v>
      </c>
      <c r="BI869" s="227">
        <f>IF(N869="nulová",J869,0)</f>
        <v>0</v>
      </c>
      <c r="BJ869" s="18" t="s">
        <v>149</v>
      </c>
      <c r="BK869" s="227">
        <f>ROUND(I869*H869,2)</f>
        <v>0</v>
      </c>
      <c r="BL869" s="18" t="s">
        <v>229</v>
      </c>
      <c r="BM869" s="226" t="s">
        <v>1157</v>
      </c>
    </row>
    <row r="870" s="2" customFormat="1" ht="24.15" customHeight="1">
      <c r="A870" s="39"/>
      <c r="B870" s="40"/>
      <c r="C870" s="215" t="s">
        <v>1158</v>
      </c>
      <c r="D870" s="215" t="s">
        <v>143</v>
      </c>
      <c r="E870" s="216" t="s">
        <v>1159</v>
      </c>
      <c r="F870" s="217" t="s">
        <v>1160</v>
      </c>
      <c r="G870" s="218" t="s">
        <v>256</v>
      </c>
      <c r="H870" s="219">
        <v>4</v>
      </c>
      <c r="I870" s="220"/>
      <c r="J870" s="221">
        <f>ROUND(I870*H870,2)</f>
        <v>0</v>
      </c>
      <c r="K870" s="217" t="s">
        <v>147</v>
      </c>
      <c r="L870" s="45"/>
      <c r="M870" s="222" t="s">
        <v>1</v>
      </c>
      <c r="N870" s="223" t="s">
        <v>42</v>
      </c>
      <c r="O870" s="92"/>
      <c r="P870" s="224">
        <f>O870*H870</f>
        <v>0</v>
      </c>
      <c r="Q870" s="224">
        <v>0.00115</v>
      </c>
      <c r="R870" s="224">
        <f>Q870*H870</f>
        <v>0.0045999999999999999</v>
      </c>
      <c r="S870" s="224">
        <v>0</v>
      </c>
      <c r="T870" s="225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26" t="s">
        <v>229</v>
      </c>
      <c r="AT870" s="226" t="s">
        <v>143</v>
      </c>
      <c r="AU870" s="226" t="s">
        <v>149</v>
      </c>
      <c r="AY870" s="18" t="s">
        <v>141</v>
      </c>
      <c r="BE870" s="227">
        <f>IF(N870="základní",J870,0)</f>
        <v>0</v>
      </c>
      <c r="BF870" s="227">
        <f>IF(N870="snížená",J870,0)</f>
        <v>0</v>
      </c>
      <c r="BG870" s="227">
        <f>IF(N870="zákl. přenesená",J870,0)</f>
        <v>0</v>
      </c>
      <c r="BH870" s="227">
        <f>IF(N870="sníž. přenesená",J870,0)</f>
        <v>0</v>
      </c>
      <c r="BI870" s="227">
        <f>IF(N870="nulová",J870,0)</f>
        <v>0</v>
      </c>
      <c r="BJ870" s="18" t="s">
        <v>149</v>
      </c>
      <c r="BK870" s="227">
        <f>ROUND(I870*H870,2)</f>
        <v>0</v>
      </c>
      <c r="BL870" s="18" t="s">
        <v>229</v>
      </c>
      <c r="BM870" s="226" t="s">
        <v>1161</v>
      </c>
    </row>
    <row r="871" s="2" customFormat="1" ht="24.15" customHeight="1">
      <c r="A871" s="39"/>
      <c r="B871" s="40"/>
      <c r="C871" s="250" t="s">
        <v>1162</v>
      </c>
      <c r="D871" s="250" t="s">
        <v>193</v>
      </c>
      <c r="E871" s="251" t="s">
        <v>1163</v>
      </c>
      <c r="F871" s="252" t="s">
        <v>1164</v>
      </c>
      <c r="G871" s="253" t="s">
        <v>256</v>
      </c>
      <c r="H871" s="254">
        <v>4</v>
      </c>
      <c r="I871" s="255"/>
      <c r="J871" s="256">
        <f>ROUND(I871*H871,2)</f>
        <v>0</v>
      </c>
      <c r="K871" s="252" t="s">
        <v>147</v>
      </c>
      <c r="L871" s="257"/>
      <c r="M871" s="258" t="s">
        <v>1</v>
      </c>
      <c r="N871" s="259" t="s">
        <v>42</v>
      </c>
      <c r="O871" s="92"/>
      <c r="P871" s="224">
        <f>O871*H871</f>
        <v>0</v>
      </c>
      <c r="Q871" s="224">
        <v>0.0015200000000000001</v>
      </c>
      <c r="R871" s="224">
        <f>Q871*H871</f>
        <v>0.0060800000000000003</v>
      </c>
      <c r="S871" s="224">
        <v>0</v>
      </c>
      <c r="T871" s="225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26" t="s">
        <v>322</v>
      </c>
      <c r="AT871" s="226" t="s">
        <v>193</v>
      </c>
      <c r="AU871" s="226" t="s">
        <v>149</v>
      </c>
      <c r="AY871" s="18" t="s">
        <v>141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18" t="s">
        <v>149</v>
      </c>
      <c r="BK871" s="227">
        <f>ROUND(I871*H871,2)</f>
        <v>0</v>
      </c>
      <c r="BL871" s="18" t="s">
        <v>229</v>
      </c>
      <c r="BM871" s="226" t="s">
        <v>1165</v>
      </c>
    </row>
    <row r="872" s="2" customFormat="1" ht="24.15" customHeight="1">
      <c r="A872" s="39"/>
      <c r="B872" s="40"/>
      <c r="C872" s="215" t="s">
        <v>1166</v>
      </c>
      <c r="D872" s="215" t="s">
        <v>143</v>
      </c>
      <c r="E872" s="216" t="s">
        <v>1167</v>
      </c>
      <c r="F872" s="217" t="s">
        <v>1168</v>
      </c>
      <c r="G872" s="218" t="s">
        <v>196</v>
      </c>
      <c r="H872" s="219">
        <v>0.031</v>
      </c>
      <c r="I872" s="220"/>
      <c r="J872" s="221">
        <f>ROUND(I872*H872,2)</f>
        <v>0</v>
      </c>
      <c r="K872" s="217" t="s">
        <v>147</v>
      </c>
      <c r="L872" s="45"/>
      <c r="M872" s="222" t="s">
        <v>1</v>
      </c>
      <c r="N872" s="223" t="s">
        <v>42</v>
      </c>
      <c r="O872" s="92"/>
      <c r="P872" s="224">
        <f>O872*H872</f>
        <v>0</v>
      </c>
      <c r="Q872" s="224">
        <v>0</v>
      </c>
      <c r="R872" s="224">
        <f>Q872*H872</f>
        <v>0</v>
      </c>
      <c r="S872" s="224">
        <v>0</v>
      </c>
      <c r="T872" s="225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26" t="s">
        <v>229</v>
      </c>
      <c r="AT872" s="226" t="s">
        <v>143</v>
      </c>
      <c r="AU872" s="226" t="s">
        <v>149</v>
      </c>
      <c r="AY872" s="18" t="s">
        <v>141</v>
      </c>
      <c r="BE872" s="227">
        <f>IF(N872="základní",J872,0)</f>
        <v>0</v>
      </c>
      <c r="BF872" s="227">
        <f>IF(N872="snížená",J872,0)</f>
        <v>0</v>
      </c>
      <c r="BG872" s="227">
        <f>IF(N872="zákl. přenesená",J872,0)</f>
        <v>0</v>
      </c>
      <c r="BH872" s="227">
        <f>IF(N872="sníž. přenesená",J872,0)</f>
        <v>0</v>
      </c>
      <c r="BI872" s="227">
        <f>IF(N872="nulová",J872,0)</f>
        <v>0</v>
      </c>
      <c r="BJ872" s="18" t="s">
        <v>149</v>
      </c>
      <c r="BK872" s="227">
        <f>ROUND(I872*H872,2)</f>
        <v>0</v>
      </c>
      <c r="BL872" s="18" t="s">
        <v>229</v>
      </c>
      <c r="BM872" s="226" t="s">
        <v>1169</v>
      </c>
    </row>
    <row r="873" s="2" customFormat="1" ht="24.15" customHeight="1">
      <c r="A873" s="39"/>
      <c r="B873" s="40"/>
      <c r="C873" s="215" t="s">
        <v>1170</v>
      </c>
      <c r="D873" s="215" t="s">
        <v>143</v>
      </c>
      <c r="E873" s="216" t="s">
        <v>1171</v>
      </c>
      <c r="F873" s="217" t="s">
        <v>1172</v>
      </c>
      <c r="G873" s="218" t="s">
        <v>196</v>
      </c>
      <c r="H873" s="219">
        <v>0.031</v>
      </c>
      <c r="I873" s="220"/>
      <c r="J873" s="221">
        <f>ROUND(I873*H873,2)</f>
        <v>0</v>
      </c>
      <c r="K873" s="217" t="s">
        <v>147</v>
      </c>
      <c r="L873" s="45"/>
      <c r="M873" s="222" t="s">
        <v>1</v>
      </c>
      <c r="N873" s="223" t="s">
        <v>42</v>
      </c>
      <c r="O873" s="92"/>
      <c r="P873" s="224">
        <f>O873*H873</f>
        <v>0</v>
      </c>
      <c r="Q873" s="224">
        <v>0</v>
      </c>
      <c r="R873" s="224">
        <f>Q873*H873</f>
        <v>0</v>
      </c>
      <c r="S873" s="224">
        <v>0</v>
      </c>
      <c r="T873" s="225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26" t="s">
        <v>229</v>
      </c>
      <c r="AT873" s="226" t="s">
        <v>143</v>
      </c>
      <c r="AU873" s="226" t="s">
        <v>149</v>
      </c>
      <c r="AY873" s="18" t="s">
        <v>141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18" t="s">
        <v>149</v>
      </c>
      <c r="BK873" s="227">
        <f>ROUND(I873*H873,2)</f>
        <v>0</v>
      </c>
      <c r="BL873" s="18" t="s">
        <v>229</v>
      </c>
      <c r="BM873" s="226" t="s">
        <v>1173</v>
      </c>
    </row>
    <row r="874" s="12" customFormat="1" ht="22.8" customHeight="1">
      <c r="A874" s="12"/>
      <c r="B874" s="199"/>
      <c r="C874" s="200"/>
      <c r="D874" s="201" t="s">
        <v>75</v>
      </c>
      <c r="E874" s="213" t="s">
        <v>1174</v>
      </c>
      <c r="F874" s="213" t="s">
        <v>1175</v>
      </c>
      <c r="G874" s="200"/>
      <c r="H874" s="200"/>
      <c r="I874" s="203"/>
      <c r="J874" s="214">
        <f>BK874</f>
        <v>0</v>
      </c>
      <c r="K874" s="200"/>
      <c r="L874" s="205"/>
      <c r="M874" s="206"/>
      <c r="N874" s="207"/>
      <c r="O874" s="207"/>
      <c r="P874" s="208">
        <f>SUM(P875:P892)</f>
        <v>0</v>
      </c>
      <c r="Q874" s="207"/>
      <c r="R874" s="208">
        <f>SUM(R875:R892)</f>
        <v>0.50197999999999998</v>
      </c>
      <c r="S874" s="207"/>
      <c r="T874" s="209">
        <f>SUM(T875:T892)</f>
        <v>0.28811000000000003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10" t="s">
        <v>149</v>
      </c>
      <c r="AT874" s="211" t="s">
        <v>75</v>
      </c>
      <c r="AU874" s="211" t="s">
        <v>84</v>
      </c>
      <c r="AY874" s="210" t="s">
        <v>141</v>
      </c>
      <c r="BK874" s="212">
        <f>SUM(BK875:BK892)</f>
        <v>0</v>
      </c>
    </row>
    <row r="875" s="2" customFormat="1" ht="24.15" customHeight="1">
      <c r="A875" s="39"/>
      <c r="B875" s="40"/>
      <c r="C875" s="215" t="s">
        <v>1176</v>
      </c>
      <c r="D875" s="215" t="s">
        <v>143</v>
      </c>
      <c r="E875" s="216" t="s">
        <v>1177</v>
      </c>
      <c r="F875" s="217" t="s">
        <v>1178</v>
      </c>
      <c r="G875" s="218" t="s">
        <v>249</v>
      </c>
      <c r="H875" s="219">
        <v>316</v>
      </c>
      <c r="I875" s="220"/>
      <c r="J875" s="221">
        <f>ROUND(I875*H875,2)</f>
        <v>0</v>
      </c>
      <c r="K875" s="217" t="s">
        <v>147</v>
      </c>
      <c r="L875" s="45"/>
      <c r="M875" s="222" t="s">
        <v>1</v>
      </c>
      <c r="N875" s="223" t="s">
        <v>42</v>
      </c>
      <c r="O875" s="92"/>
      <c r="P875" s="224">
        <f>O875*H875</f>
        <v>0</v>
      </c>
      <c r="Q875" s="224">
        <v>0</v>
      </c>
      <c r="R875" s="224">
        <f>Q875*H875</f>
        <v>0</v>
      </c>
      <c r="S875" s="224">
        <v>0</v>
      </c>
      <c r="T875" s="225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26" t="s">
        <v>229</v>
      </c>
      <c r="AT875" s="226" t="s">
        <v>143</v>
      </c>
      <c r="AU875" s="226" t="s">
        <v>149</v>
      </c>
      <c r="AY875" s="18" t="s">
        <v>141</v>
      </c>
      <c r="BE875" s="227">
        <f>IF(N875="základní",J875,0)</f>
        <v>0</v>
      </c>
      <c r="BF875" s="227">
        <f>IF(N875="snížená",J875,0)</f>
        <v>0</v>
      </c>
      <c r="BG875" s="227">
        <f>IF(N875="zákl. přenesená",J875,0)</f>
        <v>0</v>
      </c>
      <c r="BH875" s="227">
        <f>IF(N875="sníž. přenesená",J875,0)</f>
        <v>0</v>
      </c>
      <c r="BI875" s="227">
        <f>IF(N875="nulová",J875,0)</f>
        <v>0</v>
      </c>
      <c r="BJ875" s="18" t="s">
        <v>149</v>
      </c>
      <c r="BK875" s="227">
        <f>ROUND(I875*H875,2)</f>
        <v>0</v>
      </c>
      <c r="BL875" s="18" t="s">
        <v>229</v>
      </c>
      <c r="BM875" s="226" t="s">
        <v>1179</v>
      </c>
    </row>
    <row r="876" s="14" customFormat="1">
      <c r="A876" s="14"/>
      <c r="B876" s="239"/>
      <c r="C876" s="240"/>
      <c r="D876" s="230" t="s">
        <v>151</v>
      </c>
      <c r="E876" s="241" t="s">
        <v>1</v>
      </c>
      <c r="F876" s="242" t="s">
        <v>1180</v>
      </c>
      <c r="G876" s="240"/>
      <c r="H876" s="243">
        <v>316</v>
      </c>
      <c r="I876" s="244"/>
      <c r="J876" s="240"/>
      <c r="K876" s="240"/>
      <c r="L876" s="245"/>
      <c r="M876" s="246"/>
      <c r="N876" s="247"/>
      <c r="O876" s="247"/>
      <c r="P876" s="247"/>
      <c r="Q876" s="247"/>
      <c r="R876" s="247"/>
      <c r="S876" s="247"/>
      <c r="T876" s="248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9" t="s">
        <v>151</v>
      </c>
      <c r="AU876" s="249" t="s">
        <v>149</v>
      </c>
      <c r="AV876" s="14" t="s">
        <v>149</v>
      </c>
      <c r="AW876" s="14" t="s">
        <v>33</v>
      </c>
      <c r="AX876" s="14" t="s">
        <v>84</v>
      </c>
      <c r="AY876" s="249" t="s">
        <v>141</v>
      </c>
    </row>
    <row r="877" s="2" customFormat="1" ht="14.4" customHeight="1">
      <c r="A877" s="39"/>
      <c r="B877" s="40"/>
      <c r="C877" s="250" t="s">
        <v>1181</v>
      </c>
      <c r="D877" s="250" t="s">
        <v>193</v>
      </c>
      <c r="E877" s="251" t="s">
        <v>1182</v>
      </c>
      <c r="F877" s="252" t="s">
        <v>1183</v>
      </c>
      <c r="G877" s="253" t="s">
        <v>207</v>
      </c>
      <c r="H877" s="254">
        <v>382.36000000000001</v>
      </c>
      <c r="I877" s="255"/>
      <c r="J877" s="256">
        <f>ROUND(I877*H877,2)</f>
        <v>0</v>
      </c>
      <c r="K877" s="252" t="s">
        <v>147</v>
      </c>
      <c r="L877" s="257"/>
      <c r="M877" s="258" t="s">
        <v>1</v>
      </c>
      <c r="N877" s="259" t="s">
        <v>42</v>
      </c>
      <c r="O877" s="92"/>
      <c r="P877" s="224">
        <f>O877*H877</f>
        <v>0</v>
      </c>
      <c r="Q877" s="224">
        <v>0.001</v>
      </c>
      <c r="R877" s="224">
        <f>Q877*H877</f>
        <v>0.38236000000000003</v>
      </c>
      <c r="S877" s="224">
        <v>0</v>
      </c>
      <c r="T877" s="225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26" t="s">
        <v>322</v>
      </c>
      <c r="AT877" s="226" t="s">
        <v>193</v>
      </c>
      <c r="AU877" s="226" t="s">
        <v>149</v>
      </c>
      <c r="AY877" s="18" t="s">
        <v>141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18" t="s">
        <v>149</v>
      </c>
      <c r="BK877" s="227">
        <f>ROUND(I877*H877,2)</f>
        <v>0</v>
      </c>
      <c r="BL877" s="18" t="s">
        <v>229</v>
      </c>
      <c r="BM877" s="226" t="s">
        <v>1184</v>
      </c>
    </row>
    <row r="878" s="14" customFormat="1">
      <c r="A878" s="14"/>
      <c r="B878" s="239"/>
      <c r="C878" s="240"/>
      <c r="D878" s="230" t="s">
        <v>151</v>
      </c>
      <c r="E878" s="241" t="s">
        <v>1</v>
      </c>
      <c r="F878" s="242" t="s">
        <v>1185</v>
      </c>
      <c r="G878" s="240"/>
      <c r="H878" s="243">
        <v>382.36000000000001</v>
      </c>
      <c r="I878" s="244"/>
      <c r="J878" s="240"/>
      <c r="K878" s="240"/>
      <c r="L878" s="245"/>
      <c r="M878" s="246"/>
      <c r="N878" s="247"/>
      <c r="O878" s="247"/>
      <c r="P878" s="247"/>
      <c r="Q878" s="247"/>
      <c r="R878" s="247"/>
      <c r="S878" s="247"/>
      <c r="T878" s="248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9" t="s">
        <v>151</v>
      </c>
      <c r="AU878" s="249" t="s">
        <v>149</v>
      </c>
      <c r="AV878" s="14" t="s">
        <v>149</v>
      </c>
      <c r="AW878" s="14" t="s">
        <v>33</v>
      </c>
      <c r="AX878" s="14" t="s">
        <v>84</v>
      </c>
      <c r="AY878" s="249" t="s">
        <v>141</v>
      </c>
    </row>
    <row r="879" s="2" customFormat="1" ht="14.4" customHeight="1">
      <c r="A879" s="39"/>
      <c r="B879" s="40"/>
      <c r="C879" s="250" t="s">
        <v>1186</v>
      </c>
      <c r="D879" s="250" t="s">
        <v>193</v>
      </c>
      <c r="E879" s="251" t="s">
        <v>1187</v>
      </c>
      <c r="F879" s="252" t="s">
        <v>1188</v>
      </c>
      <c r="G879" s="253" t="s">
        <v>256</v>
      </c>
      <c r="H879" s="254">
        <v>10</v>
      </c>
      <c r="I879" s="255"/>
      <c r="J879" s="256">
        <f>ROUND(I879*H879,2)</f>
        <v>0</v>
      </c>
      <c r="K879" s="252" t="s">
        <v>147</v>
      </c>
      <c r="L879" s="257"/>
      <c r="M879" s="258" t="s">
        <v>1</v>
      </c>
      <c r="N879" s="259" t="s">
        <v>42</v>
      </c>
      <c r="O879" s="92"/>
      <c r="P879" s="224">
        <f>O879*H879</f>
        <v>0</v>
      </c>
      <c r="Q879" s="224">
        <v>0.00032000000000000003</v>
      </c>
      <c r="R879" s="224">
        <f>Q879*H879</f>
        <v>0.0032000000000000002</v>
      </c>
      <c r="S879" s="224">
        <v>0</v>
      </c>
      <c r="T879" s="225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26" t="s">
        <v>322</v>
      </c>
      <c r="AT879" s="226" t="s">
        <v>193</v>
      </c>
      <c r="AU879" s="226" t="s">
        <v>149</v>
      </c>
      <c r="AY879" s="18" t="s">
        <v>141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18" t="s">
        <v>149</v>
      </c>
      <c r="BK879" s="227">
        <f>ROUND(I879*H879,2)</f>
        <v>0</v>
      </c>
      <c r="BL879" s="18" t="s">
        <v>229</v>
      </c>
      <c r="BM879" s="226" t="s">
        <v>1189</v>
      </c>
    </row>
    <row r="880" s="2" customFormat="1" ht="24.15" customHeight="1">
      <c r="A880" s="39"/>
      <c r="B880" s="40"/>
      <c r="C880" s="250" t="s">
        <v>1190</v>
      </c>
      <c r="D880" s="250" t="s">
        <v>193</v>
      </c>
      <c r="E880" s="251" t="s">
        <v>1191</v>
      </c>
      <c r="F880" s="252" t="s">
        <v>1192</v>
      </c>
      <c r="G880" s="253" t="s">
        <v>256</v>
      </c>
      <c r="H880" s="254">
        <v>68</v>
      </c>
      <c r="I880" s="255"/>
      <c r="J880" s="256">
        <f>ROUND(I880*H880,2)</f>
        <v>0</v>
      </c>
      <c r="K880" s="252" t="s">
        <v>147</v>
      </c>
      <c r="L880" s="257"/>
      <c r="M880" s="258" t="s">
        <v>1</v>
      </c>
      <c r="N880" s="259" t="s">
        <v>42</v>
      </c>
      <c r="O880" s="92"/>
      <c r="P880" s="224">
        <f>O880*H880</f>
        <v>0</v>
      </c>
      <c r="Q880" s="224">
        <v>0.00011</v>
      </c>
      <c r="R880" s="224">
        <f>Q880*H880</f>
        <v>0.0074800000000000005</v>
      </c>
      <c r="S880" s="224">
        <v>0</v>
      </c>
      <c r="T880" s="225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26" t="s">
        <v>322</v>
      </c>
      <c r="AT880" s="226" t="s">
        <v>193</v>
      </c>
      <c r="AU880" s="226" t="s">
        <v>149</v>
      </c>
      <c r="AY880" s="18" t="s">
        <v>141</v>
      </c>
      <c r="BE880" s="227">
        <f>IF(N880="základní",J880,0)</f>
        <v>0</v>
      </c>
      <c r="BF880" s="227">
        <f>IF(N880="snížená",J880,0)</f>
        <v>0</v>
      </c>
      <c r="BG880" s="227">
        <f>IF(N880="zákl. přenesená",J880,0)</f>
        <v>0</v>
      </c>
      <c r="BH880" s="227">
        <f>IF(N880="sníž. přenesená",J880,0)</f>
        <v>0</v>
      </c>
      <c r="BI880" s="227">
        <f>IF(N880="nulová",J880,0)</f>
        <v>0</v>
      </c>
      <c r="BJ880" s="18" t="s">
        <v>149</v>
      </c>
      <c r="BK880" s="227">
        <f>ROUND(I880*H880,2)</f>
        <v>0</v>
      </c>
      <c r="BL880" s="18" t="s">
        <v>229</v>
      </c>
      <c r="BM880" s="226" t="s">
        <v>1193</v>
      </c>
    </row>
    <row r="881" s="2" customFormat="1" ht="14.4" customHeight="1">
      <c r="A881" s="39"/>
      <c r="B881" s="40"/>
      <c r="C881" s="250" t="s">
        <v>1194</v>
      </c>
      <c r="D881" s="250" t="s">
        <v>193</v>
      </c>
      <c r="E881" s="251" t="s">
        <v>1195</v>
      </c>
      <c r="F881" s="252" t="s">
        <v>1196</v>
      </c>
      <c r="G881" s="253" t="s">
        <v>256</v>
      </c>
      <c r="H881" s="254">
        <v>5</v>
      </c>
      <c r="I881" s="255"/>
      <c r="J881" s="256">
        <f>ROUND(I881*H881,2)</f>
        <v>0</v>
      </c>
      <c r="K881" s="252" t="s">
        <v>147</v>
      </c>
      <c r="L881" s="257"/>
      <c r="M881" s="258" t="s">
        <v>1</v>
      </c>
      <c r="N881" s="259" t="s">
        <v>42</v>
      </c>
      <c r="O881" s="92"/>
      <c r="P881" s="224">
        <f>O881*H881</f>
        <v>0</v>
      </c>
      <c r="Q881" s="224">
        <v>0.0041999999999999997</v>
      </c>
      <c r="R881" s="224">
        <f>Q881*H881</f>
        <v>0.020999999999999998</v>
      </c>
      <c r="S881" s="224">
        <v>0</v>
      </c>
      <c r="T881" s="225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26" t="s">
        <v>322</v>
      </c>
      <c r="AT881" s="226" t="s">
        <v>193</v>
      </c>
      <c r="AU881" s="226" t="s">
        <v>149</v>
      </c>
      <c r="AY881" s="18" t="s">
        <v>141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18" t="s">
        <v>149</v>
      </c>
      <c r="BK881" s="227">
        <f>ROUND(I881*H881,2)</f>
        <v>0</v>
      </c>
      <c r="BL881" s="18" t="s">
        <v>229</v>
      </c>
      <c r="BM881" s="226" t="s">
        <v>1197</v>
      </c>
    </row>
    <row r="882" s="2" customFormat="1" ht="14.4" customHeight="1">
      <c r="A882" s="39"/>
      <c r="B882" s="40"/>
      <c r="C882" s="250" t="s">
        <v>1198</v>
      </c>
      <c r="D882" s="250" t="s">
        <v>193</v>
      </c>
      <c r="E882" s="251" t="s">
        <v>1199</v>
      </c>
      <c r="F882" s="252" t="s">
        <v>1200</v>
      </c>
      <c r="G882" s="253" t="s">
        <v>256</v>
      </c>
      <c r="H882" s="254">
        <v>19</v>
      </c>
      <c r="I882" s="255"/>
      <c r="J882" s="256">
        <f>ROUND(I882*H882,2)</f>
        <v>0</v>
      </c>
      <c r="K882" s="252" t="s">
        <v>147</v>
      </c>
      <c r="L882" s="257"/>
      <c r="M882" s="258" t="s">
        <v>1</v>
      </c>
      <c r="N882" s="259" t="s">
        <v>42</v>
      </c>
      <c r="O882" s="92"/>
      <c r="P882" s="224">
        <f>O882*H882</f>
        <v>0</v>
      </c>
      <c r="Q882" s="224">
        <v>0.00016000000000000001</v>
      </c>
      <c r="R882" s="224">
        <f>Q882*H882</f>
        <v>0.0030400000000000002</v>
      </c>
      <c r="S882" s="224">
        <v>0</v>
      </c>
      <c r="T882" s="225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26" t="s">
        <v>322</v>
      </c>
      <c r="AT882" s="226" t="s">
        <v>193</v>
      </c>
      <c r="AU882" s="226" t="s">
        <v>149</v>
      </c>
      <c r="AY882" s="18" t="s">
        <v>141</v>
      </c>
      <c r="BE882" s="227">
        <f>IF(N882="základní",J882,0)</f>
        <v>0</v>
      </c>
      <c r="BF882" s="227">
        <f>IF(N882="snížená",J882,0)</f>
        <v>0</v>
      </c>
      <c r="BG882" s="227">
        <f>IF(N882="zákl. přenesená",J882,0)</f>
        <v>0</v>
      </c>
      <c r="BH882" s="227">
        <f>IF(N882="sníž. přenesená",J882,0)</f>
        <v>0</v>
      </c>
      <c r="BI882" s="227">
        <f>IF(N882="nulová",J882,0)</f>
        <v>0</v>
      </c>
      <c r="BJ882" s="18" t="s">
        <v>149</v>
      </c>
      <c r="BK882" s="227">
        <f>ROUND(I882*H882,2)</f>
        <v>0</v>
      </c>
      <c r="BL882" s="18" t="s">
        <v>229</v>
      </c>
      <c r="BM882" s="226" t="s">
        <v>1201</v>
      </c>
    </row>
    <row r="883" s="2" customFormat="1" ht="24.15" customHeight="1">
      <c r="A883" s="39"/>
      <c r="B883" s="40"/>
      <c r="C883" s="250" t="s">
        <v>1202</v>
      </c>
      <c r="D883" s="250" t="s">
        <v>193</v>
      </c>
      <c r="E883" s="251" t="s">
        <v>1203</v>
      </c>
      <c r="F883" s="252" t="s">
        <v>1204</v>
      </c>
      <c r="G883" s="253" t="s">
        <v>256</v>
      </c>
      <c r="H883" s="254">
        <v>15</v>
      </c>
      <c r="I883" s="255"/>
      <c r="J883" s="256">
        <f>ROUND(I883*H883,2)</f>
        <v>0</v>
      </c>
      <c r="K883" s="252" t="s">
        <v>147</v>
      </c>
      <c r="L883" s="257"/>
      <c r="M883" s="258" t="s">
        <v>1</v>
      </c>
      <c r="N883" s="259" t="s">
        <v>42</v>
      </c>
      <c r="O883" s="92"/>
      <c r="P883" s="224">
        <f>O883*H883</f>
        <v>0</v>
      </c>
      <c r="Q883" s="224">
        <v>0.00069999999999999999</v>
      </c>
      <c r="R883" s="224">
        <f>Q883*H883</f>
        <v>0.010500000000000001</v>
      </c>
      <c r="S883" s="224">
        <v>0</v>
      </c>
      <c r="T883" s="225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26" t="s">
        <v>322</v>
      </c>
      <c r="AT883" s="226" t="s">
        <v>193</v>
      </c>
      <c r="AU883" s="226" t="s">
        <v>149</v>
      </c>
      <c r="AY883" s="18" t="s">
        <v>141</v>
      </c>
      <c r="BE883" s="227">
        <f>IF(N883="základní",J883,0)</f>
        <v>0</v>
      </c>
      <c r="BF883" s="227">
        <f>IF(N883="snížená",J883,0)</f>
        <v>0</v>
      </c>
      <c r="BG883" s="227">
        <f>IF(N883="zákl. přenesená",J883,0)</f>
        <v>0</v>
      </c>
      <c r="BH883" s="227">
        <f>IF(N883="sníž. přenesená",J883,0)</f>
        <v>0</v>
      </c>
      <c r="BI883" s="227">
        <f>IF(N883="nulová",J883,0)</f>
        <v>0</v>
      </c>
      <c r="BJ883" s="18" t="s">
        <v>149</v>
      </c>
      <c r="BK883" s="227">
        <f>ROUND(I883*H883,2)</f>
        <v>0</v>
      </c>
      <c r="BL883" s="18" t="s">
        <v>229</v>
      </c>
      <c r="BM883" s="226" t="s">
        <v>1205</v>
      </c>
    </row>
    <row r="884" s="2" customFormat="1" ht="24.15" customHeight="1">
      <c r="A884" s="39"/>
      <c r="B884" s="40"/>
      <c r="C884" s="250" t="s">
        <v>1206</v>
      </c>
      <c r="D884" s="250" t="s">
        <v>193</v>
      </c>
      <c r="E884" s="251" t="s">
        <v>1207</v>
      </c>
      <c r="F884" s="252" t="s">
        <v>1208</v>
      </c>
      <c r="G884" s="253" t="s">
        <v>256</v>
      </c>
      <c r="H884" s="254">
        <v>248</v>
      </c>
      <c r="I884" s="255"/>
      <c r="J884" s="256">
        <f>ROUND(I884*H884,2)</f>
        <v>0</v>
      </c>
      <c r="K884" s="252" t="s">
        <v>147</v>
      </c>
      <c r="L884" s="257"/>
      <c r="M884" s="258" t="s">
        <v>1</v>
      </c>
      <c r="N884" s="259" t="s">
        <v>42</v>
      </c>
      <c r="O884" s="92"/>
      <c r="P884" s="224">
        <f>O884*H884</f>
        <v>0</v>
      </c>
      <c r="Q884" s="224">
        <v>0.00029999999999999997</v>
      </c>
      <c r="R884" s="224">
        <f>Q884*H884</f>
        <v>0.074399999999999994</v>
      </c>
      <c r="S884" s="224">
        <v>0</v>
      </c>
      <c r="T884" s="225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26" t="s">
        <v>322</v>
      </c>
      <c r="AT884" s="226" t="s">
        <v>193</v>
      </c>
      <c r="AU884" s="226" t="s">
        <v>149</v>
      </c>
      <c r="AY884" s="18" t="s">
        <v>141</v>
      </c>
      <c r="BE884" s="227">
        <f>IF(N884="základní",J884,0)</f>
        <v>0</v>
      </c>
      <c r="BF884" s="227">
        <f>IF(N884="snížená",J884,0)</f>
        <v>0</v>
      </c>
      <c r="BG884" s="227">
        <f>IF(N884="zákl. přenesená",J884,0)</f>
        <v>0</v>
      </c>
      <c r="BH884" s="227">
        <f>IF(N884="sníž. přenesená",J884,0)</f>
        <v>0</v>
      </c>
      <c r="BI884" s="227">
        <f>IF(N884="nulová",J884,0)</f>
        <v>0</v>
      </c>
      <c r="BJ884" s="18" t="s">
        <v>149</v>
      </c>
      <c r="BK884" s="227">
        <f>ROUND(I884*H884,2)</f>
        <v>0</v>
      </c>
      <c r="BL884" s="18" t="s">
        <v>229</v>
      </c>
      <c r="BM884" s="226" t="s">
        <v>1209</v>
      </c>
    </row>
    <row r="885" s="2" customFormat="1" ht="24.15" customHeight="1">
      <c r="A885" s="39"/>
      <c r="B885" s="40"/>
      <c r="C885" s="215" t="s">
        <v>1210</v>
      </c>
      <c r="D885" s="215" t="s">
        <v>143</v>
      </c>
      <c r="E885" s="216" t="s">
        <v>1211</v>
      </c>
      <c r="F885" s="217" t="s">
        <v>1212</v>
      </c>
      <c r="G885" s="218" t="s">
        <v>249</v>
      </c>
      <c r="H885" s="219">
        <v>68</v>
      </c>
      <c r="I885" s="220"/>
      <c r="J885" s="221">
        <f>ROUND(I885*H885,2)</f>
        <v>0</v>
      </c>
      <c r="K885" s="217" t="s">
        <v>147</v>
      </c>
      <c r="L885" s="45"/>
      <c r="M885" s="222" t="s">
        <v>1</v>
      </c>
      <c r="N885" s="223" t="s">
        <v>42</v>
      </c>
      <c r="O885" s="92"/>
      <c r="P885" s="224">
        <f>O885*H885</f>
        <v>0</v>
      </c>
      <c r="Q885" s="224">
        <v>0</v>
      </c>
      <c r="R885" s="224">
        <f>Q885*H885</f>
        <v>0</v>
      </c>
      <c r="S885" s="224">
        <v>0.00062</v>
      </c>
      <c r="T885" s="225">
        <f>S885*H885</f>
        <v>0.042160000000000003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26" t="s">
        <v>229</v>
      </c>
      <c r="AT885" s="226" t="s">
        <v>143</v>
      </c>
      <c r="AU885" s="226" t="s">
        <v>149</v>
      </c>
      <c r="AY885" s="18" t="s">
        <v>141</v>
      </c>
      <c r="BE885" s="227">
        <f>IF(N885="základní",J885,0)</f>
        <v>0</v>
      </c>
      <c r="BF885" s="227">
        <f>IF(N885="snížená",J885,0)</f>
        <v>0</v>
      </c>
      <c r="BG885" s="227">
        <f>IF(N885="zákl. přenesená",J885,0)</f>
        <v>0</v>
      </c>
      <c r="BH885" s="227">
        <f>IF(N885="sníž. přenesená",J885,0)</f>
        <v>0</v>
      </c>
      <c r="BI885" s="227">
        <f>IF(N885="nulová",J885,0)</f>
        <v>0</v>
      </c>
      <c r="BJ885" s="18" t="s">
        <v>149</v>
      </c>
      <c r="BK885" s="227">
        <f>ROUND(I885*H885,2)</f>
        <v>0</v>
      </c>
      <c r="BL885" s="18" t="s">
        <v>229</v>
      </c>
      <c r="BM885" s="226" t="s">
        <v>1213</v>
      </c>
    </row>
    <row r="886" s="2" customFormat="1" ht="24.15" customHeight="1">
      <c r="A886" s="39"/>
      <c r="B886" s="40"/>
      <c r="C886" s="215" t="s">
        <v>1214</v>
      </c>
      <c r="D886" s="215" t="s">
        <v>143</v>
      </c>
      <c r="E886" s="216" t="s">
        <v>1215</v>
      </c>
      <c r="F886" s="217" t="s">
        <v>1216</v>
      </c>
      <c r="G886" s="218" t="s">
        <v>249</v>
      </c>
      <c r="H886" s="219">
        <v>248</v>
      </c>
      <c r="I886" s="220"/>
      <c r="J886" s="221">
        <f>ROUND(I886*H886,2)</f>
        <v>0</v>
      </c>
      <c r="K886" s="217" t="s">
        <v>147</v>
      </c>
      <c r="L886" s="45"/>
      <c r="M886" s="222" t="s">
        <v>1</v>
      </c>
      <c r="N886" s="223" t="s">
        <v>42</v>
      </c>
      <c r="O886" s="92"/>
      <c r="P886" s="224">
        <f>O886*H886</f>
        <v>0</v>
      </c>
      <c r="Q886" s="224">
        <v>0</v>
      </c>
      <c r="R886" s="224">
        <f>Q886*H886</f>
        <v>0</v>
      </c>
      <c r="S886" s="224">
        <v>0.00062</v>
      </c>
      <c r="T886" s="225">
        <f>S886*H886</f>
        <v>0.15376000000000001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26" t="s">
        <v>229</v>
      </c>
      <c r="AT886" s="226" t="s">
        <v>143</v>
      </c>
      <c r="AU886" s="226" t="s">
        <v>149</v>
      </c>
      <c r="AY886" s="18" t="s">
        <v>141</v>
      </c>
      <c r="BE886" s="227">
        <f>IF(N886="základní",J886,0)</f>
        <v>0</v>
      </c>
      <c r="BF886" s="227">
        <f>IF(N886="snížená",J886,0)</f>
        <v>0</v>
      </c>
      <c r="BG886" s="227">
        <f>IF(N886="zákl. přenesená",J886,0)</f>
        <v>0</v>
      </c>
      <c r="BH886" s="227">
        <f>IF(N886="sníž. přenesená",J886,0)</f>
        <v>0</v>
      </c>
      <c r="BI886" s="227">
        <f>IF(N886="nulová",J886,0)</f>
        <v>0</v>
      </c>
      <c r="BJ886" s="18" t="s">
        <v>149</v>
      </c>
      <c r="BK886" s="227">
        <f>ROUND(I886*H886,2)</f>
        <v>0</v>
      </c>
      <c r="BL886" s="18" t="s">
        <v>229</v>
      </c>
      <c r="BM886" s="226" t="s">
        <v>1217</v>
      </c>
    </row>
    <row r="887" s="13" customFormat="1">
      <c r="A887" s="13"/>
      <c r="B887" s="228"/>
      <c r="C887" s="229"/>
      <c r="D887" s="230" t="s">
        <v>151</v>
      </c>
      <c r="E887" s="231" t="s">
        <v>1</v>
      </c>
      <c r="F887" s="232" t="s">
        <v>1218</v>
      </c>
      <c r="G887" s="229"/>
      <c r="H887" s="231" t="s">
        <v>1</v>
      </c>
      <c r="I887" s="233"/>
      <c r="J887" s="229"/>
      <c r="K887" s="229"/>
      <c r="L887" s="234"/>
      <c r="M887" s="235"/>
      <c r="N887" s="236"/>
      <c r="O887" s="236"/>
      <c r="P887" s="236"/>
      <c r="Q887" s="236"/>
      <c r="R887" s="236"/>
      <c r="S887" s="236"/>
      <c r="T887" s="237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8" t="s">
        <v>151</v>
      </c>
      <c r="AU887" s="238" t="s">
        <v>149</v>
      </c>
      <c r="AV887" s="13" t="s">
        <v>84</v>
      </c>
      <c r="AW887" s="13" t="s">
        <v>33</v>
      </c>
      <c r="AX887" s="13" t="s">
        <v>76</v>
      </c>
      <c r="AY887" s="238" t="s">
        <v>141</v>
      </c>
    </row>
    <row r="888" s="14" customFormat="1">
      <c r="A888" s="14"/>
      <c r="B888" s="239"/>
      <c r="C888" s="240"/>
      <c r="D888" s="230" t="s">
        <v>151</v>
      </c>
      <c r="E888" s="241" t="s">
        <v>1</v>
      </c>
      <c r="F888" s="242" t="s">
        <v>1219</v>
      </c>
      <c r="G888" s="240"/>
      <c r="H888" s="243">
        <v>248</v>
      </c>
      <c r="I888" s="244"/>
      <c r="J888" s="240"/>
      <c r="K888" s="240"/>
      <c r="L888" s="245"/>
      <c r="M888" s="246"/>
      <c r="N888" s="247"/>
      <c r="O888" s="247"/>
      <c r="P888" s="247"/>
      <c r="Q888" s="247"/>
      <c r="R888" s="247"/>
      <c r="S888" s="247"/>
      <c r="T888" s="24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9" t="s">
        <v>151</v>
      </c>
      <c r="AU888" s="249" t="s">
        <v>149</v>
      </c>
      <c r="AV888" s="14" t="s">
        <v>149</v>
      </c>
      <c r="AW888" s="14" t="s">
        <v>33</v>
      </c>
      <c r="AX888" s="14" t="s">
        <v>84</v>
      </c>
      <c r="AY888" s="249" t="s">
        <v>141</v>
      </c>
    </row>
    <row r="889" s="2" customFormat="1" ht="14.4" customHeight="1">
      <c r="A889" s="39"/>
      <c r="B889" s="40"/>
      <c r="C889" s="215" t="s">
        <v>1220</v>
      </c>
      <c r="D889" s="215" t="s">
        <v>143</v>
      </c>
      <c r="E889" s="216" t="s">
        <v>1221</v>
      </c>
      <c r="F889" s="217" t="s">
        <v>1222</v>
      </c>
      <c r="G889" s="218" t="s">
        <v>256</v>
      </c>
      <c r="H889" s="219">
        <v>12</v>
      </c>
      <c r="I889" s="220"/>
      <c r="J889" s="221">
        <f>ROUND(I889*H889,2)</f>
        <v>0</v>
      </c>
      <c r="K889" s="217" t="s">
        <v>147</v>
      </c>
      <c r="L889" s="45"/>
      <c r="M889" s="222" t="s">
        <v>1</v>
      </c>
      <c r="N889" s="223" t="s">
        <v>42</v>
      </c>
      <c r="O889" s="92"/>
      <c r="P889" s="224">
        <f>O889*H889</f>
        <v>0</v>
      </c>
      <c r="Q889" s="224">
        <v>0</v>
      </c>
      <c r="R889" s="224">
        <f>Q889*H889</f>
        <v>0</v>
      </c>
      <c r="S889" s="224">
        <v>0.00025000000000000001</v>
      </c>
      <c r="T889" s="225">
        <f>S889*H889</f>
        <v>0.0030000000000000001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6" t="s">
        <v>229</v>
      </c>
      <c r="AT889" s="226" t="s">
        <v>143</v>
      </c>
      <c r="AU889" s="226" t="s">
        <v>149</v>
      </c>
      <c r="AY889" s="18" t="s">
        <v>141</v>
      </c>
      <c r="BE889" s="227">
        <f>IF(N889="základní",J889,0)</f>
        <v>0</v>
      </c>
      <c r="BF889" s="227">
        <f>IF(N889="snížená",J889,0)</f>
        <v>0</v>
      </c>
      <c r="BG889" s="227">
        <f>IF(N889="zákl. přenesená",J889,0)</f>
        <v>0</v>
      </c>
      <c r="BH889" s="227">
        <f>IF(N889="sníž. přenesená",J889,0)</f>
        <v>0</v>
      </c>
      <c r="BI889" s="227">
        <f>IF(N889="nulová",J889,0)</f>
        <v>0</v>
      </c>
      <c r="BJ889" s="18" t="s">
        <v>149</v>
      </c>
      <c r="BK889" s="227">
        <f>ROUND(I889*H889,2)</f>
        <v>0</v>
      </c>
      <c r="BL889" s="18" t="s">
        <v>229</v>
      </c>
      <c r="BM889" s="226" t="s">
        <v>1223</v>
      </c>
    </row>
    <row r="890" s="2" customFormat="1" ht="24.15" customHeight="1">
      <c r="A890" s="39"/>
      <c r="B890" s="40"/>
      <c r="C890" s="215" t="s">
        <v>1224</v>
      </c>
      <c r="D890" s="215" t="s">
        <v>143</v>
      </c>
      <c r="E890" s="216" t="s">
        <v>1225</v>
      </c>
      <c r="F890" s="217" t="s">
        <v>1226</v>
      </c>
      <c r="G890" s="218" t="s">
        <v>256</v>
      </c>
      <c r="H890" s="219">
        <v>15</v>
      </c>
      <c r="I890" s="220"/>
      <c r="J890" s="221">
        <f>ROUND(I890*H890,2)</f>
        <v>0</v>
      </c>
      <c r="K890" s="217" t="s">
        <v>147</v>
      </c>
      <c r="L890" s="45"/>
      <c r="M890" s="222" t="s">
        <v>1</v>
      </c>
      <c r="N890" s="223" t="s">
        <v>42</v>
      </c>
      <c r="O890" s="92"/>
      <c r="P890" s="224">
        <f>O890*H890</f>
        <v>0</v>
      </c>
      <c r="Q890" s="224">
        <v>0</v>
      </c>
      <c r="R890" s="224">
        <f>Q890*H890</f>
        <v>0</v>
      </c>
      <c r="S890" s="224">
        <v>0.00044999999999999999</v>
      </c>
      <c r="T890" s="225">
        <f>S890*H890</f>
        <v>0.0067499999999999999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26" t="s">
        <v>229</v>
      </c>
      <c r="AT890" s="226" t="s">
        <v>143</v>
      </c>
      <c r="AU890" s="226" t="s">
        <v>149</v>
      </c>
      <c r="AY890" s="18" t="s">
        <v>141</v>
      </c>
      <c r="BE890" s="227">
        <f>IF(N890="základní",J890,0)</f>
        <v>0</v>
      </c>
      <c r="BF890" s="227">
        <f>IF(N890="snížená",J890,0)</f>
        <v>0</v>
      </c>
      <c r="BG890" s="227">
        <f>IF(N890="zákl. přenesená",J890,0)</f>
        <v>0</v>
      </c>
      <c r="BH890" s="227">
        <f>IF(N890="sníž. přenesená",J890,0)</f>
        <v>0</v>
      </c>
      <c r="BI890" s="227">
        <f>IF(N890="nulová",J890,0)</f>
        <v>0</v>
      </c>
      <c r="BJ890" s="18" t="s">
        <v>149</v>
      </c>
      <c r="BK890" s="227">
        <f>ROUND(I890*H890,2)</f>
        <v>0</v>
      </c>
      <c r="BL890" s="18" t="s">
        <v>229</v>
      </c>
      <c r="BM890" s="226" t="s">
        <v>1227</v>
      </c>
    </row>
    <row r="891" s="2" customFormat="1" ht="24.15" customHeight="1">
      <c r="A891" s="39"/>
      <c r="B891" s="40"/>
      <c r="C891" s="215" t="s">
        <v>1228</v>
      </c>
      <c r="D891" s="215" t="s">
        <v>143</v>
      </c>
      <c r="E891" s="216" t="s">
        <v>1229</v>
      </c>
      <c r="F891" s="217" t="s">
        <v>1230</v>
      </c>
      <c r="G891" s="218" t="s">
        <v>256</v>
      </c>
      <c r="H891" s="219">
        <v>248</v>
      </c>
      <c r="I891" s="220"/>
      <c r="J891" s="221">
        <f>ROUND(I891*H891,2)</f>
        <v>0</v>
      </c>
      <c r="K891" s="217" t="s">
        <v>147</v>
      </c>
      <c r="L891" s="45"/>
      <c r="M891" s="222" t="s">
        <v>1</v>
      </c>
      <c r="N891" s="223" t="s">
        <v>42</v>
      </c>
      <c r="O891" s="92"/>
      <c r="P891" s="224">
        <f>O891*H891</f>
        <v>0</v>
      </c>
      <c r="Q891" s="224">
        <v>0</v>
      </c>
      <c r="R891" s="224">
        <f>Q891*H891</f>
        <v>0</v>
      </c>
      <c r="S891" s="224">
        <v>0.00027999999999999998</v>
      </c>
      <c r="T891" s="225">
        <f>S891*H891</f>
        <v>0.069439999999999988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26" t="s">
        <v>229</v>
      </c>
      <c r="AT891" s="226" t="s">
        <v>143</v>
      </c>
      <c r="AU891" s="226" t="s">
        <v>149</v>
      </c>
      <c r="AY891" s="18" t="s">
        <v>141</v>
      </c>
      <c r="BE891" s="227">
        <f>IF(N891="základní",J891,0)</f>
        <v>0</v>
      </c>
      <c r="BF891" s="227">
        <f>IF(N891="snížená",J891,0)</f>
        <v>0</v>
      </c>
      <c r="BG891" s="227">
        <f>IF(N891="zákl. přenesená",J891,0)</f>
        <v>0</v>
      </c>
      <c r="BH891" s="227">
        <f>IF(N891="sníž. přenesená",J891,0)</f>
        <v>0</v>
      </c>
      <c r="BI891" s="227">
        <f>IF(N891="nulová",J891,0)</f>
        <v>0</v>
      </c>
      <c r="BJ891" s="18" t="s">
        <v>149</v>
      </c>
      <c r="BK891" s="227">
        <f>ROUND(I891*H891,2)</f>
        <v>0</v>
      </c>
      <c r="BL891" s="18" t="s">
        <v>229</v>
      </c>
      <c r="BM891" s="226" t="s">
        <v>1231</v>
      </c>
    </row>
    <row r="892" s="2" customFormat="1" ht="24.15" customHeight="1">
      <c r="A892" s="39"/>
      <c r="B892" s="40"/>
      <c r="C892" s="215" t="s">
        <v>1232</v>
      </c>
      <c r="D892" s="215" t="s">
        <v>143</v>
      </c>
      <c r="E892" s="216" t="s">
        <v>1233</v>
      </c>
      <c r="F892" s="217" t="s">
        <v>1234</v>
      </c>
      <c r="G892" s="218" t="s">
        <v>256</v>
      </c>
      <c r="H892" s="219">
        <v>5</v>
      </c>
      <c r="I892" s="220"/>
      <c r="J892" s="221">
        <f>ROUND(I892*H892,2)</f>
        <v>0</v>
      </c>
      <c r="K892" s="217" t="s">
        <v>147</v>
      </c>
      <c r="L892" s="45"/>
      <c r="M892" s="222" t="s">
        <v>1</v>
      </c>
      <c r="N892" s="223" t="s">
        <v>42</v>
      </c>
      <c r="O892" s="92"/>
      <c r="P892" s="224">
        <f>O892*H892</f>
        <v>0</v>
      </c>
      <c r="Q892" s="224">
        <v>0</v>
      </c>
      <c r="R892" s="224">
        <f>Q892*H892</f>
        <v>0</v>
      </c>
      <c r="S892" s="224">
        <v>0.0025999999999999999</v>
      </c>
      <c r="T892" s="225">
        <f>S892*H892</f>
        <v>0.012999999999999999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26" t="s">
        <v>229</v>
      </c>
      <c r="AT892" s="226" t="s">
        <v>143</v>
      </c>
      <c r="AU892" s="226" t="s">
        <v>149</v>
      </c>
      <c r="AY892" s="18" t="s">
        <v>141</v>
      </c>
      <c r="BE892" s="227">
        <f>IF(N892="základní",J892,0)</f>
        <v>0</v>
      </c>
      <c r="BF892" s="227">
        <f>IF(N892="snížená",J892,0)</f>
        <v>0</v>
      </c>
      <c r="BG892" s="227">
        <f>IF(N892="zákl. přenesená",J892,0)</f>
        <v>0</v>
      </c>
      <c r="BH892" s="227">
        <f>IF(N892="sníž. přenesená",J892,0)</f>
        <v>0</v>
      </c>
      <c r="BI892" s="227">
        <f>IF(N892="nulová",J892,0)</f>
        <v>0</v>
      </c>
      <c r="BJ892" s="18" t="s">
        <v>149</v>
      </c>
      <c r="BK892" s="227">
        <f>ROUND(I892*H892,2)</f>
        <v>0</v>
      </c>
      <c r="BL892" s="18" t="s">
        <v>229</v>
      </c>
      <c r="BM892" s="226" t="s">
        <v>1235</v>
      </c>
    </row>
    <row r="893" s="12" customFormat="1" ht="22.8" customHeight="1">
      <c r="A893" s="12"/>
      <c r="B893" s="199"/>
      <c r="C893" s="200"/>
      <c r="D893" s="201" t="s">
        <v>75</v>
      </c>
      <c r="E893" s="213" t="s">
        <v>1236</v>
      </c>
      <c r="F893" s="213" t="s">
        <v>1237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SUM(P894:P895)</f>
        <v>0</v>
      </c>
      <c r="Q893" s="207"/>
      <c r="R893" s="208">
        <f>SUM(R894:R895)</f>
        <v>0</v>
      </c>
      <c r="S893" s="207"/>
      <c r="T893" s="209">
        <f>SUM(T894:T895)</f>
        <v>0.0080000000000000002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149</v>
      </c>
      <c r="AT893" s="211" t="s">
        <v>75</v>
      </c>
      <c r="AU893" s="211" t="s">
        <v>84</v>
      </c>
      <c r="AY893" s="210" t="s">
        <v>141</v>
      </c>
      <c r="BK893" s="212">
        <f>SUM(BK894:BK895)</f>
        <v>0</v>
      </c>
    </row>
    <row r="894" s="2" customFormat="1" ht="14.4" customHeight="1">
      <c r="A894" s="39"/>
      <c r="B894" s="40"/>
      <c r="C894" s="215" t="s">
        <v>1238</v>
      </c>
      <c r="D894" s="215" t="s">
        <v>143</v>
      </c>
      <c r="E894" s="216" t="s">
        <v>1239</v>
      </c>
      <c r="F894" s="217" t="s">
        <v>1240</v>
      </c>
      <c r="G894" s="218" t="s">
        <v>256</v>
      </c>
      <c r="H894" s="219">
        <v>4</v>
      </c>
      <c r="I894" s="220"/>
      <c r="J894" s="221">
        <f>ROUND(I894*H894,2)</f>
        <v>0</v>
      </c>
      <c r="K894" s="217" t="s">
        <v>1</v>
      </c>
      <c r="L894" s="45"/>
      <c r="M894" s="222" t="s">
        <v>1</v>
      </c>
      <c r="N894" s="223" t="s">
        <v>42</v>
      </c>
      <c r="O894" s="92"/>
      <c r="P894" s="224">
        <f>O894*H894</f>
        <v>0</v>
      </c>
      <c r="Q894" s="224">
        <v>0</v>
      </c>
      <c r="R894" s="224">
        <f>Q894*H894</f>
        <v>0</v>
      </c>
      <c r="S894" s="224">
        <v>0.001</v>
      </c>
      <c r="T894" s="225">
        <f>S894*H894</f>
        <v>0.0040000000000000001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26" t="s">
        <v>229</v>
      </c>
      <c r="AT894" s="226" t="s">
        <v>143</v>
      </c>
      <c r="AU894" s="226" t="s">
        <v>149</v>
      </c>
      <c r="AY894" s="18" t="s">
        <v>141</v>
      </c>
      <c r="BE894" s="227">
        <f>IF(N894="základní",J894,0)</f>
        <v>0</v>
      </c>
      <c r="BF894" s="227">
        <f>IF(N894="snížená",J894,0)</f>
        <v>0</v>
      </c>
      <c r="BG894" s="227">
        <f>IF(N894="zákl. přenesená",J894,0)</f>
        <v>0</v>
      </c>
      <c r="BH894" s="227">
        <f>IF(N894="sníž. přenesená",J894,0)</f>
        <v>0</v>
      </c>
      <c r="BI894" s="227">
        <f>IF(N894="nulová",J894,0)</f>
        <v>0</v>
      </c>
      <c r="BJ894" s="18" t="s">
        <v>149</v>
      </c>
      <c r="BK894" s="227">
        <f>ROUND(I894*H894,2)</f>
        <v>0</v>
      </c>
      <c r="BL894" s="18" t="s">
        <v>229</v>
      </c>
      <c r="BM894" s="226" t="s">
        <v>1241</v>
      </c>
    </row>
    <row r="895" s="2" customFormat="1" ht="14.4" customHeight="1">
      <c r="A895" s="39"/>
      <c r="B895" s="40"/>
      <c r="C895" s="215" t="s">
        <v>1242</v>
      </c>
      <c r="D895" s="215" t="s">
        <v>143</v>
      </c>
      <c r="E895" s="216" t="s">
        <v>1243</v>
      </c>
      <c r="F895" s="217" t="s">
        <v>1244</v>
      </c>
      <c r="G895" s="218" t="s">
        <v>256</v>
      </c>
      <c r="H895" s="219">
        <v>4</v>
      </c>
      <c r="I895" s="220"/>
      <c r="J895" s="221">
        <f>ROUND(I895*H895,2)</f>
        <v>0</v>
      </c>
      <c r="K895" s="217" t="s">
        <v>1</v>
      </c>
      <c r="L895" s="45"/>
      <c r="M895" s="222" t="s">
        <v>1</v>
      </c>
      <c r="N895" s="223" t="s">
        <v>42</v>
      </c>
      <c r="O895" s="92"/>
      <c r="P895" s="224">
        <f>O895*H895</f>
        <v>0</v>
      </c>
      <c r="Q895" s="224">
        <v>0</v>
      </c>
      <c r="R895" s="224">
        <f>Q895*H895</f>
        <v>0</v>
      </c>
      <c r="S895" s="224">
        <v>0.001</v>
      </c>
      <c r="T895" s="225">
        <f>S895*H895</f>
        <v>0.0040000000000000001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26" t="s">
        <v>229</v>
      </c>
      <c r="AT895" s="226" t="s">
        <v>143</v>
      </c>
      <c r="AU895" s="226" t="s">
        <v>149</v>
      </c>
      <c r="AY895" s="18" t="s">
        <v>141</v>
      </c>
      <c r="BE895" s="227">
        <f>IF(N895="základní",J895,0)</f>
        <v>0</v>
      </c>
      <c r="BF895" s="227">
        <f>IF(N895="snížená",J895,0)</f>
        <v>0</v>
      </c>
      <c r="BG895" s="227">
        <f>IF(N895="zákl. přenesená",J895,0)</f>
        <v>0</v>
      </c>
      <c r="BH895" s="227">
        <f>IF(N895="sníž. přenesená",J895,0)</f>
        <v>0</v>
      </c>
      <c r="BI895" s="227">
        <f>IF(N895="nulová",J895,0)</f>
        <v>0</v>
      </c>
      <c r="BJ895" s="18" t="s">
        <v>149</v>
      </c>
      <c r="BK895" s="227">
        <f>ROUND(I895*H895,2)</f>
        <v>0</v>
      </c>
      <c r="BL895" s="18" t="s">
        <v>229</v>
      </c>
      <c r="BM895" s="226" t="s">
        <v>1245</v>
      </c>
    </row>
    <row r="896" s="12" customFormat="1" ht="22.8" customHeight="1">
      <c r="A896" s="12"/>
      <c r="B896" s="199"/>
      <c r="C896" s="200"/>
      <c r="D896" s="201" t="s">
        <v>75</v>
      </c>
      <c r="E896" s="213" t="s">
        <v>1246</v>
      </c>
      <c r="F896" s="213" t="s">
        <v>1247</v>
      </c>
      <c r="G896" s="200"/>
      <c r="H896" s="200"/>
      <c r="I896" s="203"/>
      <c r="J896" s="214">
        <f>BK896</f>
        <v>0</v>
      </c>
      <c r="K896" s="200"/>
      <c r="L896" s="205"/>
      <c r="M896" s="206"/>
      <c r="N896" s="207"/>
      <c r="O896" s="207"/>
      <c r="P896" s="208">
        <f>SUM(P897:P903)</f>
        <v>0</v>
      </c>
      <c r="Q896" s="207"/>
      <c r="R896" s="208">
        <f>SUM(R897:R903)</f>
        <v>0.037760000000000002</v>
      </c>
      <c r="S896" s="207"/>
      <c r="T896" s="209">
        <f>SUM(T897:T903)</f>
        <v>0.0032000000000000002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0" t="s">
        <v>149</v>
      </c>
      <c r="AT896" s="211" t="s">
        <v>75</v>
      </c>
      <c r="AU896" s="211" t="s">
        <v>84</v>
      </c>
      <c r="AY896" s="210" t="s">
        <v>141</v>
      </c>
      <c r="BK896" s="212">
        <f>SUM(BK897:BK903)</f>
        <v>0</v>
      </c>
    </row>
    <row r="897" s="2" customFormat="1" ht="14.4" customHeight="1">
      <c r="A897" s="39"/>
      <c r="B897" s="40"/>
      <c r="C897" s="215" t="s">
        <v>1248</v>
      </c>
      <c r="D897" s="215" t="s">
        <v>143</v>
      </c>
      <c r="E897" s="216" t="s">
        <v>1249</v>
      </c>
      <c r="F897" s="217" t="s">
        <v>1250</v>
      </c>
      <c r="G897" s="218" t="s">
        <v>256</v>
      </c>
      <c r="H897" s="219">
        <v>64</v>
      </c>
      <c r="I897" s="220"/>
      <c r="J897" s="221">
        <f>ROUND(I897*H897,2)</f>
        <v>0</v>
      </c>
      <c r="K897" s="217" t="s">
        <v>147</v>
      </c>
      <c r="L897" s="45"/>
      <c r="M897" s="222" t="s">
        <v>1</v>
      </c>
      <c r="N897" s="223" t="s">
        <v>42</v>
      </c>
      <c r="O897" s="92"/>
      <c r="P897" s="224">
        <f>O897*H897</f>
        <v>0</v>
      </c>
      <c r="Q897" s="224">
        <v>0</v>
      </c>
      <c r="R897" s="224">
        <f>Q897*H897</f>
        <v>0</v>
      </c>
      <c r="S897" s="224">
        <v>0</v>
      </c>
      <c r="T897" s="225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26" t="s">
        <v>229</v>
      </c>
      <c r="AT897" s="226" t="s">
        <v>143</v>
      </c>
      <c r="AU897" s="226" t="s">
        <v>149</v>
      </c>
      <c r="AY897" s="18" t="s">
        <v>141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18" t="s">
        <v>149</v>
      </c>
      <c r="BK897" s="227">
        <f>ROUND(I897*H897,2)</f>
        <v>0</v>
      </c>
      <c r="BL897" s="18" t="s">
        <v>229</v>
      </c>
      <c r="BM897" s="226" t="s">
        <v>1251</v>
      </c>
    </row>
    <row r="898" s="2" customFormat="1" ht="14.4" customHeight="1">
      <c r="A898" s="39"/>
      <c r="B898" s="40"/>
      <c r="C898" s="250" t="s">
        <v>1252</v>
      </c>
      <c r="D898" s="250" t="s">
        <v>193</v>
      </c>
      <c r="E898" s="251" t="s">
        <v>1253</v>
      </c>
      <c r="F898" s="252" t="s">
        <v>1254</v>
      </c>
      <c r="G898" s="253" t="s">
        <v>256</v>
      </c>
      <c r="H898" s="254">
        <v>64</v>
      </c>
      <c r="I898" s="255"/>
      <c r="J898" s="256">
        <f>ROUND(I898*H898,2)</f>
        <v>0</v>
      </c>
      <c r="K898" s="252" t="s">
        <v>147</v>
      </c>
      <c r="L898" s="257"/>
      <c r="M898" s="258" t="s">
        <v>1</v>
      </c>
      <c r="N898" s="259" t="s">
        <v>42</v>
      </c>
      <c r="O898" s="92"/>
      <c r="P898" s="224">
        <f>O898*H898</f>
        <v>0</v>
      </c>
      <c r="Q898" s="224">
        <v>0.00059000000000000003</v>
      </c>
      <c r="R898" s="224">
        <f>Q898*H898</f>
        <v>0.037760000000000002</v>
      </c>
      <c r="S898" s="224">
        <v>0</v>
      </c>
      <c r="T898" s="225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26" t="s">
        <v>322</v>
      </c>
      <c r="AT898" s="226" t="s">
        <v>193</v>
      </c>
      <c r="AU898" s="226" t="s">
        <v>149</v>
      </c>
      <c r="AY898" s="18" t="s">
        <v>141</v>
      </c>
      <c r="BE898" s="227">
        <f>IF(N898="základní",J898,0)</f>
        <v>0</v>
      </c>
      <c r="BF898" s="227">
        <f>IF(N898="snížená",J898,0)</f>
        <v>0</v>
      </c>
      <c r="BG898" s="227">
        <f>IF(N898="zákl. přenesená",J898,0)</f>
        <v>0</v>
      </c>
      <c r="BH898" s="227">
        <f>IF(N898="sníž. přenesená",J898,0)</f>
        <v>0</v>
      </c>
      <c r="BI898" s="227">
        <f>IF(N898="nulová",J898,0)</f>
        <v>0</v>
      </c>
      <c r="BJ898" s="18" t="s">
        <v>149</v>
      </c>
      <c r="BK898" s="227">
        <f>ROUND(I898*H898,2)</f>
        <v>0</v>
      </c>
      <c r="BL898" s="18" t="s">
        <v>229</v>
      </c>
      <c r="BM898" s="226" t="s">
        <v>1255</v>
      </c>
    </row>
    <row r="899" s="2" customFormat="1" ht="14.4" customHeight="1">
      <c r="A899" s="39"/>
      <c r="B899" s="40"/>
      <c r="C899" s="215" t="s">
        <v>1256</v>
      </c>
      <c r="D899" s="215" t="s">
        <v>143</v>
      </c>
      <c r="E899" s="216" t="s">
        <v>1257</v>
      </c>
      <c r="F899" s="217" t="s">
        <v>1258</v>
      </c>
      <c r="G899" s="218" t="s">
        <v>256</v>
      </c>
      <c r="H899" s="219">
        <v>64</v>
      </c>
      <c r="I899" s="220"/>
      <c r="J899" s="221">
        <f>ROUND(I899*H899,2)</f>
        <v>0</v>
      </c>
      <c r="K899" s="217" t="s">
        <v>147</v>
      </c>
      <c r="L899" s="45"/>
      <c r="M899" s="222" t="s">
        <v>1</v>
      </c>
      <c r="N899" s="223" t="s">
        <v>42</v>
      </c>
      <c r="O899" s="92"/>
      <c r="P899" s="224">
        <f>O899*H899</f>
        <v>0</v>
      </c>
      <c r="Q899" s="224">
        <v>0</v>
      </c>
      <c r="R899" s="224">
        <f>Q899*H899</f>
        <v>0</v>
      </c>
      <c r="S899" s="224">
        <v>5.0000000000000002E-05</v>
      </c>
      <c r="T899" s="225">
        <f>S899*H899</f>
        <v>0.0032000000000000002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26" t="s">
        <v>229</v>
      </c>
      <c r="AT899" s="226" t="s">
        <v>143</v>
      </c>
      <c r="AU899" s="226" t="s">
        <v>149</v>
      </c>
      <c r="AY899" s="18" t="s">
        <v>141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18" t="s">
        <v>149</v>
      </c>
      <c r="BK899" s="227">
        <f>ROUND(I899*H899,2)</f>
        <v>0</v>
      </c>
      <c r="BL899" s="18" t="s">
        <v>229</v>
      </c>
      <c r="BM899" s="226" t="s">
        <v>1259</v>
      </c>
    </row>
    <row r="900" s="13" customFormat="1">
      <c r="A900" s="13"/>
      <c r="B900" s="228"/>
      <c r="C900" s="229"/>
      <c r="D900" s="230" t="s">
        <v>151</v>
      </c>
      <c r="E900" s="231" t="s">
        <v>1</v>
      </c>
      <c r="F900" s="232" t="s">
        <v>1260</v>
      </c>
      <c r="G900" s="229"/>
      <c r="H900" s="231" t="s">
        <v>1</v>
      </c>
      <c r="I900" s="233"/>
      <c r="J900" s="229"/>
      <c r="K900" s="229"/>
      <c r="L900" s="234"/>
      <c r="M900" s="235"/>
      <c r="N900" s="236"/>
      <c r="O900" s="236"/>
      <c r="P900" s="236"/>
      <c r="Q900" s="236"/>
      <c r="R900" s="236"/>
      <c r="S900" s="236"/>
      <c r="T900" s="237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8" t="s">
        <v>151</v>
      </c>
      <c r="AU900" s="238" t="s">
        <v>149</v>
      </c>
      <c r="AV900" s="13" t="s">
        <v>84</v>
      </c>
      <c r="AW900" s="13" t="s">
        <v>33</v>
      </c>
      <c r="AX900" s="13" t="s">
        <v>76</v>
      </c>
      <c r="AY900" s="238" t="s">
        <v>141</v>
      </c>
    </row>
    <row r="901" s="14" customFormat="1">
      <c r="A901" s="14"/>
      <c r="B901" s="239"/>
      <c r="C901" s="240"/>
      <c r="D901" s="230" t="s">
        <v>151</v>
      </c>
      <c r="E901" s="241" t="s">
        <v>1</v>
      </c>
      <c r="F901" s="242" t="s">
        <v>577</v>
      </c>
      <c r="G901" s="240"/>
      <c r="H901" s="243">
        <v>64</v>
      </c>
      <c r="I901" s="244"/>
      <c r="J901" s="240"/>
      <c r="K901" s="240"/>
      <c r="L901" s="245"/>
      <c r="M901" s="246"/>
      <c r="N901" s="247"/>
      <c r="O901" s="247"/>
      <c r="P901" s="247"/>
      <c r="Q901" s="247"/>
      <c r="R901" s="247"/>
      <c r="S901" s="247"/>
      <c r="T901" s="248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9" t="s">
        <v>151</v>
      </c>
      <c r="AU901" s="249" t="s">
        <v>149</v>
      </c>
      <c r="AV901" s="14" t="s">
        <v>149</v>
      </c>
      <c r="AW901" s="14" t="s">
        <v>33</v>
      </c>
      <c r="AX901" s="14" t="s">
        <v>84</v>
      </c>
      <c r="AY901" s="249" t="s">
        <v>141</v>
      </c>
    </row>
    <row r="902" s="2" customFormat="1" ht="24.15" customHeight="1">
      <c r="A902" s="39"/>
      <c r="B902" s="40"/>
      <c r="C902" s="215" t="s">
        <v>1261</v>
      </c>
      <c r="D902" s="215" t="s">
        <v>143</v>
      </c>
      <c r="E902" s="216" t="s">
        <v>1262</v>
      </c>
      <c r="F902" s="217" t="s">
        <v>1263</v>
      </c>
      <c r="G902" s="218" t="s">
        <v>196</v>
      </c>
      <c r="H902" s="219">
        <v>0.037999999999999999</v>
      </c>
      <c r="I902" s="220"/>
      <c r="J902" s="221">
        <f>ROUND(I902*H902,2)</f>
        <v>0</v>
      </c>
      <c r="K902" s="217" t="s">
        <v>147</v>
      </c>
      <c r="L902" s="45"/>
      <c r="M902" s="222" t="s">
        <v>1</v>
      </c>
      <c r="N902" s="223" t="s">
        <v>42</v>
      </c>
      <c r="O902" s="92"/>
      <c r="P902" s="224">
        <f>O902*H902</f>
        <v>0</v>
      </c>
      <c r="Q902" s="224">
        <v>0</v>
      </c>
      <c r="R902" s="224">
        <f>Q902*H902</f>
        <v>0</v>
      </c>
      <c r="S902" s="224">
        <v>0</v>
      </c>
      <c r="T902" s="225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26" t="s">
        <v>229</v>
      </c>
      <c r="AT902" s="226" t="s">
        <v>143</v>
      </c>
      <c r="AU902" s="226" t="s">
        <v>149</v>
      </c>
      <c r="AY902" s="18" t="s">
        <v>141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18" t="s">
        <v>149</v>
      </c>
      <c r="BK902" s="227">
        <f>ROUND(I902*H902,2)</f>
        <v>0</v>
      </c>
      <c r="BL902" s="18" t="s">
        <v>229</v>
      </c>
      <c r="BM902" s="226" t="s">
        <v>1264</v>
      </c>
    </row>
    <row r="903" s="2" customFormat="1" ht="24.15" customHeight="1">
      <c r="A903" s="39"/>
      <c r="B903" s="40"/>
      <c r="C903" s="215" t="s">
        <v>1265</v>
      </c>
      <c r="D903" s="215" t="s">
        <v>143</v>
      </c>
      <c r="E903" s="216" t="s">
        <v>1266</v>
      </c>
      <c r="F903" s="217" t="s">
        <v>1267</v>
      </c>
      <c r="G903" s="218" t="s">
        <v>196</v>
      </c>
      <c r="H903" s="219">
        <v>0.037999999999999999</v>
      </c>
      <c r="I903" s="220"/>
      <c r="J903" s="221">
        <f>ROUND(I903*H903,2)</f>
        <v>0</v>
      </c>
      <c r="K903" s="217" t="s">
        <v>147</v>
      </c>
      <c r="L903" s="45"/>
      <c r="M903" s="222" t="s">
        <v>1</v>
      </c>
      <c r="N903" s="223" t="s">
        <v>42</v>
      </c>
      <c r="O903" s="92"/>
      <c r="P903" s="224">
        <f>O903*H903</f>
        <v>0</v>
      </c>
      <c r="Q903" s="224">
        <v>0</v>
      </c>
      <c r="R903" s="224">
        <f>Q903*H903</f>
        <v>0</v>
      </c>
      <c r="S903" s="224">
        <v>0</v>
      </c>
      <c r="T903" s="225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26" t="s">
        <v>229</v>
      </c>
      <c r="AT903" s="226" t="s">
        <v>143</v>
      </c>
      <c r="AU903" s="226" t="s">
        <v>149</v>
      </c>
      <c r="AY903" s="18" t="s">
        <v>141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18" t="s">
        <v>149</v>
      </c>
      <c r="BK903" s="227">
        <f>ROUND(I903*H903,2)</f>
        <v>0</v>
      </c>
      <c r="BL903" s="18" t="s">
        <v>229</v>
      </c>
      <c r="BM903" s="226" t="s">
        <v>1268</v>
      </c>
    </row>
    <row r="904" s="12" customFormat="1" ht="22.8" customHeight="1">
      <c r="A904" s="12"/>
      <c r="B904" s="199"/>
      <c r="C904" s="200"/>
      <c r="D904" s="201" t="s">
        <v>75</v>
      </c>
      <c r="E904" s="213" t="s">
        <v>1269</v>
      </c>
      <c r="F904" s="213" t="s">
        <v>1270</v>
      </c>
      <c r="G904" s="200"/>
      <c r="H904" s="200"/>
      <c r="I904" s="203"/>
      <c r="J904" s="214">
        <f>BK904</f>
        <v>0</v>
      </c>
      <c r="K904" s="200"/>
      <c r="L904" s="205"/>
      <c r="M904" s="206"/>
      <c r="N904" s="207"/>
      <c r="O904" s="207"/>
      <c r="P904" s="208">
        <f>SUM(P905:P912)</f>
        <v>0</v>
      </c>
      <c r="Q904" s="207"/>
      <c r="R904" s="208">
        <f>SUM(R905:R912)</f>
        <v>1.6867815100000001</v>
      </c>
      <c r="S904" s="207"/>
      <c r="T904" s="209">
        <f>SUM(T905:T912)</f>
        <v>0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10" t="s">
        <v>149</v>
      </c>
      <c r="AT904" s="211" t="s">
        <v>75</v>
      </c>
      <c r="AU904" s="211" t="s">
        <v>84</v>
      </c>
      <c r="AY904" s="210" t="s">
        <v>141</v>
      </c>
      <c r="BK904" s="212">
        <f>SUM(BK905:BK912)</f>
        <v>0</v>
      </c>
    </row>
    <row r="905" s="2" customFormat="1" ht="24.15" customHeight="1">
      <c r="A905" s="39"/>
      <c r="B905" s="40"/>
      <c r="C905" s="215" t="s">
        <v>1271</v>
      </c>
      <c r="D905" s="215" t="s">
        <v>143</v>
      </c>
      <c r="E905" s="216" t="s">
        <v>1272</v>
      </c>
      <c r="F905" s="217" t="s">
        <v>1273</v>
      </c>
      <c r="G905" s="218" t="s">
        <v>146</v>
      </c>
      <c r="H905" s="219">
        <v>118.53700000000001</v>
      </c>
      <c r="I905" s="220"/>
      <c r="J905" s="221">
        <f>ROUND(I905*H905,2)</f>
        <v>0</v>
      </c>
      <c r="K905" s="217" t="s">
        <v>147</v>
      </c>
      <c r="L905" s="45"/>
      <c r="M905" s="222" t="s">
        <v>1</v>
      </c>
      <c r="N905" s="223" t="s">
        <v>42</v>
      </c>
      <c r="O905" s="92"/>
      <c r="P905" s="224">
        <f>O905*H905</f>
        <v>0</v>
      </c>
      <c r="Q905" s="224">
        <v>0.01423</v>
      </c>
      <c r="R905" s="224">
        <f>Q905*H905</f>
        <v>1.6867815100000001</v>
      </c>
      <c r="S905" s="224">
        <v>0</v>
      </c>
      <c r="T905" s="225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6" t="s">
        <v>229</v>
      </c>
      <c r="AT905" s="226" t="s">
        <v>143</v>
      </c>
      <c r="AU905" s="226" t="s">
        <v>149</v>
      </c>
      <c r="AY905" s="18" t="s">
        <v>141</v>
      </c>
      <c r="BE905" s="227">
        <f>IF(N905="základní",J905,0)</f>
        <v>0</v>
      </c>
      <c r="BF905" s="227">
        <f>IF(N905="snížená",J905,0)</f>
        <v>0</v>
      </c>
      <c r="BG905" s="227">
        <f>IF(N905="zákl. přenesená",J905,0)</f>
        <v>0</v>
      </c>
      <c r="BH905" s="227">
        <f>IF(N905="sníž. přenesená",J905,0)</f>
        <v>0</v>
      </c>
      <c r="BI905" s="227">
        <f>IF(N905="nulová",J905,0)</f>
        <v>0</v>
      </c>
      <c r="BJ905" s="18" t="s">
        <v>149</v>
      </c>
      <c r="BK905" s="227">
        <f>ROUND(I905*H905,2)</f>
        <v>0</v>
      </c>
      <c r="BL905" s="18" t="s">
        <v>229</v>
      </c>
      <c r="BM905" s="226" t="s">
        <v>1274</v>
      </c>
    </row>
    <row r="906" s="13" customFormat="1">
      <c r="A906" s="13"/>
      <c r="B906" s="228"/>
      <c r="C906" s="229"/>
      <c r="D906" s="230" t="s">
        <v>151</v>
      </c>
      <c r="E906" s="231" t="s">
        <v>1</v>
      </c>
      <c r="F906" s="232" t="s">
        <v>1275</v>
      </c>
      <c r="G906" s="229"/>
      <c r="H906" s="231" t="s">
        <v>1</v>
      </c>
      <c r="I906" s="233"/>
      <c r="J906" s="229"/>
      <c r="K906" s="229"/>
      <c r="L906" s="234"/>
      <c r="M906" s="235"/>
      <c r="N906" s="236"/>
      <c r="O906" s="236"/>
      <c r="P906" s="236"/>
      <c r="Q906" s="236"/>
      <c r="R906" s="236"/>
      <c r="S906" s="236"/>
      <c r="T906" s="237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8" t="s">
        <v>151</v>
      </c>
      <c r="AU906" s="238" t="s">
        <v>149</v>
      </c>
      <c r="AV906" s="13" t="s">
        <v>84</v>
      </c>
      <c r="AW906" s="13" t="s">
        <v>33</v>
      </c>
      <c r="AX906" s="13" t="s">
        <v>76</v>
      </c>
      <c r="AY906" s="238" t="s">
        <v>141</v>
      </c>
    </row>
    <row r="907" s="14" customFormat="1">
      <c r="A907" s="14"/>
      <c r="B907" s="239"/>
      <c r="C907" s="240"/>
      <c r="D907" s="230" t="s">
        <v>151</v>
      </c>
      <c r="E907" s="241" t="s">
        <v>1</v>
      </c>
      <c r="F907" s="242" t="s">
        <v>1276</v>
      </c>
      <c r="G907" s="240"/>
      <c r="H907" s="243">
        <v>103.89700000000001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9" t="s">
        <v>151</v>
      </c>
      <c r="AU907" s="249" t="s">
        <v>149</v>
      </c>
      <c r="AV907" s="14" t="s">
        <v>149</v>
      </c>
      <c r="AW907" s="14" t="s">
        <v>33</v>
      </c>
      <c r="AX907" s="14" t="s">
        <v>76</v>
      </c>
      <c r="AY907" s="249" t="s">
        <v>141</v>
      </c>
    </row>
    <row r="908" s="13" customFormat="1">
      <c r="A908" s="13"/>
      <c r="B908" s="228"/>
      <c r="C908" s="229"/>
      <c r="D908" s="230" t="s">
        <v>151</v>
      </c>
      <c r="E908" s="231" t="s">
        <v>1</v>
      </c>
      <c r="F908" s="232" t="s">
        <v>1277</v>
      </c>
      <c r="G908" s="229"/>
      <c r="H908" s="231" t="s">
        <v>1</v>
      </c>
      <c r="I908" s="233"/>
      <c r="J908" s="229"/>
      <c r="K908" s="229"/>
      <c r="L908" s="234"/>
      <c r="M908" s="235"/>
      <c r="N908" s="236"/>
      <c r="O908" s="236"/>
      <c r="P908" s="236"/>
      <c r="Q908" s="236"/>
      <c r="R908" s="236"/>
      <c r="S908" s="236"/>
      <c r="T908" s="237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8" t="s">
        <v>151</v>
      </c>
      <c r="AU908" s="238" t="s">
        <v>149</v>
      </c>
      <c r="AV908" s="13" t="s">
        <v>84</v>
      </c>
      <c r="AW908" s="13" t="s">
        <v>33</v>
      </c>
      <c r="AX908" s="13" t="s">
        <v>76</v>
      </c>
      <c r="AY908" s="238" t="s">
        <v>141</v>
      </c>
    </row>
    <row r="909" s="14" customFormat="1">
      <c r="A909" s="14"/>
      <c r="B909" s="239"/>
      <c r="C909" s="240"/>
      <c r="D909" s="230" t="s">
        <v>151</v>
      </c>
      <c r="E909" s="241" t="s">
        <v>1</v>
      </c>
      <c r="F909" s="242" t="s">
        <v>1122</v>
      </c>
      <c r="G909" s="240"/>
      <c r="H909" s="243">
        <v>14.640000000000001</v>
      </c>
      <c r="I909" s="244"/>
      <c r="J909" s="240"/>
      <c r="K909" s="240"/>
      <c r="L909" s="245"/>
      <c r="M909" s="246"/>
      <c r="N909" s="247"/>
      <c r="O909" s="247"/>
      <c r="P909" s="247"/>
      <c r="Q909" s="247"/>
      <c r="R909" s="247"/>
      <c r="S909" s="247"/>
      <c r="T909" s="24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9" t="s">
        <v>151</v>
      </c>
      <c r="AU909" s="249" t="s">
        <v>149</v>
      </c>
      <c r="AV909" s="14" t="s">
        <v>149</v>
      </c>
      <c r="AW909" s="14" t="s">
        <v>33</v>
      </c>
      <c r="AX909" s="14" t="s">
        <v>76</v>
      </c>
      <c r="AY909" s="249" t="s">
        <v>141</v>
      </c>
    </row>
    <row r="910" s="15" customFormat="1">
      <c r="A910" s="15"/>
      <c r="B910" s="260"/>
      <c r="C910" s="261"/>
      <c r="D910" s="230" t="s">
        <v>151</v>
      </c>
      <c r="E910" s="262" t="s">
        <v>1</v>
      </c>
      <c r="F910" s="263" t="s">
        <v>321</v>
      </c>
      <c r="G910" s="261"/>
      <c r="H910" s="264">
        <v>118.53700000000001</v>
      </c>
      <c r="I910" s="265"/>
      <c r="J910" s="261"/>
      <c r="K910" s="261"/>
      <c r="L910" s="266"/>
      <c r="M910" s="267"/>
      <c r="N910" s="268"/>
      <c r="O910" s="268"/>
      <c r="P910" s="268"/>
      <c r="Q910" s="268"/>
      <c r="R910" s="268"/>
      <c r="S910" s="268"/>
      <c r="T910" s="269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70" t="s">
        <v>151</v>
      </c>
      <c r="AU910" s="270" t="s">
        <v>149</v>
      </c>
      <c r="AV910" s="15" t="s">
        <v>148</v>
      </c>
      <c r="AW910" s="15" t="s">
        <v>33</v>
      </c>
      <c r="AX910" s="15" t="s">
        <v>84</v>
      </c>
      <c r="AY910" s="270" t="s">
        <v>141</v>
      </c>
    </row>
    <row r="911" s="2" customFormat="1" ht="24.15" customHeight="1">
      <c r="A911" s="39"/>
      <c r="B911" s="40"/>
      <c r="C911" s="215" t="s">
        <v>1278</v>
      </c>
      <c r="D911" s="215" t="s">
        <v>143</v>
      </c>
      <c r="E911" s="216" t="s">
        <v>1279</v>
      </c>
      <c r="F911" s="217" t="s">
        <v>1280</v>
      </c>
      <c r="G911" s="218" t="s">
        <v>196</v>
      </c>
      <c r="H911" s="219">
        <v>1.6870000000000001</v>
      </c>
      <c r="I911" s="220"/>
      <c r="J911" s="221">
        <f>ROUND(I911*H911,2)</f>
        <v>0</v>
      </c>
      <c r="K911" s="217" t="s">
        <v>147</v>
      </c>
      <c r="L911" s="45"/>
      <c r="M911" s="222" t="s">
        <v>1</v>
      </c>
      <c r="N911" s="223" t="s">
        <v>42</v>
      </c>
      <c r="O911" s="92"/>
      <c r="P911" s="224">
        <f>O911*H911</f>
        <v>0</v>
      </c>
      <c r="Q911" s="224">
        <v>0</v>
      </c>
      <c r="R911" s="224">
        <f>Q911*H911</f>
        <v>0</v>
      </c>
      <c r="S911" s="224">
        <v>0</v>
      </c>
      <c r="T911" s="225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26" t="s">
        <v>229</v>
      </c>
      <c r="AT911" s="226" t="s">
        <v>143</v>
      </c>
      <c r="AU911" s="226" t="s">
        <v>149</v>
      </c>
      <c r="AY911" s="18" t="s">
        <v>141</v>
      </c>
      <c r="BE911" s="227">
        <f>IF(N911="základní",J911,0)</f>
        <v>0</v>
      </c>
      <c r="BF911" s="227">
        <f>IF(N911="snížená",J911,0)</f>
        <v>0</v>
      </c>
      <c r="BG911" s="227">
        <f>IF(N911="zákl. přenesená",J911,0)</f>
        <v>0</v>
      </c>
      <c r="BH911" s="227">
        <f>IF(N911="sníž. přenesená",J911,0)</f>
        <v>0</v>
      </c>
      <c r="BI911" s="227">
        <f>IF(N911="nulová",J911,0)</f>
        <v>0</v>
      </c>
      <c r="BJ911" s="18" t="s">
        <v>149</v>
      </c>
      <c r="BK911" s="227">
        <f>ROUND(I911*H911,2)</f>
        <v>0</v>
      </c>
      <c r="BL911" s="18" t="s">
        <v>229</v>
      </c>
      <c r="BM911" s="226" t="s">
        <v>1281</v>
      </c>
    </row>
    <row r="912" s="2" customFormat="1" ht="24.15" customHeight="1">
      <c r="A912" s="39"/>
      <c r="B912" s="40"/>
      <c r="C912" s="215" t="s">
        <v>1282</v>
      </c>
      <c r="D912" s="215" t="s">
        <v>143</v>
      </c>
      <c r="E912" s="216" t="s">
        <v>1283</v>
      </c>
      <c r="F912" s="217" t="s">
        <v>1284</v>
      </c>
      <c r="G912" s="218" t="s">
        <v>196</v>
      </c>
      <c r="H912" s="219">
        <v>1.6870000000000001</v>
      </c>
      <c r="I912" s="220"/>
      <c r="J912" s="221">
        <f>ROUND(I912*H912,2)</f>
        <v>0</v>
      </c>
      <c r="K912" s="217" t="s">
        <v>147</v>
      </c>
      <c r="L912" s="45"/>
      <c r="M912" s="222" t="s">
        <v>1</v>
      </c>
      <c r="N912" s="223" t="s">
        <v>42</v>
      </c>
      <c r="O912" s="92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26" t="s">
        <v>229</v>
      </c>
      <c r="AT912" s="226" t="s">
        <v>143</v>
      </c>
      <c r="AU912" s="226" t="s">
        <v>149</v>
      </c>
      <c r="AY912" s="18" t="s">
        <v>141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18" t="s">
        <v>149</v>
      </c>
      <c r="BK912" s="227">
        <f>ROUND(I912*H912,2)</f>
        <v>0</v>
      </c>
      <c r="BL912" s="18" t="s">
        <v>229</v>
      </c>
      <c r="BM912" s="226" t="s">
        <v>1285</v>
      </c>
    </row>
    <row r="913" s="12" customFormat="1" ht="22.8" customHeight="1">
      <c r="A913" s="12"/>
      <c r="B913" s="199"/>
      <c r="C913" s="200"/>
      <c r="D913" s="201" t="s">
        <v>75</v>
      </c>
      <c r="E913" s="213" t="s">
        <v>1286</v>
      </c>
      <c r="F913" s="213" t="s">
        <v>1287</v>
      </c>
      <c r="G913" s="200"/>
      <c r="H913" s="200"/>
      <c r="I913" s="203"/>
      <c r="J913" s="214">
        <f>BK913</f>
        <v>0</v>
      </c>
      <c r="K913" s="200"/>
      <c r="L913" s="205"/>
      <c r="M913" s="206"/>
      <c r="N913" s="207"/>
      <c r="O913" s="207"/>
      <c r="P913" s="208">
        <f>SUM(P914:P958)</f>
        <v>0</v>
      </c>
      <c r="Q913" s="207"/>
      <c r="R913" s="208">
        <f>SUM(R914:R958)</f>
        <v>1.0391051999999998</v>
      </c>
      <c r="S913" s="207"/>
      <c r="T913" s="209">
        <f>SUM(T914:T958)</f>
        <v>1.4037562000000001</v>
      </c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R913" s="210" t="s">
        <v>149</v>
      </c>
      <c r="AT913" s="211" t="s">
        <v>75</v>
      </c>
      <c r="AU913" s="211" t="s">
        <v>84</v>
      </c>
      <c r="AY913" s="210" t="s">
        <v>141</v>
      </c>
      <c r="BK913" s="212">
        <f>SUM(BK914:BK958)</f>
        <v>0</v>
      </c>
    </row>
    <row r="914" s="2" customFormat="1" ht="14.4" customHeight="1">
      <c r="A914" s="39"/>
      <c r="B914" s="40"/>
      <c r="C914" s="215" t="s">
        <v>1288</v>
      </c>
      <c r="D914" s="215" t="s">
        <v>143</v>
      </c>
      <c r="E914" s="216" t="s">
        <v>1289</v>
      </c>
      <c r="F914" s="217" t="s">
        <v>1290</v>
      </c>
      <c r="G914" s="218" t="s">
        <v>249</v>
      </c>
      <c r="H914" s="219">
        <v>12.6</v>
      </c>
      <c r="I914" s="220"/>
      <c r="J914" s="221">
        <f>ROUND(I914*H914,2)</f>
        <v>0</v>
      </c>
      <c r="K914" s="217" t="s">
        <v>147</v>
      </c>
      <c r="L914" s="45"/>
      <c r="M914" s="222" t="s">
        <v>1</v>
      </c>
      <c r="N914" s="223" t="s">
        <v>42</v>
      </c>
      <c r="O914" s="92"/>
      <c r="P914" s="224">
        <f>O914*H914</f>
        <v>0</v>
      </c>
      <c r="Q914" s="224">
        <v>0</v>
      </c>
      <c r="R914" s="224">
        <f>Q914*H914</f>
        <v>0</v>
      </c>
      <c r="S914" s="224">
        <v>0.00067000000000000002</v>
      </c>
      <c r="T914" s="225">
        <f>S914*H914</f>
        <v>0.0084419999999999999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26" t="s">
        <v>229</v>
      </c>
      <c r="AT914" s="226" t="s">
        <v>143</v>
      </c>
      <c r="AU914" s="226" t="s">
        <v>149</v>
      </c>
      <c r="AY914" s="18" t="s">
        <v>141</v>
      </c>
      <c r="BE914" s="227">
        <f>IF(N914="základní",J914,0)</f>
        <v>0</v>
      </c>
      <c r="BF914" s="227">
        <f>IF(N914="snížená",J914,0)</f>
        <v>0</v>
      </c>
      <c r="BG914" s="227">
        <f>IF(N914="zákl. přenesená",J914,0)</f>
        <v>0</v>
      </c>
      <c r="BH914" s="227">
        <f>IF(N914="sníž. přenesená",J914,0)</f>
        <v>0</v>
      </c>
      <c r="BI914" s="227">
        <f>IF(N914="nulová",J914,0)</f>
        <v>0</v>
      </c>
      <c r="BJ914" s="18" t="s">
        <v>149</v>
      </c>
      <c r="BK914" s="227">
        <f>ROUND(I914*H914,2)</f>
        <v>0</v>
      </c>
      <c r="BL914" s="18" t="s">
        <v>229</v>
      </c>
      <c r="BM914" s="226" t="s">
        <v>1291</v>
      </c>
    </row>
    <row r="915" s="2" customFormat="1" ht="14.4" customHeight="1">
      <c r="A915" s="39"/>
      <c r="B915" s="40"/>
      <c r="C915" s="215" t="s">
        <v>1292</v>
      </c>
      <c r="D915" s="215" t="s">
        <v>143</v>
      </c>
      <c r="E915" s="216" t="s">
        <v>1293</v>
      </c>
      <c r="F915" s="217" t="s">
        <v>1294</v>
      </c>
      <c r="G915" s="218" t="s">
        <v>146</v>
      </c>
      <c r="H915" s="219">
        <v>14.4</v>
      </c>
      <c r="I915" s="220"/>
      <c r="J915" s="221">
        <f>ROUND(I915*H915,2)</f>
        <v>0</v>
      </c>
      <c r="K915" s="217" t="s">
        <v>147</v>
      </c>
      <c r="L915" s="45"/>
      <c r="M915" s="222" t="s">
        <v>1</v>
      </c>
      <c r="N915" s="223" t="s">
        <v>42</v>
      </c>
      <c r="O915" s="92"/>
      <c r="P915" s="224">
        <f>O915*H915</f>
        <v>0</v>
      </c>
      <c r="Q915" s="224">
        <v>0</v>
      </c>
      <c r="R915" s="224">
        <f>Q915*H915</f>
        <v>0</v>
      </c>
      <c r="S915" s="224">
        <v>0.00594</v>
      </c>
      <c r="T915" s="225">
        <f>S915*H915</f>
        <v>0.085536000000000001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26" t="s">
        <v>229</v>
      </c>
      <c r="AT915" s="226" t="s">
        <v>143</v>
      </c>
      <c r="AU915" s="226" t="s">
        <v>149</v>
      </c>
      <c r="AY915" s="18" t="s">
        <v>141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18" t="s">
        <v>149</v>
      </c>
      <c r="BK915" s="227">
        <f>ROUND(I915*H915,2)</f>
        <v>0</v>
      </c>
      <c r="BL915" s="18" t="s">
        <v>229</v>
      </c>
      <c r="BM915" s="226" t="s">
        <v>1295</v>
      </c>
    </row>
    <row r="916" s="13" customFormat="1">
      <c r="A916" s="13"/>
      <c r="B916" s="228"/>
      <c r="C916" s="229"/>
      <c r="D916" s="230" t="s">
        <v>151</v>
      </c>
      <c r="E916" s="231" t="s">
        <v>1</v>
      </c>
      <c r="F916" s="232" t="s">
        <v>1296</v>
      </c>
      <c r="G916" s="229"/>
      <c r="H916" s="231" t="s">
        <v>1</v>
      </c>
      <c r="I916" s="233"/>
      <c r="J916" s="229"/>
      <c r="K916" s="229"/>
      <c r="L916" s="234"/>
      <c r="M916" s="235"/>
      <c r="N916" s="236"/>
      <c r="O916" s="236"/>
      <c r="P916" s="236"/>
      <c r="Q916" s="236"/>
      <c r="R916" s="236"/>
      <c r="S916" s="236"/>
      <c r="T916" s="237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8" t="s">
        <v>151</v>
      </c>
      <c r="AU916" s="238" t="s">
        <v>149</v>
      </c>
      <c r="AV916" s="13" t="s">
        <v>84</v>
      </c>
      <c r="AW916" s="13" t="s">
        <v>33</v>
      </c>
      <c r="AX916" s="13" t="s">
        <v>76</v>
      </c>
      <c r="AY916" s="238" t="s">
        <v>141</v>
      </c>
    </row>
    <row r="917" s="14" customFormat="1">
      <c r="A917" s="14"/>
      <c r="B917" s="239"/>
      <c r="C917" s="240"/>
      <c r="D917" s="230" t="s">
        <v>151</v>
      </c>
      <c r="E917" s="241" t="s">
        <v>1</v>
      </c>
      <c r="F917" s="242" t="s">
        <v>1297</v>
      </c>
      <c r="G917" s="240"/>
      <c r="H917" s="243">
        <v>14.4</v>
      </c>
      <c r="I917" s="244"/>
      <c r="J917" s="240"/>
      <c r="K917" s="240"/>
      <c r="L917" s="245"/>
      <c r="M917" s="246"/>
      <c r="N917" s="247"/>
      <c r="O917" s="247"/>
      <c r="P917" s="247"/>
      <c r="Q917" s="247"/>
      <c r="R917" s="247"/>
      <c r="S917" s="247"/>
      <c r="T917" s="24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9" t="s">
        <v>151</v>
      </c>
      <c r="AU917" s="249" t="s">
        <v>149</v>
      </c>
      <c r="AV917" s="14" t="s">
        <v>149</v>
      </c>
      <c r="AW917" s="14" t="s">
        <v>33</v>
      </c>
      <c r="AX917" s="14" t="s">
        <v>84</v>
      </c>
      <c r="AY917" s="249" t="s">
        <v>141</v>
      </c>
    </row>
    <row r="918" s="2" customFormat="1" ht="14.4" customHeight="1">
      <c r="A918" s="39"/>
      <c r="B918" s="40"/>
      <c r="C918" s="215" t="s">
        <v>1298</v>
      </c>
      <c r="D918" s="215" t="s">
        <v>143</v>
      </c>
      <c r="E918" s="216" t="s">
        <v>1299</v>
      </c>
      <c r="F918" s="217" t="s">
        <v>1300</v>
      </c>
      <c r="G918" s="218" t="s">
        <v>249</v>
      </c>
      <c r="H918" s="219">
        <v>157.41999999999999</v>
      </c>
      <c r="I918" s="220"/>
      <c r="J918" s="221">
        <f>ROUND(I918*H918,2)</f>
        <v>0</v>
      </c>
      <c r="K918" s="217" t="s">
        <v>147</v>
      </c>
      <c r="L918" s="45"/>
      <c r="M918" s="222" t="s">
        <v>1</v>
      </c>
      <c r="N918" s="223" t="s">
        <v>42</v>
      </c>
      <c r="O918" s="92"/>
      <c r="P918" s="224">
        <f>O918*H918</f>
        <v>0</v>
      </c>
      <c r="Q918" s="224">
        <v>0</v>
      </c>
      <c r="R918" s="224">
        <f>Q918*H918</f>
        <v>0</v>
      </c>
      <c r="S918" s="224">
        <v>0.0016999999999999999</v>
      </c>
      <c r="T918" s="225">
        <f>S918*H918</f>
        <v>0.26761399999999996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26" t="s">
        <v>229</v>
      </c>
      <c r="AT918" s="226" t="s">
        <v>143</v>
      </c>
      <c r="AU918" s="226" t="s">
        <v>149</v>
      </c>
      <c r="AY918" s="18" t="s">
        <v>141</v>
      </c>
      <c r="BE918" s="227">
        <f>IF(N918="základní",J918,0)</f>
        <v>0</v>
      </c>
      <c r="BF918" s="227">
        <f>IF(N918="snížená",J918,0)</f>
        <v>0</v>
      </c>
      <c r="BG918" s="227">
        <f>IF(N918="zákl. přenesená",J918,0)</f>
        <v>0</v>
      </c>
      <c r="BH918" s="227">
        <f>IF(N918="sníž. přenesená",J918,0)</f>
        <v>0</v>
      </c>
      <c r="BI918" s="227">
        <f>IF(N918="nulová",J918,0)</f>
        <v>0</v>
      </c>
      <c r="BJ918" s="18" t="s">
        <v>149</v>
      </c>
      <c r="BK918" s="227">
        <f>ROUND(I918*H918,2)</f>
        <v>0</v>
      </c>
      <c r="BL918" s="18" t="s">
        <v>229</v>
      </c>
      <c r="BM918" s="226" t="s">
        <v>1301</v>
      </c>
    </row>
    <row r="919" s="13" customFormat="1">
      <c r="A919" s="13"/>
      <c r="B919" s="228"/>
      <c r="C919" s="229"/>
      <c r="D919" s="230" t="s">
        <v>151</v>
      </c>
      <c r="E919" s="231" t="s">
        <v>1</v>
      </c>
      <c r="F919" s="232" t="s">
        <v>1302</v>
      </c>
      <c r="G919" s="229"/>
      <c r="H919" s="231" t="s">
        <v>1</v>
      </c>
      <c r="I919" s="233"/>
      <c r="J919" s="229"/>
      <c r="K919" s="229"/>
      <c r="L919" s="234"/>
      <c r="M919" s="235"/>
      <c r="N919" s="236"/>
      <c r="O919" s="236"/>
      <c r="P919" s="236"/>
      <c r="Q919" s="236"/>
      <c r="R919" s="236"/>
      <c r="S919" s="236"/>
      <c r="T919" s="237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8" t="s">
        <v>151</v>
      </c>
      <c r="AU919" s="238" t="s">
        <v>149</v>
      </c>
      <c r="AV919" s="13" t="s">
        <v>84</v>
      </c>
      <c r="AW919" s="13" t="s">
        <v>33</v>
      </c>
      <c r="AX919" s="13" t="s">
        <v>76</v>
      </c>
      <c r="AY919" s="238" t="s">
        <v>141</v>
      </c>
    </row>
    <row r="920" s="14" customFormat="1">
      <c r="A920" s="14"/>
      <c r="B920" s="239"/>
      <c r="C920" s="240"/>
      <c r="D920" s="230" t="s">
        <v>151</v>
      </c>
      <c r="E920" s="241" t="s">
        <v>1</v>
      </c>
      <c r="F920" s="242" t="s">
        <v>1303</v>
      </c>
      <c r="G920" s="240"/>
      <c r="H920" s="243">
        <v>157.41999999999999</v>
      </c>
      <c r="I920" s="244"/>
      <c r="J920" s="240"/>
      <c r="K920" s="240"/>
      <c r="L920" s="245"/>
      <c r="M920" s="246"/>
      <c r="N920" s="247"/>
      <c r="O920" s="247"/>
      <c r="P920" s="247"/>
      <c r="Q920" s="247"/>
      <c r="R920" s="247"/>
      <c r="S920" s="247"/>
      <c r="T920" s="248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9" t="s">
        <v>151</v>
      </c>
      <c r="AU920" s="249" t="s">
        <v>149</v>
      </c>
      <c r="AV920" s="14" t="s">
        <v>149</v>
      </c>
      <c r="AW920" s="14" t="s">
        <v>33</v>
      </c>
      <c r="AX920" s="14" t="s">
        <v>84</v>
      </c>
      <c r="AY920" s="249" t="s">
        <v>141</v>
      </c>
    </row>
    <row r="921" s="2" customFormat="1" ht="24.15" customHeight="1">
      <c r="A921" s="39"/>
      <c r="B921" s="40"/>
      <c r="C921" s="215" t="s">
        <v>1304</v>
      </c>
      <c r="D921" s="215" t="s">
        <v>143</v>
      </c>
      <c r="E921" s="216" t="s">
        <v>1305</v>
      </c>
      <c r="F921" s="217" t="s">
        <v>1306</v>
      </c>
      <c r="G921" s="218" t="s">
        <v>249</v>
      </c>
      <c r="H921" s="219">
        <v>129.59999999999999</v>
      </c>
      <c r="I921" s="220"/>
      <c r="J921" s="221">
        <f>ROUND(I921*H921,2)</f>
        <v>0</v>
      </c>
      <c r="K921" s="217" t="s">
        <v>147</v>
      </c>
      <c r="L921" s="45"/>
      <c r="M921" s="222" t="s">
        <v>1</v>
      </c>
      <c r="N921" s="223" t="s">
        <v>42</v>
      </c>
      <c r="O921" s="92"/>
      <c r="P921" s="224">
        <f>O921*H921</f>
        <v>0</v>
      </c>
      <c r="Q921" s="224">
        <v>0</v>
      </c>
      <c r="R921" s="224">
        <f>Q921*H921</f>
        <v>0</v>
      </c>
      <c r="S921" s="224">
        <v>0.0017700000000000001</v>
      </c>
      <c r="T921" s="225">
        <f>S921*H921</f>
        <v>0.22939200000000001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26" t="s">
        <v>229</v>
      </c>
      <c r="AT921" s="226" t="s">
        <v>143</v>
      </c>
      <c r="AU921" s="226" t="s">
        <v>149</v>
      </c>
      <c r="AY921" s="18" t="s">
        <v>141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18" t="s">
        <v>149</v>
      </c>
      <c r="BK921" s="227">
        <f>ROUND(I921*H921,2)</f>
        <v>0</v>
      </c>
      <c r="BL921" s="18" t="s">
        <v>229</v>
      </c>
      <c r="BM921" s="226" t="s">
        <v>1307</v>
      </c>
    </row>
    <row r="922" s="13" customFormat="1">
      <c r="A922" s="13"/>
      <c r="B922" s="228"/>
      <c r="C922" s="229"/>
      <c r="D922" s="230" t="s">
        <v>151</v>
      </c>
      <c r="E922" s="231" t="s">
        <v>1</v>
      </c>
      <c r="F922" s="232" t="s">
        <v>1308</v>
      </c>
      <c r="G922" s="229"/>
      <c r="H922" s="231" t="s">
        <v>1</v>
      </c>
      <c r="I922" s="233"/>
      <c r="J922" s="229"/>
      <c r="K922" s="229"/>
      <c r="L922" s="234"/>
      <c r="M922" s="235"/>
      <c r="N922" s="236"/>
      <c r="O922" s="236"/>
      <c r="P922" s="236"/>
      <c r="Q922" s="236"/>
      <c r="R922" s="236"/>
      <c r="S922" s="236"/>
      <c r="T922" s="237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8" t="s">
        <v>151</v>
      </c>
      <c r="AU922" s="238" t="s">
        <v>149</v>
      </c>
      <c r="AV922" s="13" t="s">
        <v>84</v>
      </c>
      <c r="AW922" s="13" t="s">
        <v>33</v>
      </c>
      <c r="AX922" s="13" t="s">
        <v>76</v>
      </c>
      <c r="AY922" s="238" t="s">
        <v>141</v>
      </c>
    </row>
    <row r="923" s="14" customFormat="1">
      <c r="A923" s="14"/>
      <c r="B923" s="239"/>
      <c r="C923" s="240"/>
      <c r="D923" s="230" t="s">
        <v>151</v>
      </c>
      <c r="E923" s="241" t="s">
        <v>1</v>
      </c>
      <c r="F923" s="242" t="s">
        <v>1309</v>
      </c>
      <c r="G923" s="240"/>
      <c r="H923" s="243">
        <v>129.59999999999999</v>
      </c>
      <c r="I923" s="244"/>
      <c r="J923" s="240"/>
      <c r="K923" s="240"/>
      <c r="L923" s="245"/>
      <c r="M923" s="246"/>
      <c r="N923" s="247"/>
      <c r="O923" s="247"/>
      <c r="P923" s="247"/>
      <c r="Q923" s="247"/>
      <c r="R923" s="247"/>
      <c r="S923" s="247"/>
      <c r="T923" s="248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9" t="s">
        <v>151</v>
      </c>
      <c r="AU923" s="249" t="s">
        <v>149</v>
      </c>
      <c r="AV923" s="14" t="s">
        <v>149</v>
      </c>
      <c r="AW923" s="14" t="s">
        <v>33</v>
      </c>
      <c r="AX923" s="14" t="s">
        <v>84</v>
      </c>
      <c r="AY923" s="249" t="s">
        <v>141</v>
      </c>
    </row>
    <row r="924" s="2" customFormat="1" ht="14.4" customHeight="1">
      <c r="A924" s="39"/>
      <c r="B924" s="40"/>
      <c r="C924" s="215" t="s">
        <v>1310</v>
      </c>
      <c r="D924" s="215" t="s">
        <v>143</v>
      </c>
      <c r="E924" s="216" t="s">
        <v>1311</v>
      </c>
      <c r="F924" s="217" t="s">
        <v>1312</v>
      </c>
      <c r="G924" s="218" t="s">
        <v>256</v>
      </c>
      <c r="H924" s="219">
        <v>1</v>
      </c>
      <c r="I924" s="220"/>
      <c r="J924" s="221">
        <f>ROUND(I924*H924,2)</f>
        <v>0</v>
      </c>
      <c r="K924" s="217" t="s">
        <v>147</v>
      </c>
      <c r="L924" s="45"/>
      <c r="M924" s="222" t="s">
        <v>1</v>
      </c>
      <c r="N924" s="223" t="s">
        <v>42</v>
      </c>
      <c r="O924" s="92"/>
      <c r="P924" s="224">
        <f>O924*H924</f>
        <v>0</v>
      </c>
      <c r="Q924" s="224">
        <v>0</v>
      </c>
      <c r="R924" s="224">
        <f>Q924*H924</f>
        <v>0</v>
      </c>
      <c r="S924" s="224">
        <v>0.0090600000000000003</v>
      </c>
      <c r="T924" s="225">
        <f>S924*H924</f>
        <v>0.0090600000000000003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26" t="s">
        <v>148</v>
      </c>
      <c r="AT924" s="226" t="s">
        <v>143</v>
      </c>
      <c r="AU924" s="226" t="s">
        <v>149</v>
      </c>
      <c r="AY924" s="18" t="s">
        <v>141</v>
      </c>
      <c r="BE924" s="227">
        <f>IF(N924="základní",J924,0)</f>
        <v>0</v>
      </c>
      <c r="BF924" s="227">
        <f>IF(N924="snížená",J924,0)</f>
        <v>0</v>
      </c>
      <c r="BG924" s="227">
        <f>IF(N924="zákl. přenesená",J924,0)</f>
        <v>0</v>
      </c>
      <c r="BH924" s="227">
        <f>IF(N924="sníž. přenesená",J924,0)</f>
        <v>0</v>
      </c>
      <c r="BI924" s="227">
        <f>IF(N924="nulová",J924,0)</f>
        <v>0</v>
      </c>
      <c r="BJ924" s="18" t="s">
        <v>149</v>
      </c>
      <c r="BK924" s="227">
        <f>ROUND(I924*H924,2)</f>
        <v>0</v>
      </c>
      <c r="BL924" s="18" t="s">
        <v>148</v>
      </c>
      <c r="BM924" s="226" t="s">
        <v>1313</v>
      </c>
    </row>
    <row r="925" s="2" customFormat="1" ht="24.15" customHeight="1">
      <c r="A925" s="39"/>
      <c r="B925" s="40"/>
      <c r="C925" s="215" t="s">
        <v>1314</v>
      </c>
      <c r="D925" s="215" t="s">
        <v>143</v>
      </c>
      <c r="E925" s="216" t="s">
        <v>1315</v>
      </c>
      <c r="F925" s="217" t="s">
        <v>1316</v>
      </c>
      <c r="G925" s="218" t="s">
        <v>249</v>
      </c>
      <c r="H925" s="219">
        <v>182.62000000000001</v>
      </c>
      <c r="I925" s="220"/>
      <c r="J925" s="221">
        <f>ROUND(I925*H925,2)</f>
        <v>0</v>
      </c>
      <c r="K925" s="217" t="s">
        <v>147</v>
      </c>
      <c r="L925" s="45"/>
      <c r="M925" s="222" t="s">
        <v>1</v>
      </c>
      <c r="N925" s="223" t="s">
        <v>42</v>
      </c>
      <c r="O925" s="92"/>
      <c r="P925" s="224">
        <f>O925*H925</f>
        <v>0</v>
      </c>
      <c r="Q925" s="224">
        <v>0</v>
      </c>
      <c r="R925" s="224">
        <f>Q925*H925</f>
        <v>0</v>
      </c>
      <c r="S925" s="224">
        <v>0.00191</v>
      </c>
      <c r="T925" s="225">
        <f>S925*H925</f>
        <v>0.34880420000000001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26" t="s">
        <v>229</v>
      </c>
      <c r="AT925" s="226" t="s">
        <v>143</v>
      </c>
      <c r="AU925" s="226" t="s">
        <v>149</v>
      </c>
      <c r="AY925" s="18" t="s">
        <v>141</v>
      </c>
      <c r="BE925" s="227">
        <f>IF(N925="základní",J925,0)</f>
        <v>0</v>
      </c>
      <c r="BF925" s="227">
        <f>IF(N925="snížená",J925,0)</f>
        <v>0</v>
      </c>
      <c r="BG925" s="227">
        <f>IF(N925="zákl. přenesená",J925,0)</f>
        <v>0</v>
      </c>
      <c r="BH925" s="227">
        <f>IF(N925="sníž. přenesená",J925,0)</f>
        <v>0</v>
      </c>
      <c r="BI925" s="227">
        <f>IF(N925="nulová",J925,0)</f>
        <v>0</v>
      </c>
      <c r="BJ925" s="18" t="s">
        <v>149</v>
      </c>
      <c r="BK925" s="227">
        <f>ROUND(I925*H925,2)</f>
        <v>0</v>
      </c>
      <c r="BL925" s="18" t="s">
        <v>229</v>
      </c>
      <c r="BM925" s="226" t="s">
        <v>1317</v>
      </c>
    </row>
    <row r="926" s="14" customFormat="1">
      <c r="A926" s="14"/>
      <c r="B926" s="239"/>
      <c r="C926" s="240"/>
      <c r="D926" s="230" t="s">
        <v>151</v>
      </c>
      <c r="E926" s="241" t="s">
        <v>1</v>
      </c>
      <c r="F926" s="242" t="s">
        <v>1318</v>
      </c>
      <c r="G926" s="240"/>
      <c r="H926" s="243">
        <v>182.62000000000001</v>
      </c>
      <c r="I926" s="244"/>
      <c r="J926" s="240"/>
      <c r="K926" s="240"/>
      <c r="L926" s="245"/>
      <c r="M926" s="246"/>
      <c r="N926" s="247"/>
      <c r="O926" s="247"/>
      <c r="P926" s="247"/>
      <c r="Q926" s="247"/>
      <c r="R926" s="247"/>
      <c r="S926" s="247"/>
      <c r="T926" s="248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9" t="s">
        <v>151</v>
      </c>
      <c r="AU926" s="249" t="s">
        <v>149</v>
      </c>
      <c r="AV926" s="14" t="s">
        <v>149</v>
      </c>
      <c r="AW926" s="14" t="s">
        <v>33</v>
      </c>
      <c r="AX926" s="14" t="s">
        <v>84</v>
      </c>
      <c r="AY926" s="249" t="s">
        <v>141</v>
      </c>
    </row>
    <row r="927" s="2" customFormat="1" ht="14.4" customHeight="1">
      <c r="A927" s="39"/>
      <c r="B927" s="40"/>
      <c r="C927" s="215" t="s">
        <v>1319</v>
      </c>
      <c r="D927" s="215" t="s">
        <v>143</v>
      </c>
      <c r="E927" s="216" t="s">
        <v>1320</v>
      </c>
      <c r="F927" s="217" t="s">
        <v>1321</v>
      </c>
      <c r="G927" s="218" t="s">
        <v>249</v>
      </c>
      <c r="H927" s="219">
        <v>272.39999999999998</v>
      </c>
      <c r="I927" s="220"/>
      <c r="J927" s="221">
        <f>ROUND(I927*H927,2)</f>
        <v>0</v>
      </c>
      <c r="K927" s="217" t="s">
        <v>147</v>
      </c>
      <c r="L927" s="45"/>
      <c r="M927" s="222" t="s">
        <v>1</v>
      </c>
      <c r="N927" s="223" t="s">
        <v>42</v>
      </c>
      <c r="O927" s="92"/>
      <c r="P927" s="224">
        <f>O927*H927</f>
        <v>0</v>
      </c>
      <c r="Q927" s="224">
        <v>0</v>
      </c>
      <c r="R927" s="224">
        <f>Q927*H927</f>
        <v>0</v>
      </c>
      <c r="S927" s="224">
        <v>0.00167</v>
      </c>
      <c r="T927" s="225">
        <f>S927*H927</f>
        <v>0.45490799999999998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26" t="s">
        <v>229</v>
      </c>
      <c r="AT927" s="226" t="s">
        <v>143</v>
      </c>
      <c r="AU927" s="226" t="s">
        <v>149</v>
      </c>
      <c r="AY927" s="18" t="s">
        <v>141</v>
      </c>
      <c r="BE927" s="227">
        <f>IF(N927="základní",J927,0)</f>
        <v>0</v>
      </c>
      <c r="BF927" s="227">
        <f>IF(N927="snížená",J927,0)</f>
        <v>0</v>
      </c>
      <c r="BG927" s="227">
        <f>IF(N927="zákl. přenesená",J927,0)</f>
        <v>0</v>
      </c>
      <c r="BH927" s="227">
        <f>IF(N927="sníž. přenesená",J927,0)</f>
        <v>0</v>
      </c>
      <c r="BI927" s="227">
        <f>IF(N927="nulová",J927,0)</f>
        <v>0</v>
      </c>
      <c r="BJ927" s="18" t="s">
        <v>149</v>
      </c>
      <c r="BK927" s="227">
        <f>ROUND(I927*H927,2)</f>
        <v>0</v>
      </c>
      <c r="BL927" s="18" t="s">
        <v>229</v>
      </c>
      <c r="BM927" s="226" t="s">
        <v>1322</v>
      </c>
    </row>
    <row r="928" s="13" customFormat="1">
      <c r="A928" s="13"/>
      <c r="B928" s="228"/>
      <c r="C928" s="229"/>
      <c r="D928" s="230" t="s">
        <v>151</v>
      </c>
      <c r="E928" s="231" t="s">
        <v>1</v>
      </c>
      <c r="F928" s="232" t="s">
        <v>1308</v>
      </c>
      <c r="G928" s="229"/>
      <c r="H928" s="231" t="s">
        <v>1</v>
      </c>
      <c r="I928" s="233"/>
      <c r="J928" s="229"/>
      <c r="K928" s="229"/>
      <c r="L928" s="234"/>
      <c r="M928" s="235"/>
      <c r="N928" s="236"/>
      <c r="O928" s="236"/>
      <c r="P928" s="236"/>
      <c r="Q928" s="236"/>
      <c r="R928" s="236"/>
      <c r="S928" s="236"/>
      <c r="T928" s="237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8" t="s">
        <v>151</v>
      </c>
      <c r="AU928" s="238" t="s">
        <v>149</v>
      </c>
      <c r="AV928" s="13" t="s">
        <v>84</v>
      </c>
      <c r="AW928" s="13" t="s">
        <v>33</v>
      </c>
      <c r="AX928" s="13" t="s">
        <v>76</v>
      </c>
      <c r="AY928" s="238" t="s">
        <v>141</v>
      </c>
    </row>
    <row r="929" s="14" customFormat="1">
      <c r="A929" s="14"/>
      <c r="B929" s="239"/>
      <c r="C929" s="240"/>
      <c r="D929" s="230" t="s">
        <v>151</v>
      </c>
      <c r="E929" s="241" t="s">
        <v>1</v>
      </c>
      <c r="F929" s="242" t="s">
        <v>1323</v>
      </c>
      <c r="G929" s="240"/>
      <c r="H929" s="243">
        <v>272.39999999999998</v>
      </c>
      <c r="I929" s="244"/>
      <c r="J929" s="240"/>
      <c r="K929" s="240"/>
      <c r="L929" s="245"/>
      <c r="M929" s="246"/>
      <c r="N929" s="247"/>
      <c r="O929" s="247"/>
      <c r="P929" s="247"/>
      <c r="Q929" s="247"/>
      <c r="R929" s="247"/>
      <c r="S929" s="247"/>
      <c r="T929" s="248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9" t="s">
        <v>151</v>
      </c>
      <c r="AU929" s="249" t="s">
        <v>149</v>
      </c>
      <c r="AV929" s="14" t="s">
        <v>149</v>
      </c>
      <c r="AW929" s="14" t="s">
        <v>33</v>
      </c>
      <c r="AX929" s="14" t="s">
        <v>84</v>
      </c>
      <c r="AY929" s="249" t="s">
        <v>141</v>
      </c>
    </row>
    <row r="930" s="2" customFormat="1" ht="24.15" customHeight="1">
      <c r="A930" s="39"/>
      <c r="B930" s="40"/>
      <c r="C930" s="215" t="s">
        <v>1324</v>
      </c>
      <c r="D930" s="215" t="s">
        <v>143</v>
      </c>
      <c r="E930" s="216" t="s">
        <v>1325</v>
      </c>
      <c r="F930" s="217" t="s">
        <v>1326</v>
      </c>
      <c r="G930" s="218" t="s">
        <v>146</v>
      </c>
      <c r="H930" s="219">
        <v>46.799999999999997</v>
      </c>
      <c r="I930" s="220"/>
      <c r="J930" s="221">
        <f>ROUND(I930*H930,2)</f>
        <v>0</v>
      </c>
      <c r="K930" s="217" t="s">
        <v>147</v>
      </c>
      <c r="L930" s="45"/>
      <c r="M930" s="222" t="s">
        <v>1</v>
      </c>
      <c r="N930" s="223" t="s">
        <v>42</v>
      </c>
      <c r="O930" s="92"/>
      <c r="P930" s="224">
        <f>O930*H930</f>
        <v>0</v>
      </c>
      <c r="Q930" s="224">
        <v>0.0064000000000000003</v>
      </c>
      <c r="R930" s="224">
        <f>Q930*H930</f>
        <v>0.29952000000000001</v>
      </c>
      <c r="S930" s="224">
        <v>0</v>
      </c>
      <c r="T930" s="225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26" t="s">
        <v>229</v>
      </c>
      <c r="AT930" s="226" t="s">
        <v>143</v>
      </c>
      <c r="AU930" s="226" t="s">
        <v>149</v>
      </c>
      <c r="AY930" s="18" t="s">
        <v>141</v>
      </c>
      <c r="BE930" s="227">
        <f>IF(N930="základní",J930,0)</f>
        <v>0</v>
      </c>
      <c r="BF930" s="227">
        <f>IF(N930="snížená",J930,0)</f>
        <v>0</v>
      </c>
      <c r="BG930" s="227">
        <f>IF(N930="zákl. přenesená",J930,0)</f>
        <v>0</v>
      </c>
      <c r="BH930" s="227">
        <f>IF(N930="sníž. přenesená",J930,0)</f>
        <v>0</v>
      </c>
      <c r="BI930" s="227">
        <f>IF(N930="nulová",J930,0)</f>
        <v>0</v>
      </c>
      <c r="BJ930" s="18" t="s">
        <v>149</v>
      </c>
      <c r="BK930" s="227">
        <f>ROUND(I930*H930,2)</f>
        <v>0</v>
      </c>
      <c r="BL930" s="18" t="s">
        <v>229</v>
      </c>
      <c r="BM930" s="226" t="s">
        <v>1327</v>
      </c>
    </row>
    <row r="931" s="13" customFormat="1">
      <c r="A931" s="13"/>
      <c r="B931" s="228"/>
      <c r="C931" s="229"/>
      <c r="D931" s="230" t="s">
        <v>151</v>
      </c>
      <c r="E931" s="231" t="s">
        <v>1</v>
      </c>
      <c r="F931" s="232" t="s">
        <v>1328</v>
      </c>
      <c r="G931" s="229"/>
      <c r="H931" s="231" t="s">
        <v>1</v>
      </c>
      <c r="I931" s="233"/>
      <c r="J931" s="229"/>
      <c r="K931" s="229"/>
      <c r="L931" s="234"/>
      <c r="M931" s="235"/>
      <c r="N931" s="236"/>
      <c r="O931" s="236"/>
      <c r="P931" s="236"/>
      <c r="Q931" s="236"/>
      <c r="R931" s="236"/>
      <c r="S931" s="236"/>
      <c r="T931" s="237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8" t="s">
        <v>151</v>
      </c>
      <c r="AU931" s="238" t="s">
        <v>149</v>
      </c>
      <c r="AV931" s="13" t="s">
        <v>84</v>
      </c>
      <c r="AW931" s="13" t="s">
        <v>33</v>
      </c>
      <c r="AX931" s="13" t="s">
        <v>76</v>
      </c>
      <c r="AY931" s="238" t="s">
        <v>141</v>
      </c>
    </row>
    <row r="932" s="14" customFormat="1">
      <c r="A932" s="14"/>
      <c r="B932" s="239"/>
      <c r="C932" s="240"/>
      <c r="D932" s="230" t="s">
        <v>151</v>
      </c>
      <c r="E932" s="241" t="s">
        <v>1</v>
      </c>
      <c r="F932" s="242" t="s">
        <v>1329</v>
      </c>
      <c r="G932" s="240"/>
      <c r="H932" s="243">
        <v>46.799999999999997</v>
      </c>
      <c r="I932" s="244"/>
      <c r="J932" s="240"/>
      <c r="K932" s="240"/>
      <c r="L932" s="245"/>
      <c r="M932" s="246"/>
      <c r="N932" s="247"/>
      <c r="O932" s="247"/>
      <c r="P932" s="247"/>
      <c r="Q932" s="247"/>
      <c r="R932" s="247"/>
      <c r="S932" s="247"/>
      <c r="T932" s="248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9" t="s">
        <v>151</v>
      </c>
      <c r="AU932" s="249" t="s">
        <v>149</v>
      </c>
      <c r="AV932" s="14" t="s">
        <v>149</v>
      </c>
      <c r="AW932" s="14" t="s">
        <v>33</v>
      </c>
      <c r="AX932" s="14" t="s">
        <v>84</v>
      </c>
      <c r="AY932" s="249" t="s">
        <v>141</v>
      </c>
    </row>
    <row r="933" s="2" customFormat="1" ht="24.15" customHeight="1">
      <c r="A933" s="39"/>
      <c r="B933" s="40"/>
      <c r="C933" s="215" t="s">
        <v>1330</v>
      </c>
      <c r="D933" s="215" t="s">
        <v>143</v>
      </c>
      <c r="E933" s="216" t="s">
        <v>1331</v>
      </c>
      <c r="F933" s="217" t="s">
        <v>1332</v>
      </c>
      <c r="G933" s="218" t="s">
        <v>146</v>
      </c>
      <c r="H933" s="219">
        <v>46.799999999999997</v>
      </c>
      <c r="I933" s="220"/>
      <c r="J933" s="221">
        <f>ROUND(I933*H933,2)</f>
        <v>0</v>
      </c>
      <c r="K933" s="217" t="s">
        <v>147</v>
      </c>
      <c r="L933" s="45"/>
      <c r="M933" s="222" t="s">
        <v>1</v>
      </c>
      <c r="N933" s="223" t="s">
        <v>42</v>
      </c>
      <c r="O933" s="92"/>
      <c r="P933" s="224">
        <f>O933*H933</f>
        <v>0</v>
      </c>
      <c r="Q933" s="224">
        <v>0.00034000000000000002</v>
      </c>
      <c r="R933" s="224">
        <f>Q933*H933</f>
        <v>0.015911999999999999</v>
      </c>
      <c r="S933" s="224">
        <v>0</v>
      </c>
      <c r="T933" s="225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26" t="s">
        <v>229</v>
      </c>
      <c r="AT933" s="226" t="s">
        <v>143</v>
      </c>
      <c r="AU933" s="226" t="s">
        <v>149</v>
      </c>
      <c r="AY933" s="18" t="s">
        <v>141</v>
      </c>
      <c r="BE933" s="227">
        <f>IF(N933="základní",J933,0)</f>
        <v>0</v>
      </c>
      <c r="BF933" s="227">
        <f>IF(N933="snížená",J933,0)</f>
        <v>0</v>
      </c>
      <c r="BG933" s="227">
        <f>IF(N933="zákl. přenesená",J933,0)</f>
        <v>0</v>
      </c>
      <c r="BH933" s="227">
        <f>IF(N933="sníž. přenesená",J933,0)</f>
        <v>0</v>
      </c>
      <c r="BI933" s="227">
        <f>IF(N933="nulová",J933,0)</f>
        <v>0</v>
      </c>
      <c r="BJ933" s="18" t="s">
        <v>149</v>
      </c>
      <c r="BK933" s="227">
        <f>ROUND(I933*H933,2)</f>
        <v>0</v>
      </c>
      <c r="BL933" s="18" t="s">
        <v>229</v>
      </c>
      <c r="BM933" s="226" t="s">
        <v>1333</v>
      </c>
    </row>
    <row r="934" s="2" customFormat="1" ht="24.15" customHeight="1">
      <c r="A934" s="39"/>
      <c r="B934" s="40"/>
      <c r="C934" s="215" t="s">
        <v>1334</v>
      </c>
      <c r="D934" s="215" t="s">
        <v>143</v>
      </c>
      <c r="E934" s="216" t="s">
        <v>1335</v>
      </c>
      <c r="F934" s="217" t="s">
        <v>1336</v>
      </c>
      <c r="G934" s="218" t="s">
        <v>249</v>
      </c>
      <c r="H934" s="219">
        <v>167.40000000000001</v>
      </c>
      <c r="I934" s="220"/>
      <c r="J934" s="221">
        <f>ROUND(I934*H934,2)</f>
        <v>0</v>
      </c>
      <c r="K934" s="217" t="s">
        <v>147</v>
      </c>
      <c r="L934" s="45"/>
      <c r="M934" s="222" t="s">
        <v>1</v>
      </c>
      <c r="N934" s="223" t="s">
        <v>42</v>
      </c>
      <c r="O934" s="92"/>
      <c r="P934" s="224">
        <f>O934*H934</f>
        <v>0</v>
      </c>
      <c r="Q934" s="224">
        <v>0.00073999999999999999</v>
      </c>
      <c r="R934" s="224">
        <f>Q934*H934</f>
        <v>0.123876</v>
      </c>
      <c r="S934" s="224">
        <v>0</v>
      </c>
      <c r="T934" s="225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26" t="s">
        <v>229</v>
      </c>
      <c r="AT934" s="226" t="s">
        <v>143</v>
      </c>
      <c r="AU934" s="226" t="s">
        <v>149</v>
      </c>
      <c r="AY934" s="18" t="s">
        <v>141</v>
      </c>
      <c r="BE934" s="227">
        <f>IF(N934="základní",J934,0)</f>
        <v>0</v>
      </c>
      <c r="BF934" s="227">
        <f>IF(N934="snížená",J934,0)</f>
        <v>0</v>
      </c>
      <c r="BG934" s="227">
        <f>IF(N934="zákl. přenesená",J934,0)</f>
        <v>0</v>
      </c>
      <c r="BH934" s="227">
        <f>IF(N934="sníž. přenesená",J934,0)</f>
        <v>0</v>
      </c>
      <c r="BI934" s="227">
        <f>IF(N934="nulová",J934,0)</f>
        <v>0</v>
      </c>
      <c r="BJ934" s="18" t="s">
        <v>149</v>
      </c>
      <c r="BK934" s="227">
        <f>ROUND(I934*H934,2)</f>
        <v>0</v>
      </c>
      <c r="BL934" s="18" t="s">
        <v>229</v>
      </c>
      <c r="BM934" s="226" t="s">
        <v>1337</v>
      </c>
    </row>
    <row r="935" s="13" customFormat="1">
      <c r="A935" s="13"/>
      <c r="B935" s="228"/>
      <c r="C935" s="229"/>
      <c r="D935" s="230" t="s">
        <v>151</v>
      </c>
      <c r="E935" s="231" t="s">
        <v>1</v>
      </c>
      <c r="F935" s="232" t="s">
        <v>1338</v>
      </c>
      <c r="G935" s="229"/>
      <c r="H935" s="231" t="s">
        <v>1</v>
      </c>
      <c r="I935" s="233"/>
      <c r="J935" s="229"/>
      <c r="K935" s="229"/>
      <c r="L935" s="234"/>
      <c r="M935" s="235"/>
      <c r="N935" s="236"/>
      <c r="O935" s="236"/>
      <c r="P935" s="236"/>
      <c r="Q935" s="236"/>
      <c r="R935" s="236"/>
      <c r="S935" s="236"/>
      <c r="T935" s="237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8" t="s">
        <v>151</v>
      </c>
      <c r="AU935" s="238" t="s">
        <v>149</v>
      </c>
      <c r="AV935" s="13" t="s">
        <v>84</v>
      </c>
      <c r="AW935" s="13" t="s">
        <v>33</v>
      </c>
      <c r="AX935" s="13" t="s">
        <v>76</v>
      </c>
      <c r="AY935" s="238" t="s">
        <v>141</v>
      </c>
    </row>
    <row r="936" s="14" customFormat="1">
      <c r="A936" s="14"/>
      <c r="B936" s="239"/>
      <c r="C936" s="240"/>
      <c r="D936" s="230" t="s">
        <v>151</v>
      </c>
      <c r="E936" s="241" t="s">
        <v>1</v>
      </c>
      <c r="F936" s="242" t="s">
        <v>1339</v>
      </c>
      <c r="G936" s="240"/>
      <c r="H936" s="243">
        <v>167.40000000000001</v>
      </c>
      <c r="I936" s="244"/>
      <c r="J936" s="240"/>
      <c r="K936" s="240"/>
      <c r="L936" s="245"/>
      <c r="M936" s="246"/>
      <c r="N936" s="247"/>
      <c r="O936" s="247"/>
      <c r="P936" s="247"/>
      <c r="Q936" s="247"/>
      <c r="R936" s="247"/>
      <c r="S936" s="247"/>
      <c r="T936" s="248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9" t="s">
        <v>151</v>
      </c>
      <c r="AU936" s="249" t="s">
        <v>149</v>
      </c>
      <c r="AV936" s="14" t="s">
        <v>149</v>
      </c>
      <c r="AW936" s="14" t="s">
        <v>33</v>
      </c>
      <c r="AX936" s="14" t="s">
        <v>84</v>
      </c>
      <c r="AY936" s="249" t="s">
        <v>141</v>
      </c>
    </row>
    <row r="937" s="2" customFormat="1" ht="24.15" customHeight="1">
      <c r="A937" s="39"/>
      <c r="B937" s="40"/>
      <c r="C937" s="215" t="s">
        <v>1340</v>
      </c>
      <c r="D937" s="215" t="s">
        <v>143</v>
      </c>
      <c r="E937" s="216" t="s">
        <v>1341</v>
      </c>
      <c r="F937" s="217" t="s">
        <v>1342</v>
      </c>
      <c r="G937" s="218" t="s">
        <v>249</v>
      </c>
      <c r="H937" s="219">
        <v>10.880000000000001</v>
      </c>
      <c r="I937" s="220"/>
      <c r="J937" s="221">
        <f>ROUND(I937*H937,2)</f>
        <v>0</v>
      </c>
      <c r="K937" s="217" t="s">
        <v>1</v>
      </c>
      <c r="L937" s="45"/>
      <c r="M937" s="222" t="s">
        <v>1</v>
      </c>
      <c r="N937" s="223" t="s">
        <v>42</v>
      </c>
      <c r="O937" s="92"/>
      <c r="P937" s="224">
        <f>O937*H937</f>
        <v>0</v>
      </c>
      <c r="Q937" s="224">
        <v>0.0021299999999999999</v>
      </c>
      <c r="R937" s="224">
        <f>Q937*H937</f>
        <v>0.023174400000000001</v>
      </c>
      <c r="S937" s="224">
        <v>0</v>
      </c>
      <c r="T937" s="225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26" t="s">
        <v>229</v>
      </c>
      <c r="AT937" s="226" t="s">
        <v>143</v>
      </c>
      <c r="AU937" s="226" t="s">
        <v>149</v>
      </c>
      <c r="AY937" s="18" t="s">
        <v>141</v>
      </c>
      <c r="BE937" s="227">
        <f>IF(N937="základní",J937,0)</f>
        <v>0</v>
      </c>
      <c r="BF937" s="227">
        <f>IF(N937="snížená",J937,0)</f>
        <v>0</v>
      </c>
      <c r="BG937" s="227">
        <f>IF(N937="zákl. přenesená",J937,0)</f>
        <v>0</v>
      </c>
      <c r="BH937" s="227">
        <f>IF(N937="sníž. přenesená",J937,0)</f>
        <v>0</v>
      </c>
      <c r="BI937" s="227">
        <f>IF(N937="nulová",J937,0)</f>
        <v>0</v>
      </c>
      <c r="BJ937" s="18" t="s">
        <v>149</v>
      </c>
      <c r="BK937" s="227">
        <f>ROUND(I937*H937,2)</f>
        <v>0</v>
      </c>
      <c r="BL937" s="18" t="s">
        <v>229</v>
      </c>
      <c r="BM937" s="226" t="s">
        <v>1343</v>
      </c>
    </row>
    <row r="938" s="13" customFormat="1">
      <c r="A938" s="13"/>
      <c r="B938" s="228"/>
      <c r="C938" s="229"/>
      <c r="D938" s="230" t="s">
        <v>151</v>
      </c>
      <c r="E938" s="231" t="s">
        <v>1</v>
      </c>
      <c r="F938" s="232" t="s">
        <v>1344</v>
      </c>
      <c r="G938" s="229"/>
      <c r="H938" s="231" t="s">
        <v>1</v>
      </c>
      <c r="I938" s="233"/>
      <c r="J938" s="229"/>
      <c r="K938" s="229"/>
      <c r="L938" s="234"/>
      <c r="M938" s="235"/>
      <c r="N938" s="236"/>
      <c r="O938" s="236"/>
      <c r="P938" s="236"/>
      <c r="Q938" s="236"/>
      <c r="R938" s="236"/>
      <c r="S938" s="236"/>
      <c r="T938" s="237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8" t="s">
        <v>151</v>
      </c>
      <c r="AU938" s="238" t="s">
        <v>149</v>
      </c>
      <c r="AV938" s="13" t="s">
        <v>84</v>
      </c>
      <c r="AW938" s="13" t="s">
        <v>33</v>
      </c>
      <c r="AX938" s="13" t="s">
        <v>76</v>
      </c>
      <c r="AY938" s="238" t="s">
        <v>141</v>
      </c>
    </row>
    <row r="939" s="14" customFormat="1">
      <c r="A939" s="14"/>
      <c r="B939" s="239"/>
      <c r="C939" s="240"/>
      <c r="D939" s="230" t="s">
        <v>151</v>
      </c>
      <c r="E939" s="241" t="s">
        <v>1</v>
      </c>
      <c r="F939" s="242" t="s">
        <v>1345</v>
      </c>
      <c r="G939" s="240"/>
      <c r="H939" s="243">
        <v>10.880000000000001</v>
      </c>
      <c r="I939" s="244"/>
      <c r="J939" s="240"/>
      <c r="K939" s="240"/>
      <c r="L939" s="245"/>
      <c r="M939" s="246"/>
      <c r="N939" s="247"/>
      <c r="O939" s="247"/>
      <c r="P939" s="247"/>
      <c r="Q939" s="247"/>
      <c r="R939" s="247"/>
      <c r="S939" s="247"/>
      <c r="T939" s="248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9" t="s">
        <v>151</v>
      </c>
      <c r="AU939" s="249" t="s">
        <v>149</v>
      </c>
      <c r="AV939" s="14" t="s">
        <v>149</v>
      </c>
      <c r="AW939" s="14" t="s">
        <v>33</v>
      </c>
      <c r="AX939" s="14" t="s">
        <v>84</v>
      </c>
      <c r="AY939" s="249" t="s">
        <v>141</v>
      </c>
    </row>
    <row r="940" s="2" customFormat="1" ht="24.15" customHeight="1">
      <c r="A940" s="39"/>
      <c r="B940" s="40"/>
      <c r="C940" s="215" t="s">
        <v>1346</v>
      </c>
      <c r="D940" s="215" t="s">
        <v>143</v>
      </c>
      <c r="E940" s="216" t="s">
        <v>1347</v>
      </c>
      <c r="F940" s="217" t="s">
        <v>1348</v>
      </c>
      <c r="G940" s="218" t="s">
        <v>249</v>
      </c>
      <c r="H940" s="219">
        <v>240.08000000000001</v>
      </c>
      <c r="I940" s="220"/>
      <c r="J940" s="221">
        <f>ROUND(I940*H940,2)</f>
        <v>0</v>
      </c>
      <c r="K940" s="217" t="s">
        <v>1</v>
      </c>
      <c r="L940" s="45"/>
      <c r="M940" s="222" t="s">
        <v>1</v>
      </c>
      <c r="N940" s="223" t="s">
        <v>42</v>
      </c>
      <c r="O940" s="92"/>
      <c r="P940" s="224">
        <f>O940*H940</f>
        <v>0</v>
      </c>
      <c r="Q940" s="224">
        <v>0.0014599999999999999</v>
      </c>
      <c r="R940" s="224">
        <f>Q940*H940</f>
        <v>0.35051680000000002</v>
      </c>
      <c r="S940" s="224">
        <v>0</v>
      </c>
      <c r="T940" s="225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26" t="s">
        <v>229</v>
      </c>
      <c r="AT940" s="226" t="s">
        <v>143</v>
      </c>
      <c r="AU940" s="226" t="s">
        <v>149</v>
      </c>
      <c r="AY940" s="18" t="s">
        <v>141</v>
      </c>
      <c r="BE940" s="227">
        <f>IF(N940="základní",J940,0)</f>
        <v>0</v>
      </c>
      <c r="BF940" s="227">
        <f>IF(N940="snížená",J940,0)</f>
        <v>0</v>
      </c>
      <c r="BG940" s="227">
        <f>IF(N940="zákl. přenesená",J940,0)</f>
        <v>0</v>
      </c>
      <c r="BH940" s="227">
        <f>IF(N940="sníž. přenesená",J940,0)</f>
        <v>0</v>
      </c>
      <c r="BI940" s="227">
        <f>IF(N940="nulová",J940,0)</f>
        <v>0</v>
      </c>
      <c r="BJ940" s="18" t="s">
        <v>149</v>
      </c>
      <c r="BK940" s="227">
        <f>ROUND(I940*H940,2)</f>
        <v>0</v>
      </c>
      <c r="BL940" s="18" t="s">
        <v>229</v>
      </c>
      <c r="BM940" s="226" t="s">
        <v>1349</v>
      </c>
    </row>
    <row r="941" s="13" customFormat="1">
      <c r="A941" s="13"/>
      <c r="B941" s="228"/>
      <c r="C941" s="229"/>
      <c r="D941" s="230" t="s">
        <v>151</v>
      </c>
      <c r="E941" s="231" t="s">
        <v>1</v>
      </c>
      <c r="F941" s="232" t="s">
        <v>1054</v>
      </c>
      <c r="G941" s="229"/>
      <c r="H941" s="231" t="s">
        <v>1</v>
      </c>
      <c r="I941" s="233"/>
      <c r="J941" s="229"/>
      <c r="K941" s="229"/>
      <c r="L941" s="234"/>
      <c r="M941" s="235"/>
      <c r="N941" s="236"/>
      <c r="O941" s="236"/>
      <c r="P941" s="236"/>
      <c r="Q941" s="236"/>
      <c r="R941" s="236"/>
      <c r="S941" s="236"/>
      <c r="T941" s="237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8" t="s">
        <v>151</v>
      </c>
      <c r="AU941" s="238" t="s">
        <v>149</v>
      </c>
      <c r="AV941" s="13" t="s">
        <v>84</v>
      </c>
      <c r="AW941" s="13" t="s">
        <v>33</v>
      </c>
      <c r="AX941" s="13" t="s">
        <v>76</v>
      </c>
      <c r="AY941" s="238" t="s">
        <v>141</v>
      </c>
    </row>
    <row r="942" s="14" customFormat="1">
      <c r="A942" s="14"/>
      <c r="B942" s="239"/>
      <c r="C942" s="240"/>
      <c r="D942" s="230" t="s">
        <v>151</v>
      </c>
      <c r="E942" s="241" t="s">
        <v>1</v>
      </c>
      <c r="F942" s="242" t="s">
        <v>1350</v>
      </c>
      <c r="G942" s="240"/>
      <c r="H942" s="243">
        <v>210.08000000000001</v>
      </c>
      <c r="I942" s="244"/>
      <c r="J942" s="240"/>
      <c r="K942" s="240"/>
      <c r="L942" s="245"/>
      <c r="M942" s="246"/>
      <c r="N942" s="247"/>
      <c r="O942" s="247"/>
      <c r="P942" s="247"/>
      <c r="Q942" s="247"/>
      <c r="R942" s="247"/>
      <c r="S942" s="247"/>
      <c r="T942" s="248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9" t="s">
        <v>151</v>
      </c>
      <c r="AU942" s="249" t="s">
        <v>149</v>
      </c>
      <c r="AV942" s="14" t="s">
        <v>149</v>
      </c>
      <c r="AW942" s="14" t="s">
        <v>33</v>
      </c>
      <c r="AX942" s="14" t="s">
        <v>76</v>
      </c>
      <c r="AY942" s="249" t="s">
        <v>141</v>
      </c>
    </row>
    <row r="943" s="14" customFormat="1">
      <c r="A943" s="14"/>
      <c r="B943" s="239"/>
      <c r="C943" s="240"/>
      <c r="D943" s="230" t="s">
        <v>151</v>
      </c>
      <c r="E943" s="241" t="s">
        <v>1</v>
      </c>
      <c r="F943" s="242" t="s">
        <v>1351</v>
      </c>
      <c r="G943" s="240"/>
      <c r="H943" s="243">
        <v>17.120000000000001</v>
      </c>
      <c r="I943" s="244"/>
      <c r="J943" s="240"/>
      <c r="K943" s="240"/>
      <c r="L943" s="245"/>
      <c r="M943" s="246"/>
      <c r="N943" s="247"/>
      <c r="O943" s="247"/>
      <c r="P943" s="247"/>
      <c r="Q943" s="247"/>
      <c r="R943" s="247"/>
      <c r="S943" s="247"/>
      <c r="T943" s="24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9" t="s">
        <v>151</v>
      </c>
      <c r="AU943" s="249" t="s">
        <v>149</v>
      </c>
      <c r="AV943" s="14" t="s">
        <v>149</v>
      </c>
      <c r="AW943" s="14" t="s">
        <v>33</v>
      </c>
      <c r="AX943" s="14" t="s">
        <v>76</v>
      </c>
      <c r="AY943" s="249" t="s">
        <v>141</v>
      </c>
    </row>
    <row r="944" s="14" customFormat="1">
      <c r="A944" s="14"/>
      <c r="B944" s="239"/>
      <c r="C944" s="240"/>
      <c r="D944" s="230" t="s">
        <v>151</v>
      </c>
      <c r="E944" s="241" t="s">
        <v>1</v>
      </c>
      <c r="F944" s="242" t="s">
        <v>1352</v>
      </c>
      <c r="G944" s="240"/>
      <c r="H944" s="243">
        <v>12.880000000000001</v>
      </c>
      <c r="I944" s="244"/>
      <c r="J944" s="240"/>
      <c r="K944" s="240"/>
      <c r="L944" s="245"/>
      <c r="M944" s="246"/>
      <c r="N944" s="247"/>
      <c r="O944" s="247"/>
      <c r="P944" s="247"/>
      <c r="Q944" s="247"/>
      <c r="R944" s="247"/>
      <c r="S944" s="247"/>
      <c r="T944" s="248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9" t="s">
        <v>151</v>
      </c>
      <c r="AU944" s="249" t="s">
        <v>149</v>
      </c>
      <c r="AV944" s="14" t="s">
        <v>149</v>
      </c>
      <c r="AW944" s="14" t="s">
        <v>33</v>
      </c>
      <c r="AX944" s="14" t="s">
        <v>76</v>
      </c>
      <c r="AY944" s="249" t="s">
        <v>141</v>
      </c>
    </row>
    <row r="945" s="15" customFormat="1">
      <c r="A945" s="15"/>
      <c r="B945" s="260"/>
      <c r="C945" s="261"/>
      <c r="D945" s="230" t="s">
        <v>151</v>
      </c>
      <c r="E945" s="262" t="s">
        <v>1</v>
      </c>
      <c r="F945" s="263" t="s">
        <v>321</v>
      </c>
      <c r="G945" s="261"/>
      <c r="H945" s="264">
        <v>240.08000000000001</v>
      </c>
      <c r="I945" s="265"/>
      <c r="J945" s="261"/>
      <c r="K945" s="261"/>
      <c r="L945" s="266"/>
      <c r="M945" s="267"/>
      <c r="N945" s="268"/>
      <c r="O945" s="268"/>
      <c r="P945" s="268"/>
      <c r="Q945" s="268"/>
      <c r="R945" s="268"/>
      <c r="S945" s="268"/>
      <c r="T945" s="269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70" t="s">
        <v>151</v>
      </c>
      <c r="AU945" s="270" t="s">
        <v>149</v>
      </c>
      <c r="AV945" s="15" t="s">
        <v>148</v>
      </c>
      <c r="AW945" s="15" t="s">
        <v>33</v>
      </c>
      <c r="AX945" s="15" t="s">
        <v>84</v>
      </c>
      <c r="AY945" s="270" t="s">
        <v>141</v>
      </c>
    </row>
    <row r="946" s="2" customFormat="1" ht="24.15" customHeight="1">
      <c r="A946" s="39"/>
      <c r="B946" s="40"/>
      <c r="C946" s="215" t="s">
        <v>1353</v>
      </c>
      <c r="D946" s="215" t="s">
        <v>143</v>
      </c>
      <c r="E946" s="216" t="s">
        <v>1354</v>
      </c>
      <c r="F946" s="217" t="s">
        <v>1355</v>
      </c>
      <c r="G946" s="218" t="s">
        <v>249</v>
      </c>
      <c r="H946" s="219">
        <v>54</v>
      </c>
      <c r="I946" s="220"/>
      <c r="J946" s="221">
        <f>ROUND(I946*H946,2)</f>
        <v>0</v>
      </c>
      <c r="K946" s="217" t="s">
        <v>1</v>
      </c>
      <c r="L946" s="45"/>
      <c r="M946" s="222" t="s">
        <v>1</v>
      </c>
      <c r="N946" s="223" t="s">
        <v>42</v>
      </c>
      <c r="O946" s="92"/>
      <c r="P946" s="224">
        <f>O946*H946</f>
        <v>0</v>
      </c>
      <c r="Q946" s="224">
        <v>0.0014599999999999999</v>
      </c>
      <c r="R946" s="224">
        <f>Q946*H946</f>
        <v>0.078839999999999993</v>
      </c>
      <c r="S946" s="224">
        <v>0</v>
      </c>
      <c r="T946" s="225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26" t="s">
        <v>229</v>
      </c>
      <c r="AT946" s="226" t="s">
        <v>143</v>
      </c>
      <c r="AU946" s="226" t="s">
        <v>149</v>
      </c>
      <c r="AY946" s="18" t="s">
        <v>141</v>
      </c>
      <c r="BE946" s="227">
        <f>IF(N946="základní",J946,0)</f>
        <v>0</v>
      </c>
      <c r="BF946" s="227">
        <f>IF(N946="snížená",J946,0)</f>
        <v>0</v>
      </c>
      <c r="BG946" s="227">
        <f>IF(N946="zákl. přenesená",J946,0)</f>
        <v>0</v>
      </c>
      <c r="BH946" s="227">
        <f>IF(N946="sníž. přenesená",J946,0)</f>
        <v>0</v>
      </c>
      <c r="BI946" s="227">
        <f>IF(N946="nulová",J946,0)</f>
        <v>0</v>
      </c>
      <c r="BJ946" s="18" t="s">
        <v>149</v>
      </c>
      <c r="BK946" s="227">
        <f>ROUND(I946*H946,2)</f>
        <v>0</v>
      </c>
      <c r="BL946" s="18" t="s">
        <v>229</v>
      </c>
      <c r="BM946" s="226" t="s">
        <v>1356</v>
      </c>
    </row>
    <row r="947" s="13" customFormat="1">
      <c r="A947" s="13"/>
      <c r="B947" s="228"/>
      <c r="C947" s="229"/>
      <c r="D947" s="230" t="s">
        <v>151</v>
      </c>
      <c r="E947" s="231" t="s">
        <v>1</v>
      </c>
      <c r="F947" s="232" t="s">
        <v>1054</v>
      </c>
      <c r="G947" s="229"/>
      <c r="H947" s="231" t="s">
        <v>1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8" t="s">
        <v>151</v>
      </c>
      <c r="AU947" s="238" t="s">
        <v>149</v>
      </c>
      <c r="AV947" s="13" t="s">
        <v>84</v>
      </c>
      <c r="AW947" s="13" t="s">
        <v>33</v>
      </c>
      <c r="AX947" s="13" t="s">
        <v>76</v>
      </c>
      <c r="AY947" s="238" t="s">
        <v>141</v>
      </c>
    </row>
    <row r="948" s="14" customFormat="1">
      <c r="A948" s="14"/>
      <c r="B948" s="239"/>
      <c r="C948" s="240"/>
      <c r="D948" s="230" t="s">
        <v>151</v>
      </c>
      <c r="E948" s="241" t="s">
        <v>1</v>
      </c>
      <c r="F948" s="242" t="s">
        <v>1357</v>
      </c>
      <c r="G948" s="240"/>
      <c r="H948" s="243">
        <v>54</v>
      </c>
      <c r="I948" s="244"/>
      <c r="J948" s="240"/>
      <c r="K948" s="240"/>
      <c r="L948" s="245"/>
      <c r="M948" s="246"/>
      <c r="N948" s="247"/>
      <c r="O948" s="247"/>
      <c r="P948" s="247"/>
      <c r="Q948" s="247"/>
      <c r="R948" s="247"/>
      <c r="S948" s="247"/>
      <c r="T948" s="248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9" t="s">
        <v>151</v>
      </c>
      <c r="AU948" s="249" t="s">
        <v>149</v>
      </c>
      <c r="AV948" s="14" t="s">
        <v>149</v>
      </c>
      <c r="AW948" s="14" t="s">
        <v>33</v>
      </c>
      <c r="AX948" s="14" t="s">
        <v>84</v>
      </c>
      <c r="AY948" s="249" t="s">
        <v>141</v>
      </c>
    </row>
    <row r="949" s="2" customFormat="1" ht="24.15" customHeight="1">
      <c r="A949" s="39"/>
      <c r="B949" s="40"/>
      <c r="C949" s="215" t="s">
        <v>1358</v>
      </c>
      <c r="D949" s="215" t="s">
        <v>143</v>
      </c>
      <c r="E949" s="216" t="s">
        <v>1359</v>
      </c>
      <c r="F949" s="217" t="s">
        <v>1360</v>
      </c>
      <c r="G949" s="218" t="s">
        <v>249</v>
      </c>
      <c r="H949" s="219">
        <v>36.600000000000001</v>
      </c>
      <c r="I949" s="220"/>
      <c r="J949" s="221">
        <f>ROUND(I949*H949,2)</f>
        <v>0</v>
      </c>
      <c r="K949" s="217" t="s">
        <v>147</v>
      </c>
      <c r="L949" s="45"/>
      <c r="M949" s="222" t="s">
        <v>1</v>
      </c>
      <c r="N949" s="223" t="s">
        <v>42</v>
      </c>
      <c r="O949" s="92"/>
      <c r="P949" s="224">
        <f>O949*H949</f>
        <v>0</v>
      </c>
      <c r="Q949" s="224">
        <v>0.0015100000000000001</v>
      </c>
      <c r="R949" s="224">
        <f>Q949*H949</f>
        <v>0.055266000000000003</v>
      </c>
      <c r="S949" s="224">
        <v>0</v>
      </c>
      <c r="T949" s="225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26" t="s">
        <v>229</v>
      </c>
      <c r="AT949" s="226" t="s">
        <v>143</v>
      </c>
      <c r="AU949" s="226" t="s">
        <v>149</v>
      </c>
      <c r="AY949" s="18" t="s">
        <v>141</v>
      </c>
      <c r="BE949" s="227">
        <f>IF(N949="základní",J949,0)</f>
        <v>0</v>
      </c>
      <c r="BF949" s="227">
        <f>IF(N949="snížená",J949,0)</f>
        <v>0</v>
      </c>
      <c r="BG949" s="227">
        <f>IF(N949="zákl. přenesená",J949,0)</f>
        <v>0</v>
      </c>
      <c r="BH949" s="227">
        <f>IF(N949="sníž. přenesená",J949,0)</f>
        <v>0</v>
      </c>
      <c r="BI949" s="227">
        <f>IF(N949="nulová",J949,0)</f>
        <v>0</v>
      </c>
      <c r="BJ949" s="18" t="s">
        <v>149</v>
      </c>
      <c r="BK949" s="227">
        <f>ROUND(I949*H949,2)</f>
        <v>0</v>
      </c>
      <c r="BL949" s="18" t="s">
        <v>229</v>
      </c>
      <c r="BM949" s="226" t="s">
        <v>1361</v>
      </c>
    </row>
    <row r="950" s="13" customFormat="1">
      <c r="A950" s="13"/>
      <c r="B950" s="228"/>
      <c r="C950" s="229"/>
      <c r="D950" s="230" t="s">
        <v>151</v>
      </c>
      <c r="E950" s="231" t="s">
        <v>1</v>
      </c>
      <c r="F950" s="232" t="s">
        <v>1362</v>
      </c>
      <c r="G950" s="229"/>
      <c r="H950" s="231" t="s">
        <v>1</v>
      </c>
      <c r="I950" s="233"/>
      <c r="J950" s="229"/>
      <c r="K950" s="229"/>
      <c r="L950" s="234"/>
      <c r="M950" s="235"/>
      <c r="N950" s="236"/>
      <c r="O950" s="236"/>
      <c r="P950" s="236"/>
      <c r="Q950" s="236"/>
      <c r="R950" s="236"/>
      <c r="S950" s="236"/>
      <c r="T950" s="237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8" t="s">
        <v>151</v>
      </c>
      <c r="AU950" s="238" t="s">
        <v>149</v>
      </c>
      <c r="AV950" s="13" t="s">
        <v>84</v>
      </c>
      <c r="AW950" s="13" t="s">
        <v>33</v>
      </c>
      <c r="AX950" s="13" t="s">
        <v>76</v>
      </c>
      <c r="AY950" s="238" t="s">
        <v>141</v>
      </c>
    </row>
    <row r="951" s="14" customFormat="1">
      <c r="A951" s="14"/>
      <c r="B951" s="239"/>
      <c r="C951" s="240"/>
      <c r="D951" s="230" t="s">
        <v>151</v>
      </c>
      <c r="E951" s="241" t="s">
        <v>1</v>
      </c>
      <c r="F951" s="242" t="s">
        <v>1363</v>
      </c>
      <c r="G951" s="240"/>
      <c r="H951" s="243">
        <v>36.600000000000001</v>
      </c>
      <c r="I951" s="244"/>
      <c r="J951" s="240"/>
      <c r="K951" s="240"/>
      <c r="L951" s="245"/>
      <c r="M951" s="246"/>
      <c r="N951" s="247"/>
      <c r="O951" s="247"/>
      <c r="P951" s="247"/>
      <c r="Q951" s="247"/>
      <c r="R951" s="247"/>
      <c r="S951" s="247"/>
      <c r="T951" s="248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9" t="s">
        <v>151</v>
      </c>
      <c r="AU951" s="249" t="s">
        <v>149</v>
      </c>
      <c r="AV951" s="14" t="s">
        <v>149</v>
      </c>
      <c r="AW951" s="14" t="s">
        <v>33</v>
      </c>
      <c r="AX951" s="14" t="s">
        <v>84</v>
      </c>
      <c r="AY951" s="249" t="s">
        <v>141</v>
      </c>
    </row>
    <row r="952" s="2" customFormat="1" ht="24.15" customHeight="1">
      <c r="A952" s="39"/>
      <c r="B952" s="40"/>
      <c r="C952" s="215" t="s">
        <v>1364</v>
      </c>
      <c r="D952" s="215" t="s">
        <v>143</v>
      </c>
      <c r="E952" s="216" t="s">
        <v>1365</v>
      </c>
      <c r="F952" s="217" t="s">
        <v>1366</v>
      </c>
      <c r="G952" s="218" t="s">
        <v>249</v>
      </c>
      <c r="H952" s="219">
        <v>36</v>
      </c>
      <c r="I952" s="220"/>
      <c r="J952" s="221">
        <f>ROUND(I952*H952,2)</f>
        <v>0</v>
      </c>
      <c r="K952" s="217" t="s">
        <v>147</v>
      </c>
      <c r="L952" s="45"/>
      <c r="M952" s="222" t="s">
        <v>1</v>
      </c>
      <c r="N952" s="223" t="s">
        <v>42</v>
      </c>
      <c r="O952" s="92"/>
      <c r="P952" s="224">
        <f>O952*H952</f>
        <v>0</v>
      </c>
      <c r="Q952" s="224">
        <v>0.002</v>
      </c>
      <c r="R952" s="224">
        <f>Q952*H952</f>
        <v>0.072000000000000008</v>
      </c>
      <c r="S952" s="224">
        <v>0</v>
      </c>
      <c r="T952" s="225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26" t="s">
        <v>229</v>
      </c>
      <c r="AT952" s="226" t="s">
        <v>143</v>
      </c>
      <c r="AU952" s="226" t="s">
        <v>149</v>
      </c>
      <c r="AY952" s="18" t="s">
        <v>141</v>
      </c>
      <c r="BE952" s="227">
        <f>IF(N952="základní",J952,0)</f>
        <v>0</v>
      </c>
      <c r="BF952" s="227">
        <f>IF(N952="snížená",J952,0)</f>
        <v>0</v>
      </c>
      <c r="BG952" s="227">
        <f>IF(N952="zákl. přenesená",J952,0)</f>
        <v>0</v>
      </c>
      <c r="BH952" s="227">
        <f>IF(N952="sníž. přenesená",J952,0)</f>
        <v>0</v>
      </c>
      <c r="BI952" s="227">
        <f>IF(N952="nulová",J952,0)</f>
        <v>0</v>
      </c>
      <c r="BJ952" s="18" t="s">
        <v>149</v>
      </c>
      <c r="BK952" s="227">
        <f>ROUND(I952*H952,2)</f>
        <v>0</v>
      </c>
      <c r="BL952" s="18" t="s">
        <v>229</v>
      </c>
      <c r="BM952" s="226" t="s">
        <v>1367</v>
      </c>
    </row>
    <row r="953" s="13" customFormat="1">
      <c r="A953" s="13"/>
      <c r="B953" s="228"/>
      <c r="C953" s="229"/>
      <c r="D953" s="230" t="s">
        <v>151</v>
      </c>
      <c r="E953" s="231" t="s">
        <v>1</v>
      </c>
      <c r="F953" s="232" t="s">
        <v>1338</v>
      </c>
      <c r="G953" s="229"/>
      <c r="H953" s="231" t="s">
        <v>1</v>
      </c>
      <c r="I953" s="233"/>
      <c r="J953" s="229"/>
      <c r="K953" s="229"/>
      <c r="L953" s="234"/>
      <c r="M953" s="235"/>
      <c r="N953" s="236"/>
      <c r="O953" s="236"/>
      <c r="P953" s="236"/>
      <c r="Q953" s="236"/>
      <c r="R953" s="236"/>
      <c r="S953" s="236"/>
      <c r="T953" s="237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8" t="s">
        <v>151</v>
      </c>
      <c r="AU953" s="238" t="s">
        <v>149</v>
      </c>
      <c r="AV953" s="13" t="s">
        <v>84</v>
      </c>
      <c r="AW953" s="13" t="s">
        <v>33</v>
      </c>
      <c r="AX953" s="13" t="s">
        <v>76</v>
      </c>
      <c r="AY953" s="238" t="s">
        <v>141</v>
      </c>
    </row>
    <row r="954" s="14" customFormat="1">
      <c r="A954" s="14"/>
      <c r="B954" s="239"/>
      <c r="C954" s="240"/>
      <c r="D954" s="230" t="s">
        <v>151</v>
      </c>
      <c r="E954" s="241" t="s">
        <v>1</v>
      </c>
      <c r="F954" s="242" t="s">
        <v>346</v>
      </c>
      <c r="G954" s="240"/>
      <c r="H954" s="243">
        <v>36</v>
      </c>
      <c r="I954" s="244"/>
      <c r="J954" s="240"/>
      <c r="K954" s="240"/>
      <c r="L954" s="245"/>
      <c r="M954" s="246"/>
      <c r="N954" s="247"/>
      <c r="O954" s="247"/>
      <c r="P954" s="247"/>
      <c r="Q954" s="247"/>
      <c r="R954" s="247"/>
      <c r="S954" s="247"/>
      <c r="T954" s="248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9" t="s">
        <v>151</v>
      </c>
      <c r="AU954" s="249" t="s">
        <v>149</v>
      </c>
      <c r="AV954" s="14" t="s">
        <v>149</v>
      </c>
      <c r="AW954" s="14" t="s">
        <v>33</v>
      </c>
      <c r="AX954" s="14" t="s">
        <v>84</v>
      </c>
      <c r="AY954" s="249" t="s">
        <v>141</v>
      </c>
    </row>
    <row r="955" s="2" customFormat="1" ht="24.15" customHeight="1">
      <c r="A955" s="39"/>
      <c r="B955" s="40"/>
      <c r="C955" s="215" t="s">
        <v>1368</v>
      </c>
      <c r="D955" s="215" t="s">
        <v>143</v>
      </c>
      <c r="E955" s="216" t="s">
        <v>1369</v>
      </c>
      <c r="F955" s="217" t="s">
        <v>1370</v>
      </c>
      <c r="G955" s="218" t="s">
        <v>196</v>
      </c>
      <c r="H955" s="219">
        <v>1.0389999999999999</v>
      </c>
      <c r="I955" s="220"/>
      <c r="J955" s="221">
        <f>ROUND(I955*H955,2)</f>
        <v>0</v>
      </c>
      <c r="K955" s="217" t="s">
        <v>147</v>
      </c>
      <c r="L955" s="45"/>
      <c r="M955" s="222" t="s">
        <v>1</v>
      </c>
      <c r="N955" s="223" t="s">
        <v>42</v>
      </c>
      <c r="O955" s="92"/>
      <c r="P955" s="224">
        <f>O955*H955</f>
        <v>0</v>
      </c>
      <c r="Q955" s="224">
        <v>0</v>
      </c>
      <c r="R955" s="224">
        <f>Q955*H955</f>
        <v>0</v>
      </c>
      <c r="S955" s="224">
        <v>0</v>
      </c>
      <c r="T955" s="225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26" t="s">
        <v>229</v>
      </c>
      <c r="AT955" s="226" t="s">
        <v>143</v>
      </c>
      <c r="AU955" s="226" t="s">
        <v>149</v>
      </c>
      <c r="AY955" s="18" t="s">
        <v>141</v>
      </c>
      <c r="BE955" s="227">
        <f>IF(N955="základní",J955,0)</f>
        <v>0</v>
      </c>
      <c r="BF955" s="227">
        <f>IF(N955="snížená",J955,0)</f>
        <v>0</v>
      </c>
      <c r="BG955" s="227">
        <f>IF(N955="zákl. přenesená",J955,0)</f>
        <v>0</v>
      </c>
      <c r="BH955" s="227">
        <f>IF(N955="sníž. přenesená",J955,0)</f>
        <v>0</v>
      </c>
      <c r="BI955" s="227">
        <f>IF(N955="nulová",J955,0)</f>
        <v>0</v>
      </c>
      <c r="BJ955" s="18" t="s">
        <v>149</v>
      </c>
      <c r="BK955" s="227">
        <f>ROUND(I955*H955,2)</f>
        <v>0</v>
      </c>
      <c r="BL955" s="18" t="s">
        <v>229</v>
      </c>
      <c r="BM955" s="226" t="s">
        <v>1371</v>
      </c>
    </row>
    <row r="956" s="2" customFormat="1" ht="24.15" customHeight="1">
      <c r="A956" s="39"/>
      <c r="B956" s="40"/>
      <c r="C956" s="215" t="s">
        <v>1372</v>
      </c>
      <c r="D956" s="215" t="s">
        <v>143</v>
      </c>
      <c r="E956" s="216" t="s">
        <v>1373</v>
      </c>
      <c r="F956" s="217" t="s">
        <v>1374</v>
      </c>
      <c r="G956" s="218" t="s">
        <v>196</v>
      </c>
      <c r="H956" s="219">
        <v>1.0389999999999999</v>
      </c>
      <c r="I956" s="220"/>
      <c r="J956" s="221">
        <f>ROUND(I956*H956,2)</f>
        <v>0</v>
      </c>
      <c r="K956" s="217" t="s">
        <v>147</v>
      </c>
      <c r="L956" s="45"/>
      <c r="M956" s="222" t="s">
        <v>1</v>
      </c>
      <c r="N956" s="223" t="s">
        <v>42</v>
      </c>
      <c r="O956" s="92"/>
      <c r="P956" s="224">
        <f>O956*H956</f>
        <v>0</v>
      </c>
      <c r="Q956" s="224">
        <v>0</v>
      </c>
      <c r="R956" s="224">
        <f>Q956*H956</f>
        <v>0</v>
      </c>
      <c r="S956" s="224">
        <v>0</v>
      </c>
      <c r="T956" s="225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26" t="s">
        <v>229</v>
      </c>
      <c r="AT956" s="226" t="s">
        <v>143</v>
      </c>
      <c r="AU956" s="226" t="s">
        <v>149</v>
      </c>
      <c r="AY956" s="18" t="s">
        <v>141</v>
      </c>
      <c r="BE956" s="227">
        <f>IF(N956="základní",J956,0)</f>
        <v>0</v>
      </c>
      <c r="BF956" s="227">
        <f>IF(N956="snížená",J956,0)</f>
        <v>0</v>
      </c>
      <c r="BG956" s="227">
        <f>IF(N956="zákl. přenesená",J956,0)</f>
        <v>0</v>
      </c>
      <c r="BH956" s="227">
        <f>IF(N956="sníž. přenesená",J956,0)</f>
        <v>0</v>
      </c>
      <c r="BI956" s="227">
        <f>IF(N956="nulová",J956,0)</f>
        <v>0</v>
      </c>
      <c r="BJ956" s="18" t="s">
        <v>149</v>
      </c>
      <c r="BK956" s="227">
        <f>ROUND(I956*H956,2)</f>
        <v>0</v>
      </c>
      <c r="BL956" s="18" t="s">
        <v>229</v>
      </c>
      <c r="BM956" s="226" t="s">
        <v>1375</v>
      </c>
    </row>
    <row r="957" s="2" customFormat="1" ht="14.4" customHeight="1">
      <c r="A957" s="39"/>
      <c r="B957" s="40"/>
      <c r="C957" s="215" t="s">
        <v>1376</v>
      </c>
      <c r="D957" s="215" t="s">
        <v>143</v>
      </c>
      <c r="E957" s="216" t="s">
        <v>1377</v>
      </c>
      <c r="F957" s="217" t="s">
        <v>1378</v>
      </c>
      <c r="G957" s="218" t="s">
        <v>256</v>
      </c>
      <c r="H957" s="219">
        <v>4</v>
      </c>
      <c r="I957" s="220"/>
      <c r="J957" s="221">
        <f>ROUND(I957*H957,2)</f>
        <v>0</v>
      </c>
      <c r="K957" s="217" t="s">
        <v>1</v>
      </c>
      <c r="L957" s="45"/>
      <c r="M957" s="222" t="s">
        <v>1</v>
      </c>
      <c r="N957" s="223" t="s">
        <v>42</v>
      </c>
      <c r="O957" s="92"/>
      <c r="P957" s="224">
        <f>O957*H957</f>
        <v>0</v>
      </c>
      <c r="Q957" s="224">
        <v>0</v>
      </c>
      <c r="R957" s="224">
        <f>Q957*H957</f>
        <v>0</v>
      </c>
      <c r="S957" s="224">
        <v>0</v>
      </c>
      <c r="T957" s="225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26" t="s">
        <v>229</v>
      </c>
      <c r="AT957" s="226" t="s">
        <v>143</v>
      </c>
      <c r="AU957" s="226" t="s">
        <v>149</v>
      </c>
      <c r="AY957" s="18" t="s">
        <v>141</v>
      </c>
      <c r="BE957" s="227">
        <f>IF(N957="základní",J957,0)</f>
        <v>0</v>
      </c>
      <c r="BF957" s="227">
        <f>IF(N957="snížená",J957,0)</f>
        <v>0</v>
      </c>
      <c r="BG957" s="227">
        <f>IF(N957="zákl. přenesená",J957,0)</f>
        <v>0</v>
      </c>
      <c r="BH957" s="227">
        <f>IF(N957="sníž. přenesená",J957,0)</f>
        <v>0</v>
      </c>
      <c r="BI957" s="227">
        <f>IF(N957="nulová",J957,0)</f>
        <v>0</v>
      </c>
      <c r="BJ957" s="18" t="s">
        <v>149</v>
      </c>
      <c r="BK957" s="227">
        <f>ROUND(I957*H957,2)</f>
        <v>0</v>
      </c>
      <c r="BL957" s="18" t="s">
        <v>229</v>
      </c>
      <c r="BM957" s="226" t="s">
        <v>1379</v>
      </c>
    </row>
    <row r="958" s="2" customFormat="1" ht="14.4" customHeight="1">
      <c r="A958" s="39"/>
      <c r="B958" s="40"/>
      <c r="C958" s="250" t="s">
        <v>1380</v>
      </c>
      <c r="D958" s="250" t="s">
        <v>193</v>
      </c>
      <c r="E958" s="251" t="s">
        <v>1381</v>
      </c>
      <c r="F958" s="252" t="s">
        <v>1382</v>
      </c>
      <c r="G958" s="253" t="s">
        <v>256</v>
      </c>
      <c r="H958" s="254">
        <v>4</v>
      </c>
      <c r="I958" s="255"/>
      <c r="J958" s="256">
        <f>ROUND(I958*H958,2)</f>
        <v>0</v>
      </c>
      <c r="K958" s="252" t="s">
        <v>1</v>
      </c>
      <c r="L958" s="257"/>
      <c r="M958" s="258" t="s">
        <v>1</v>
      </c>
      <c r="N958" s="259" t="s">
        <v>42</v>
      </c>
      <c r="O958" s="92"/>
      <c r="P958" s="224">
        <f>O958*H958</f>
        <v>0</v>
      </c>
      <c r="Q958" s="224">
        <v>0.0050000000000000001</v>
      </c>
      <c r="R958" s="224">
        <f>Q958*H958</f>
        <v>0.02</v>
      </c>
      <c r="S958" s="224">
        <v>0</v>
      </c>
      <c r="T958" s="225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26" t="s">
        <v>322</v>
      </c>
      <c r="AT958" s="226" t="s">
        <v>193</v>
      </c>
      <c r="AU958" s="226" t="s">
        <v>149</v>
      </c>
      <c r="AY958" s="18" t="s">
        <v>141</v>
      </c>
      <c r="BE958" s="227">
        <f>IF(N958="základní",J958,0)</f>
        <v>0</v>
      </c>
      <c r="BF958" s="227">
        <f>IF(N958="snížená",J958,0)</f>
        <v>0</v>
      </c>
      <c r="BG958" s="227">
        <f>IF(N958="zákl. přenesená",J958,0)</f>
        <v>0</v>
      </c>
      <c r="BH958" s="227">
        <f>IF(N958="sníž. přenesená",J958,0)</f>
        <v>0</v>
      </c>
      <c r="BI958" s="227">
        <f>IF(N958="nulová",J958,0)</f>
        <v>0</v>
      </c>
      <c r="BJ958" s="18" t="s">
        <v>149</v>
      </c>
      <c r="BK958" s="227">
        <f>ROUND(I958*H958,2)</f>
        <v>0</v>
      </c>
      <c r="BL958" s="18" t="s">
        <v>229</v>
      </c>
      <c r="BM958" s="226" t="s">
        <v>1383</v>
      </c>
    </row>
    <row r="959" s="12" customFormat="1" ht="22.8" customHeight="1">
      <c r="A959" s="12"/>
      <c r="B959" s="199"/>
      <c r="C959" s="200"/>
      <c r="D959" s="201" t="s">
        <v>75</v>
      </c>
      <c r="E959" s="213" t="s">
        <v>1384</v>
      </c>
      <c r="F959" s="213" t="s">
        <v>1385</v>
      </c>
      <c r="G959" s="200"/>
      <c r="H959" s="200"/>
      <c r="I959" s="203"/>
      <c r="J959" s="214">
        <f>BK959</f>
        <v>0</v>
      </c>
      <c r="K959" s="200"/>
      <c r="L959" s="205"/>
      <c r="M959" s="206"/>
      <c r="N959" s="207"/>
      <c r="O959" s="207"/>
      <c r="P959" s="208">
        <f>SUM(P960:P963)</f>
        <v>0</v>
      </c>
      <c r="Q959" s="207"/>
      <c r="R959" s="208">
        <f>SUM(R960:R963)</f>
        <v>0.078820000000000001</v>
      </c>
      <c r="S959" s="207"/>
      <c r="T959" s="209">
        <f>SUM(T960:T963)</f>
        <v>0</v>
      </c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R959" s="210" t="s">
        <v>149</v>
      </c>
      <c r="AT959" s="211" t="s">
        <v>75</v>
      </c>
      <c r="AU959" s="211" t="s">
        <v>84</v>
      </c>
      <c r="AY959" s="210" t="s">
        <v>141</v>
      </c>
      <c r="BK959" s="212">
        <f>SUM(BK960:BK963)</f>
        <v>0</v>
      </c>
    </row>
    <row r="960" s="2" customFormat="1" ht="14.4" customHeight="1">
      <c r="A960" s="39"/>
      <c r="B960" s="40"/>
      <c r="C960" s="215" t="s">
        <v>1386</v>
      </c>
      <c r="D960" s="215" t="s">
        <v>143</v>
      </c>
      <c r="E960" s="216" t="s">
        <v>1387</v>
      </c>
      <c r="F960" s="217" t="s">
        <v>1388</v>
      </c>
      <c r="G960" s="218" t="s">
        <v>256</v>
      </c>
      <c r="H960" s="219">
        <v>14</v>
      </c>
      <c r="I960" s="220"/>
      <c r="J960" s="221">
        <f>ROUND(I960*H960,2)</f>
        <v>0</v>
      </c>
      <c r="K960" s="217" t="s">
        <v>147</v>
      </c>
      <c r="L960" s="45"/>
      <c r="M960" s="222" t="s">
        <v>1</v>
      </c>
      <c r="N960" s="223" t="s">
        <v>42</v>
      </c>
      <c r="O960" s="92"/>
      <c r="P960" s="224">
        <f>O960*H960</f>
        <v>0</v>
      </c>
      <c r="Q960" s="224">
        <v>0</v>
      </c>
      <c r="R960" s="224">
        <f>Q960*H960</f>
        <v>0</v>
      </c>
      <c r="S960" s="224">
        <v>0</v>
      </c>
      <c r="T960" s="225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26" t="s">
        <v>229</v>
      </c>
      <c r="AT960" s="226" t="s">
        <v>143</v>
      </c>
      <c r="AU960" s="226" t="s">
        <v>149</v>
      </c>
      <c r="AY960" s="18" t="s">
        <v>141</v>
      </c>
      <c r="BE960" s="227">
        <f>IF(N960="základní",J960,0)</f>
        <v>0</v>
      </c>
      <c r="BF960" s="227">
        <f>IF(N960="snížená",J960,0)</f>
        <v>0</v>
      </c>
      <c r="BG960" s="227">
        <f>IF(N960="zákl. přenesená",J960,0)</f>
        <v>0</v>
      </c>
      <c r="BH960" s="227">
        <f>IF(N960="sníž. přenesená",J960,0)</f>
        <v>0</v>
      </c>
      <c r="BI960" s="227">
        <f>IF(N960="nulová",J960,0)</f>
        <v>0</v>
      </c>
      <c r="BJ960" s="18" t="s">
        <v>149</v>
      </c>
      <c r="BK960" s="227">
        <f>ROUND(I960*H960,2)</f>
        <v>0</v>
      </c>
      <c r="BL960" s="18" t="s">
        <v>229</v>
      </c>
      <c r="BM960" s="226" t="s">
        <v>1389</v>
      </c>
    </row>
    <row r="961" s="2" customFormat="1" ht="14.4" customHeight="1">
      <c r="A961" s="39"/>
      <c r="B961" s="40"/>
      <c r="C961" s="250" t="s">
        <v>1390</v>
      </c>
      <c r="D961" s="250" t="s">
        <v>193</v>
      </c>
      <c r="E961" s="251" t="s">
        <v>1391</v>
      </c>
      <c r="F961" s="252" t="s">
        <v>1392</v>
      </c>
      <c r="G961" s="253" t="s">
        <v>256</v>
      </c>
      <c r="H961" s="254">
        <v>14</v>
      </c>
      <c r="I961" s="255"/>
      <c r="J961" s="256">
        <f>ROUND(I961*H961,2)</f>
        <v>0</v>
      </c>
      <c r="K961" s="252" t="s">
        <v>1</v>
      </c>
      <c r="L961" s="257"/>
      <c r="M961" s="258" t="s">
        <v>1</v>
      </c>
      <c r="N961" s="259" t="s">
        <v>42</v>
      </c>
      <c r="O961" s="92"/>
      <c r="P961" s="224">
        <f>O961*H961</f>
        <v>0</v>
      </c>
      <c r="Q961" s="224">
        <v>0.0056299999999999996</v>
      </c>
      <c r="R961" s="224">
        <f>Q961*H961</f>
        <v>0.078820000000000001</v>
      </c>
      <c r="S961" s="224">
        <v>0</v>
      </c>
      <c r="T961" s="225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26" t="s">
        <v>322</v>
      </c>
      <c r="AT961" s="226" t="s">
        <v>193</v>
      </c>
      <c r="AU961" s="226" t="s">
        <v>149</v>
      </c>
      <c r="AY961" s="18" t="s">
        <v>141</v>
      </c>
      <c r="BE961" s="227">
        <f>IF(N961="základní",J961,0)</f>
        <v>0</v>
      </c>
      <c r="BF961" s="227">
        <f>IF(N961="snížená",J961,0)</f>
        <v>0</v>
      </c>
      <c r="BG961" s="227">
        <f>IF(N961="zákl. přenesená",J961,0)</f>
        <v>0</v>
      </c>
      <c r="BH961" s="227">
        <f>IF(N961="sníž. přenesená",J961,0)</f>
        <v>0</v>
      </c>
      <c r="BI961" s="227">
        <f>IF(N961="nulová",J961,0)</f>
        <v>0</v>
      </c>
      <c r="BJ961" s="18" t="s">
        <v>149</v>
      </c>
      <c r="BK961" s="227">
        <f>ROUND(I961*H961,2)</f>
        <v>0</v>
      </c>
      <c r="BL961" s="18" t="s">
        <v>229</v>
      </c>
      <c r="BM961" s="226" t="s">
        <v>1393</v>
      </c>
    </row>
    <row r="962" s="2" customFormat="1" ht="24.15" customHeight="1">
      <c r="A962" s="39"/>
      <c r="B962" s="40"/>
      <c r="C962" s="215" t="s">
        <v>1394</v>
      </c>
      <c r="D962" s="215" t="s">
        <v>143</v>
      </c>
      <c r="E962" s="216" t="s">
        <v>1395</v>
      </c>
      <c r="F962" s="217" t="s">
        <v>1396</v>
      </c>
      <c r="G962" s="218" t="s">
        <v>196</v>
      </c>
      <c r="H962" s="219">
        <v>0.079000000000000001</v>
      </c>
      <c r="I962" s="220"/>
      <c r="J962" s="221">
        <f>ROUND(I962*H962,2)</f>
        <v>0</v>
      </c>
      <c r="K962" s="217" t="s">
        <v>147</v>
      </c>
      <c r="L962" s="45"/>
      <c r="M962" s="222" t="s">
        <v>1</v>
      </c>
      <c r="N962" s="223" t="s">
        <v>42</v>
      </c>
      <c r="O962" s="92"/>
      <c r="P962" s="224">
        <f>O962*H962</f>
        <v>0</v>
      </c>
      <c r="Q962" s="224">
        <v>0</v>
      </c>
      <c r="R962" s="224">
        <f>Q962*H962</f>
        <v>0</v>
      </c>
      <c r="S962" s="224">
        <v>0</v>
      </c>
      <c r="T962" s="225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26" t="s">
        <v>229</v>
      </c>
      <c r="AT962" s="226" t="s">
        <v>143</v>
      </c>
      <c r="AU962" s="226" t="s">
        <v>149</v>
      </c>
      <c r="AY962" s="18" t="s">
        <v>141</v>
      </c>
      <c r="BE962" s="227">
        <f>IF(N962="základní",J962,0)</f>
        <v>0</v>
      </c>
      <c r="BF962" s="227">
        <f>IF(N962="snížená",J962,0)</f>
        <v>0</v>
      </c>
      <c r="BG962" s="227">
        <f>IF(N962="zákl. přenesená",J962,0)</f>
        <v>0</v>
      </c>
      <c r="BH962" s="227">
        <f>IF(N962="sníž. přenesená",J962,0)</f>
        <v>0</v>
      </c>
      <c r="BI962" s="227">
        <f>IF(N962="nulová",J962,0)</f>
        <v>0</v>
      </c>
      <c r="BJ962" s="18" t="s">
        <v>149</v>
      </c>
      <c r="BK962" s="227">
        <f>ROUND(I962*H962,2)</f>
        <v>0</v>
      </c>
      <c r="BL962" s="18" t="s">
        <v>229</v>
      </c>
      <c r="BM962" s="226" t="s">
        <v>1397</v>
      </c>
    </row>
    <row r="963" s="2" customFormat="1" ht="24.15" customHeight="1">
      <c r="A963" s="39"/>
      <c r="B963" s="40"/>
      <c r="C963" s="215" t="s">
        <v>1398</v>
      </c>
      <c r="D963" s="215" t="s">
        <v>143</v>
      </c>
      <c r="E963" s="216" t="s">
        <v>1399</v>
      </c>
      <c r="F963" s="217" t="s">
        <v>1400</v>
      </c>
      <c r="G963" s="218" t="s">
        <v>196</v>
      </c>
      <c r="H963" s="219">
        <v>0.079000000000000001</v>
      </c>
      <c r="I963" s="220"/>
      <c r="J963" s="221">
        <f>ROUND(I963*H963,2)</f>
        <v>0</v>
      </c>
      <c r="K963" s="217" t="s">
        <v>147</v>
      </c>
      <c r="L963" s="45"/>
      <c r="M963" s="222" t="s">
        <v>1</v>
      </c>
      <c r="N963" s="223" t="s">
        <v>42</v>
      </c>
      <c r="O963" s="92"/>
      <c r="P963" s="224">
        <f>O963*H963</f>
        <v>0</v>
      </c>
      <c r="Q963" s="224">
        <v>0</v>
      </c>
      <c r="R963" s="224">
        <f>Q963*H963</f>
        <v>0</v>
      </c>
      <c r="S963" s="224">
        <v>0</v>
      </c>
      <c r="T963" s="225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26" t="s">
        <v>229</v>
      </c>
      <c r="AT963" s="226" t="s">
        <v>143</v>
      </c>
      <c r="AU963" s="226" t="s">
        <v>149</v>
      </c>
      <c r="AY963" s="18" t="s">
        <v>141</v>
      </c>
      <c r="BE963" s="227">
        <f>IF(N963="základní",J963,0)</f>
        <v>0</v>
      </c>
      <c r="BF963" s="227">
        <f>IF(N963="snížená",J963,0)</f>
        <v>0</v>
      </c>
      <c r="BG963" s="227">
        <f>IF(N963="zákl. přenesená",J963,0)</f>
        <v>0</v>
      </c>
      <c r="BH963" s="227">
        <f>IF(N963="sníž. přenesená",J963,0)</f>
        <v>0</v>
      </c>
      <c r="BI963" s="227">
        <f>IF(N963="nulová",J963,0)</f>
        <v>0</v>
      </c>
      <c r="BJ963" s="18" t="s">
        <v>149</v>
      </c>
      <c r="BK963" s="227">
        <f>ROUND(I963*H963,2)</f>
        <v>0</v>
      </c>
      <c r="BL963" s="18" t="s">
        <v>229</v>
      </c>
      <c r="BM963" s="226" t="s">
        <v>1401</v>
      </c>
    </row>
    <row r="964" s="12" customFormat="1" ht="22.8" customHeight="1">
      <c r="A964" s="12"/>
      <c r="B964" s="199"/>
      <c r="C964" s="200"/>
      <c r="D964" s="201" t="s">
        <v>75</v>
      </c>
      <c r="E964" s="213" t="s">
        <v>1402</v>
      </c>
      <c r="F964" s="213" t="s">
        <v>1403</v>
      </c>
      <c r="G964" s="200"/>
      <c r="H964" s="200"/>
      <c r="I964" s="203"/>
      <c r="J964" s="214">
        <f>BK964</f>
        <v>0</v>
      </c>
      <c r="K964" s="200"/>
      <c r="L964" s="205"/>
      <c r="M964" s="206"/>
      <c r="N964" s="207"/>
      <c r="O964" s="207"/>
      <c r="P964" s="208">
        <f>SUM(P965:P1014)</f>
        <v>0</v>
      </c>
      <c r="Q964" s="207"/>
      <c r="R964" s="208">
        <f>SUM(R965:R1014)</f>
        <v>4.2654478000000005</v>
      </c>
      <c r="S964" s="207"/>
      <c r="T964" s="209">
        <f>SUM(T965:T1014)</f>
        <v>0.089999999999999997</v>
      </c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R964" s="210" t="s">
        <v>149</v>
      </c>
      <c r="AT964" s="211" t="s">
        <v>75</v>
      </c>
      <c r="AU964" s="211" t="s">
        <v>84</v>
      </c>
      <c r="AY964" s="210" t="s">
        <v>141</v>
      </c>
      <c r="BK964" s="212">
        <f>SUM(BK965:BK1014)</f>
        <v>0</v>
      </c>
    </row>
    <row r="965" s="2" customFormat="1" ht="24.15" customHeight="1">
      <c r="A965" s="39"/>
      <c r="B965" s="40"/>
      <c r="C965" s="215" t="s">
        <v>1404</v>
      </c>
      <c r="D965" s="215" t="s">
        <v>143</v>
      </c>
      <c r="E965" s="216" t="s">
        <v>1405</v>
      </c>
      <c r="F965" s="217" t="s">
        <v>1406</v>
      </c>
      <c r="G965" s="218" t="s">
        <v>256</v>
      </c>
      <c r="H965" s="219">
        <v>18</v>
      </c>
      <c r="I965" s="220"/>
      <c r="J965" s="221">
        <f>ROUND(I965*H965,2)</f>
        <v>0</v>
      </c>
      <c r="K965" s="217" t="s">
        <v>147</v>
      </c>
      <c r="L965" s="45"/>
      <c r="M965" s="222" t="s">
        <v>1</v>
      </c>
      <c r="N965" s="223" t="s">
        <v>42</v>
      </c>
      <c r="O965" s="92"/>
      <c r="P965" s="224">
        <f>O965*H965</f>
        <v>0</v>
      </c>
      <c r="Q965" s="224">
        <v>0</v>
      </c>
      <c r="R965" s="224">
        <f>Q965*H965</f>
        <v>0</v>
      </c>
      <c r="S965" s="224">
        <v>0.0050000000000000001</v>
      </c>
      <c r="T965" s="225">
        <f>S965*H965</f>
        <v>0.089999999999999997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26" t="s">
        <v>229</v>
      </c>
      <c r="AT965" s="226" t="s">
        <v>143</v>
      </c>
      <c r="AU965" s="226" t="s">
        <v>149</v>
      </c>
      <c r="AY965" s="18" t="s">
        <v>141</v>
      </c>
      <c r="BE965" s="227">
        <f>IF(N965="základní",J965,0)</f>
        <v>0</v>
      </c>
      <c r="BF965" s="227">
        <f>IF(N965="snížená",J965,0)</f>
        <v>0</v>
      </c>
      <c r="BG965" s="227">
        <f>IF(N965="zákl. přenesená",J965,0)</f>
        <v>0</v>
      </c>
      <c r="BH965" s="227">
        <f>IF(N965="sníž. přenesená",J965,0)</f>
        <v>0</v>
      </c>
      <c r="BI965" s="227">
        <f>IF(N965="nulová",J965,0)</f>
        <v>0</v>
      </c>
      <c r="BJ965" s="18" t="s">
        <v>149</v>
      </c>
      <c r="BK965" s="227">
        <f>ROUND(I965*H965,2)</f>
        <v>0</v>
      </c>
      <c r="BL965" s="18" t="s">
        <v>229</v>
      </c>
      <c r="BM965" s="226" t="s">
        <v>1407</v>
      </c>
    </row>
    <row r="966" s="13" customFormat="1">
      <c r="A966" s="13"/>
      <c r="B966" s="228"/>
      <c r="C966" s="229"/>
      <c r="D966" s="230" t="s">
        <v>151</v>
      </c>
      <c r="E966" s="231" t="s">
        <v>1</v>
      </c>
      <c r="F966" s="232" t="s">
        <v>1408</v>
      </c>
      <c r="G966" s="229"/>
      <c r="H966" s="231" t="s">
        <v>1</v>
      </c>
      <c r="I966" s="233"/>
      <c r="J966" s="229"/>
      <c r="K966" s="229"/>
      <c r="L966" s="234"/>
      <c r="M966" s="235"/>
      <c r="N966" s="236"/>
      <c r="O966" s="236"/>
      <c r="P966" s="236"/>
      <c r="Q966" s="236"/>
      <c r="R966" s="236"/>
      <c r="S966" s="236"/>
      <c r="T966" s="23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8" t="s">
        <v>151</v>
      </c>
      <c r="AU966" s="238" t="s">
        <v>149</v>
      </c>
      <c r="AV966" s="13" t="s">
        <v>84</v>
      </c>
      <c r="AW966" s="13" t="s">
        <v>33</v>
      </c>
      <c r="AX966" s="13" t="s">
        <v>76</v>
      </c>
      <c r="AY966" s="238" t="s">
        <v>141</v>
      </c>
    </row>
    <row r="967" s="14" customFormat="1">
      <c r="A967" s="14"/>
      <c r="B967" s="239"/>
      <c r="C967" s="240"/>
      <c r="D967" s="230" t="s">
        <v>151</v>
      </c>
      <c r="E967" s="241" t="s">
        <v>1</v>
      </c>
      <c r="F967" s="242" t="s">
        <v>1409</v>
      </c>
      <c r="G967" s="240"/>
      <c r="H967" s="243">
        <v>18</v>
      </c>
      <c r="I967" s="244"/>
      <c r="J967" s="240"/>
      <c r="K967" s="240"/>
      <c r="L967" s="245"/>
      <c r="M967" s="246"/>
      <c r="N967" s="247"/>
      <c r="O967" s="247"/>
      <c r="P967" s="247"/>
      <c r="Q967" s="247"/>
      <c r="R967" s="247"/>
      <c r="S967" s="247"/>
      <c r="T967" s="24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9" t="s">
        <v>151</v>
      </c>
      <c r="AU967" s="249" t="s">
        <v>149</v>
      </c>
      <c r="AV967" s="14" t="s">
        <v>149</v>
      </c>
      <c r="AW967" s="14" t="s">
        <v>33</v>
      </c>
      <c r="AX967" s="14" t="s">
        <v>84</v>
      </c>
      <c r="AY967" s="249" t="s">
        <v>141</v>
      </c>
    </row>
    <row r="968" s="2" customFormat="1" ht="24.15" customHeight="1">
      <c r="A968" s="39"/>
      <c r="B968" s="40"/>
      <c r="C968" s="215" t="s">
        <v>1410</v>
      </c>
      <c r="D968" s="215" t="s">
        <v>143</v>
      </c>
      <c r="E968" s="216" t="s">
        <v>1411</v>
      </c>
      <c r="F968" s="217" t="s">
        <v>1412</v>
      </c>
      <c r="G968" s="218" t="s">
        <v>256</v>
      </c>
      <c r="H968" s="219">
        <v>2</v>
      </c>
      <c r="I968" s="220"/>
      <c r="J968" s="221">
        <f>ROUND(I968*H968,2)</f>
        <v>0</v>
      </c>
      <c r="K968" s="217" t="s">
        <v>147</v>
      </c>
      <c r="L968" s="45"/>
      <c r="M968" s="222" t="s">
        <v>1</v>
      </c>
      <c r="N968" s="223" t="s">
        <v>42</v>
      </c>
      <c r="O968" s="92"/>
      <c r="P968" s="224">
        <f>O968*H968</f>
        <v>0</v>
      </c>
      <c r="Q968" s="224">
        <v>0.00093000000000000005</v>
      </c>
      <c r="R968" s="224">
        <f>Q968*H968</f>
        <v>0.0018600000000000001</v>
      </c>
      <c r="S968" s="224">
        <v>0</v>
      </c>
      <c r="T968" s="225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26" t="s">
        <v>229</v>
      </c>
      <c r="AT968" s="226" t="s">
        <v>143</v>
      </c>
      <c r="AU968" s="226" t="s">
        <v>149</v>
      </c>
      <c r="AY968" s="18" t="s">
        <v>141</v>
      </c>
      <c r="BE968" s="227">
        <f>IF(N968="základní",J968,0)</f>
        <v>0</v>
      </c>
      <c r="BF968" s="227">
        <f>IF(N968="snížená",J968,0)</f>
        <v>0</v>
      </c>
      <c r="BG968" s="227">
        <f>IF(N968="zákl. přenesená",J968,0)</f>
        <v>0</v>
      </c>
      <c r="BH968" s="227">
        <f>IF(N968="sníž. přenesená",J968,0)</f>
        <v>0</v>
      </c>
      <c r="BI968" s="227">
        <f>IF(N968="nulová",J968,0)</f>
        <v>0</v>
      </c>
      <c r="BJ968" s="18" t="s">
        <v>149</v>
      </c>
      <c r="BK968" s="227">
        <f>ROUND(I968*H968,2)</f>
        <v>0</v>
      </c>
      <c r="BL968" s="18" t="s">
        <v>229</v>
      </c>
      <c r="BM968" s="226" t="s">
        <v>1413</v>
      </c>
    </row>
    <row r="969" s="13" customFormat="1">
      <c r="A969" s="13"/>
      <c r="B969" s="228"/>
      <c r="C969" s="229"/>
      <c r="D969" s="230" t="s">
        <v>151</v>
      </c>
      <c r="E969" s="231" t="s">
        <v>1</v>
      </c>
      <c r="F969" s="232" t="s">
        <v>1414</v>
      </c>
      <c r="G969" s="229"/>
      <c r="H969" s="231" t="s">
        <v>1</v>
      </c>
      <c r="I969" s="233"/>
      <c r="J969" s="229"/>
      <c r="K969" s="229"/>
      <c r="L969" s="234"/>
      <c r="M969" s="235"/>
      <c r="N969" s="236"/>
      <c r="O969" s="236"/>
      <c r="P969" s="236"/>
      <c r="Q969" s="236"/>
      <c r="R969" s="236"/>
      <c r="S969" s="236"/>
      <c r="T969" s="237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8" t="s">
        <v>151</v>
      </c>
      <c r="AU969" s="238" t="s">
        <v>149</v>
      </c>
      <c r="AV969" s="13" t="s">
        <v>84</v>
      </c>
      <c r="AW969" s="13" t="s">
        <v>33</v>
      </c>
      <c r="AX969" s="13" t="s">
        <v>76</v>
      </c>
      <c r="AY969" s="238" t="s">
        <v>141</v>
      </c>
    </row>
    <row r="970" s="14" customFormat="1">
      <c r="A970" s="14"/>
      <c r="B970" s="239"/>
      <c r="C970" s="240"/>
      <c r="D970" s="230" t="s">
        <v>151</v>
      </c>
      <c r="E970" s="241" t="s">
        <v>1</v>
      </c>
      <c r="F970" s="242" t="s">
        <v>149</v>
      </c>
      <c r="G970" s="240"/>
      <c r="H970" s="243">
        <v>2</v>
      </c>
      <c r="I970" s="244"/>
      <c r="J970" s="240"/>
      <c r="K970" s="240"/>
      <c r="L970" s="245"/>
      <c r="M970" s="246"/>
      <c r="N970" s="247"/>
      <c r="O970" s="247"/>
      <c r="P970" s="247"/>
      <c r="Q970" s="247"/>
      <c r="R970" s="247"/>
      <c r="S970" s="247"/>
      <c r="T970" s="248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9" t="s">
        <v>151</v>
      </c>
      <c r="AU970" s="249" t="s">
        <v>149</v>
      </c>
      <c r="AV970" s="14" t="s">
        <v>149</v>
      </c>
      <c r="AW970" s="14" t="s">
        <v>33</v>
      </c>
      <c r="AX970" s="14" t="s">
        <v>84</v>
      </c>
      <c r="AY970" s="249" t="s">
        <v>141</v>
      </c>
    </row>
    <row r="971" s="2" customFormat="1" ht="37.8" customHeight="1">
      <c r="A971" s="39"/>
      <c r="B971" s="40"/>
      <c r="C971" s="250" t="s">
        <v>1415</v>
      </c>
      <c r="D971" s="250" t="s">
        <v>193</v>
      </c>
      <c r="E971" s="251" t="s">
        <v>1416</v>
      </c>
      <c r="F971" s="252" t="s">
        <v>1417</v>
      </c>
      <c r="G971" s="253" t="s">
        <v>146</v>
      </c>
      <c r="H971" s="254">
        <v>14.396000000000001</v>
      </c>
      <c r="I971" s="255"/>
      <c r="J971" s="256">
        <f>ROUND(I971*H971,2)</f>
        <v>0</v>
      </c>
      <c r="K971" s="252" t="s">
        <v>1</v>
      </c>
      <c r="L971" s="257"/>
      <c r="M971" s="258" t="s">
        <v>1</v>
      </c>
      <c r="N971" s="259" t="s">
        <v>42</v>
      </c>
      <c r="O971" s="92"/>
      <c r="P971" s="224">
        <f>O971*H971</f>
        <v>0</v>
      </c>
      <c r="Q971" s="224">
        <v>0.079000000000000001</v>
      </c>
      <c r="R971" s="224">
        <f>Q971*H971</f>
        <v>1.1372840000000002</v>
      </c>
      <c r="S971" s="224">
        <v>0</v>
      </c>
      <c r="T971" s="225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26" t="s">
        <v>322</v>
      </c>
      <c r="AT971" s="226" t="s">
        <v>193</v>
      </c>
      <c r="AU971" s="226" t="s">
        <v>149</v>
      </c>
      <c r="AY971" s="18" t="s">
        <v>141</v>
      </c>
      <c r="BE971" s="227">
        <f>IF(N971="základní",J971,0)</f>
        <v>0</v>
      </c>
      <c r="BF971" s="227">
        <f>IF(N971="snížená",J971,0)</f>
        <v>0</v>
      </c>
      <c r="BG971" s="227">
        <f>IF(N971="zákl. přenesená",J971,0)</f>
        <v>0</v>
      </c>
      <c r="BH971" s="227">
        <f>IF(N971="sníž. přenesená",J971,0)</f>
        <v>0</v>
      </c>
      <c r="BI971" s="227">
        <f>IF(N971="nulová",J971,0)</f>
        <v>0</v>
      </c>
      <c r="BJ971" s="18" t="s">
        <v>149</v>
      </c>
      <c r="BK971" s="227">
        <f>ROUND(I971*H971,2)</f>
        <v>0</v>
      </c>
      <c r="BL971" s="18" t="s">
        <v>229</v>
      </c>
      <c r="BM971" s="226" t="s">
        <v>1418</v>
      </c>
    </row>
    <row r="972" s="13" customFormat="1">
      <c r="A972" s="13"/>
      <c r="B972" s="228"/>
      <c r="C972" s="229"/>
      <c r="D972" s="230" t="s">
        <v>151</v>
      </c>
      <c r="E972" s="231" t="s">
        <v>1</v>
      </c>
      <c r="F972" s="232" t="s">
        <v>1414</v>
      </c>
      <c r="G972" s="229"/>
      <c r="H972" s="231" t="s">
        <v>1</v>
      </c>
      <c r="I972" s="233"/>
      <c r="J972" s="229"/>
      <c r="K972" s="229"/>
      <c r="L972" s="234"/>
      <c r="M972" s="235"/>
      <c r="N972" s="236"/>
      <c r="O972" s="236"/>
      <c r="P972" s="236"/>
      <c r="Q972" s="236"/>
      <c r="R972" s="236"/>
      <c r="S972" s="236"/>
      <c r="T972" s="237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8" t="s">
        <v>151</v>
      </c>
      <c r="AU972" s="238" t="s">
        <v>149</v>
      </c>
      <c r="AV972" s="13" t="s">
        <v>84</v>
      </c>
      <c r="AW972" s="13" t="s">
        <v>33</v>
      </c>
      <c r="AX972" s="13" t="s">
        <v>76</v>
      </c>
      <c r="AY972" s="238" t="s">
        <v>141</v>
      </c>
    </row>
    <row r="973" s="14" customFormat="1">
      <c r="A973" s="14"/>
      <c r="B973" s="239"/>
      <c r="C973" s="240"/>
      <c r="D973" s="230" t="s">
        <v>151</v>
      </c>
      <c r="E973" s="241" t="s">
        <v>1</v>
      </c>
      <c r="F973" s="242" t="s">
        <v>1419</v>
      </c>
      <c r="G973" s="240"/>
      <c r="H973" s="243">
        <v>14.396000000000001</v>
      </c>
      <c r="I973" s="244"/>
      <c r="J973" s="240"/>
      <c r="K973" s="240"/>
      <c r="L973" s="245"/>
      <c r="M973" s="246"/>
      <c r="N973" s="247"/>
      <c r="O973" s="247"/>
      <c r="P973" s="247"/>
      <c r="Q973" s="247"/>
      <c r="R973" s="247"/>
      <c r="S973" s="247"/>
      <c r="T973" s="248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9" t="s">
        <v>151</v>
      </c>
      <c r="AU973" s="249" t="s">
        <v>149</v>
      </c>
      <c r="AV973" s="14" t="s">
        <v>149</v>
      </c>
      <c r="AW973" s="14" t="s">
        <v>33</v>
      </c>
      <c r="AX973" s="14" t="s">
        <v>84</v>
      </c>
      <c r="AY973" s="249" t="s">
        <v>141</v>
      </c>
    </row>
    <row r="974" s="2" customFormat="1" ht="24.15" customHeight="1">
      <c r="A974" s="39"/>
      <c r="B974" s="40"/>
      <c r="C974" s="215" t="s">
        <v>1420</v>
      </c>
      <c r="D974" s="215" t="s">
        <v>143</v>
      </c>
      <c r="E974" s="216" t="s">
        <v>1421</v>
      </c>
      <c r="F974" s="217" t="s">
        <v>1422</v>
      </c>
      <c r="G974" s="218" t="s">
        <v>146</v>
      </c>
      <c r="H974" s="219">
        <v>51.359999999999999</v>
      </c>
      <c r="I974" s="220"/>
      <c r="J974" s="221">
        <f>ROUND(I974*H974,2)</f>
        <v>0</v>
      </c>
      <c r="K974" s="217" t="s">
        <v>1</v>
      </c>
      <c r="L974" s="45"/>
      <c r="M974" s="222" t="s">
        <v>1</v>
      </c>
      <c r="N974" s="223" t="s">
        <v>42</v>
      </c>
      <c r="O974" s="92"/>
      <c r="P974" s="224">
        <f>O974*H974</f>
        <v>0</v>
      </c>
      <c r="Q974" s="224">
        <v>0.00027</v>
      </c>
      <c r="R974" s="224">
        <f>Q974*H974</f>
        <v>0.0138672</v>
      </c>
      <c r="S974" s="224">
        <v>0</v>
      </c>
      <c r="T974" s="225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26" t="s">
        <v>229</v>
      </c>
      <c r="AT974" s="226" t="s">
        <v>143</v>
      </c>
      <c r="AU974" s="226" t="s">
        <v>149</v>
      </c>
      <c r="AY974" s="18" t="s">
        <v>141</v>
      </c>
      <c r="BE974" s="227">
        <f>IF(N974="základní",J974,0)</f>
        <v>0</v>
      </c>
      <c r="BF974" s="227">
        <f>IF(N974="snížená",J974,0)</f>
        <v>0</v>
      </c>
      <c r="BG974" s="227">
        <f>IF(N974="zákl. přenesená",J974,0)</f>
        <v>0</v>
      </c>
      <c r="BH974" s="227">
        <f>IF(N974="sníž. přenesená",J974,0)</f>
        <v>0</v>
      </c>
      <c r="BI974" s="227">
        <f>IF(N974="nulová",J974,0)</f>
        <v>0</v>
      </c>
      <c r="BJ974" s="18" t="s">
        <v>149</v>
      </c>
      <c r="BK974" s="227">
        <f>ROUND(I974*H974,2)</f>
        <v>0</v>
      </c>
      <c r="BL974" s="18" t="s">
        <v>229</v>
      </c>
      <c r="BM974" s="226" t="s">
        <v>1423</v>
      </c>
    </row>
    <row r="975" s="13" customFormat="1">
      <c r="A975" s="13"/>
      <c r="B975" s="228"/>
      <c r="C975" s="229"/>
      <c r="D975" s="230" t="s">
        <v>151</v>
      </c>
      <c r="E975" s="231" t="s">
        <v>1</v>
      </c>
      <c r="F975" s="232" t="s">
        <v>1424</v>
      </c>
      <c r="G975" s="229"/>
      <c r="H975" s="231" t="s">
        <v>1</v>
      </c>
      <c r="I975" s="233"/>
      <c r="J975" s="229"/>
      <c r="K975" s="229"/>
      <c r="L975" s="234"/>
      <c r="M975" s="235"/>
      <c r="N975" s="236"/>
      <c r="O975" s="236"/>
      <c r="P975" s="236"/>
      <c r="Q975" s="236"/>
      <c r="R975" s="236"/>
      <c r="S975" s="236"/>
      <c r="T975" s="237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8" t="s">
        <v>151</v>
      </c>
      <c r="AU975" s="238" t="s">
        <v>149</v>
      </c>
      <c r="AV975" s="13" t="s">
        <v>84</v>
      </c>
      <c r="AW975" s="13" t="s">
        <v>33</v>
      </c>
      <c r="AX975" s="13" t="s">
        <v>76</v>
      </c>
      <c r="AY975" s="238" t="s">
        <v>141</v>
      </c>
    </row>
    <row r="976" s="14" customFormat="1">
      <c r="A976" s="14"/>
      <c r="B976" s="239"/>
      <c r="C976" s="240"/>
      <c r="D976" s="230" t="s">
        <v>151</v>
      </c>
      <c r="E976" s="241" t="s">
        <v>1</v>
      </c>
      <c r="F976" s="242" t="s">
        <v>1425</v>
      </c>
      <c r="G976" s="240"/>
      <c r="H976" s="243">
        <v>51.359999999999999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9" t="s">
        <v>151</v>
      </c>
      <c r="AU976" s="249" t="s">
        <v>149</v>
      </c>
      <c r="AV976" s="14" t="s">
        <v>149</v>
      </c>
      <c r="AW976" s="14" t="s">
        <v>33</v>
      </c>
      <c r="AX976" s="14" t="s">
        <v>84</v>
      </c>
      <c r="AY976" s="249" t="s">
        <v>141</v>
      </c>
    </row>
    <row r="977" s="2" customFormat="1" ht="14.4" customHeight="1">
      <c r="A977" s="39"/>
      <c r="B977" s="40"/>
      <c r="C977" s="250" t="s">
        <v>1426</v>
      </c>
      <c r="D977" s="250" t="s">
        <v>193</v>
      </c>
      <c r="E977" s="251" t="s">
        <v>1427</v>
      </c>
      <c r="F977" s="252" t="s">
        <v>1428</v>
      </c>
      <c r="G977" s="253" t="s">
        <v>146</v>
      </c>
      <c r="H977" s="254">
        <v>51.359999999999999</v>
      </c>
      <c r="I977" s="255"/>
      <c r="J977" s="256">
        <f>ROUND(I977*H977,2)</f>
        <v>0</v>
      </c>
      <c r="K977" s="252" t="s">
        <v>1</v>
      </c>
      <c r="L977" s="257"/>
      <c r="M977" s="258" t="s">
        <v>1</v>
      </c>
      <c r="N977" s="259" t="s">
        <v>42</v>
      </c>
      <c r="O977" s="92"/>
      <c r="P977" s="224">
        <f>O977*H977</f>
        <v>0</v>
      </c>
      <c r="Q977" s="224">
        <v>0.030159999999999999</v>
      </c>
      <c r="R977" s="224">
        <f>Q977*H977</f>
        <v>1.5490176</v>
      </c>
      <c r="S977" s="224">
        <v>0</v>
      </c>
      <c r="T977" s="225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26" t="s">
        <v>322</v>
      </c>
      <c r="AT977" s="226" t="s">
        <v>193</v>
      </c>
      <c r="AU977" s="226" t="s">
        <v>149</v>
      </c>
      <c r="AY977" s="18" t="s">
        <v>141</v>
      </c>
      <c r="BE977" s="227">
        <f>IF(N977="základní",J977,0)</f>
        <v>0</v>
      </c>
      <c r="BF977" s="227">
        <f>IF(N977="snížená",J977,0)</f>
        <v>0</v>
      </c>
      <c r="BG977" s="227">
        <f>IF(N977="zákl. přenesená",J977,0)</f>
        <v>0</v>
      </c>
      <c r="BH977" s="227">
        <f>IF(N977="sníž. přenesená",J977,0)</f>
        <v>0</v>
      </c>
      <c r="BI977" s="227">
        <f>IF(N977="nulová",J977,0)</f>
        <v>0</v>
      </c>
      <c r="BJ977" s="18" t="s">
        <v>149</v>
      </c>
      <c r="BK977" s="227">
        <f>ROUND(I977*H977,2)</f>
        <v>0</v>
      </c>
      <c r="BL977" s="18" t="s">
        <v>229</v>
      </c>
      <c r="BM977" s="226" t="s">
        <v>1429</v>
      </c>
    </row>
    <row r="978" s="14" customFormat="1">
      <c r="A978" s="14"/>
      <c r="B978" s="239"/>
      <c r="C978" s="240"/>
      <c r="D978" s="230" t="s">
        <v>151</v>
      </c>
      <c r="E978" s="241" t="s">
        <v>1</v>
      </c>
      <c r="F978" s="242" t="s">
        <v>1430</v>
      </c>
      <c r="G978" s="240"/>
      <c r="H978" s="243">
        <v>51.359999999999999</v>
      </c>
      <c r="I978" s="244"/>
      <c r="J978" s="240"/>
      <c r="K978" s="240"/>
      <c r="L978" s="245"/>
      <c r="M978" s="246"/>
      <c r="N978" s="247"/>
      <c r="O978" s="247"/>
      <c r="P978" s="247"/>
      <c r="Q978" s="247"/>
      <c r="R978" s="247"/>
      <c r="S978" s="247"/>
      <c r="T978" s="24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9" t="s">
        <v>151</v>
      </c>
      <c r="AU978" s="249" t="s">
        <v>149</v>
      </c>
      <c r="AV978" s="14" t="s">
        <v>149</v>
      </c>
      <c r="AW978" s="14" t="s">
        <v>33</v>
      </c>
      <c r="AX978" s="14" t="s">
        <v>84</v>
      </c>
      <c r="AY978" s="249" t="s">
        <v>141</v>
      </c>
    </row>
    <row r="979" s="2" customFormat="1" ht="24.15" customHeight="1">
      <c r="A979" s="39"/>
      <c r="B979" s="40"/>
      <c r="C979" s="215" t="s">
        <v>1431</v>
      </c>
      <c r="D979" s="215" t="s">
        <v>143</v>
      </c>
      <c r="E979" s="216" t="s">
        <v>1432</v>
      </c>
      <c r="F979" s="217" t="s">
        <v>1433</v>
      </c>
      <c r="G979" s="218" t="s">
        <v>256</v>
      </c>
      <c r="H979" s="219">
        <v>14</v>
      </c>
      <c r="I979" s="220"/>
      <c r="J979" s="221">
        <f>ROUND(I979*H979,2)</f>
        <v>0</v>
      </c>
      <c r="K979" s="217" t="s">
        <v>147</v>
      </c>
      <c r="L979" s="45"/>
      <c r="M979" s="222" t="s">
        <v>1</v>
      </c>
      <c r="N979" s="223" t="s">
        <v>42</v>
      </c>
      <c r="O979" s="92"/>
      <c r="P979" s="224">
        <f>O979*H979</f>
        <v>0</v>
      </c>
      <c r="Q979" s="224">
        <v>0.00027</v>
      </c>
      <c r="R979" s="224">
        <f>Q979*H979</f>
        <v>0.0037799999999999999</v>
      </c>
      <c r="S979" s="224">
        <v>0</v>
      </c>
      <c r="T979" s="225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6" t="s">
        <v>229</v>
      </c>
      <c r="AT979" s="226" t="s">
        <v>143</v>
      </c>
      <c r="AU979" s="226" t="s">
        <v>149</v>
      </c>
      <c r="AY979" s="18" t="s">
        <v>141</v>
      </c>
      <c r="BE979" s="227">
        <f>IF(N979="základní",J979,0)</f>
        <v>0</v>
      </c>
      <c r="BF979" s="227">
        <f>IF(N979="snížená",J979,0)</f>
        <v>0</v>
      </c>
      <c r="BG979" s="227">
        <f>IF(N979="zákl. přenesená",J979,0)</f>
        <v>0</v>
      </c>
      <c r="BH979" s="227">
        <f>IF(N979="sníž. přenesená",J979,0)</f>
        <v>0</v>
      </c>
      <c r="BI979" s="227">
        <f>IF(N979="nulová",J979,0)</f>
        <v>0</v>
      </c>
      <c r="BJ979" s="18" t="s">
        <v>149</v>
      </c>
      <c r="BK979" s="227">
        <f>ROUND(I979*H979,2)</f>
        <v>0</v>
      </c>
      <c r="BL979" s="18" t="s">
        <v>229</v>
      </c>
      <c r="BM979" s="226" t="s">
        <v>1434</v>
      </c>
    </row>
    <row r="980" s="13" customFormat="1">
      <c r="A980" s="13"/>
      <c r="B980" s="228"/>
      <c r="C980" s="229"/>
      <c r="D980" s="230" t="s">
        <v>151</v>
      </c>
      <c r="E980" s="231" t="s">
        <v>1</v>
      </c>
      <c r="F980" s="232" t="s">
        <v>1435</v>
      </c>
      <c r="G980" s="229"/>
      <c r="H980" s="231" t="s">
        <v>1</v>
      </c>
      <c r="I980" s="233"/>
      <c r="J980" s="229"/>
      <c r="K980" s="229"/>
      <c r="L980" s="234"/>
      <c r="M980" s="235"/>
      <c r="N980" s="236"/>
      <c r="O980" s="236"/>
      <c r="P980" s="236"/>
      <c r="Q980" s="236"/>
      <c r="R980" s="236"/>
      <c r="S980" s="236"/>
      <c r="T980" s="237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8" t="s">
        <v>151</v>
      </c>
      <c r="AU980" s="238" t="s">
        <v>149</v>
      </c>
      <c r="AV980" s="13" t="s">
        <v>84</v>
      </c>
      <c r="AW980" s="13" t="s">
        <v>33</v>
      </c>
      <c r="AX980" s="13" t="s">
        <v>76</v>
      </c>
      <c r="AY980" s="238" t="s">
        <v>141</v>
      </c>
    </row>
    <row r="981" s="14" customFormat="1">
      <c r="A981" s="14"/>
      <c r="B981" s="239"/>
      <c r="C981" s="240"/>
      <c r="D981" s="230" t="s">
        <v>151</v>
      </c>
      <c r="E981" s="241" t="s">
        <v>1</v>
      </c>
      <c r="F981" s="242" t="s">
        <v>219</v>
      </c>
      <c r="G981" s="240"/>
      <c r="H981" s="243">
        <v>14</v>
      </c>
      <c r="I981" s="244"/>
      <c r="J981" s="240"/>
      <c r="K981" s="240"/>
      <c r="L981" s="245"/>
      <c r="M981" s="246"/>
      <c r="N981" s="247"/>
      <c r="O981" s="247"/>
      <c r="P981" s="247"/>
      <c r="Q981" s="247"/>
      <c r="R981" s="247"/>
      <c r="S981" s="247"/>
      <c r="T981" s="248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9" t="s">
        <v>151</v>
      </c>
      <c r="AU981" s="249" t="s">
        <v>149</v>
      </c>
      <c r="AV981" s="14" t="s">
        <v>149</v>
      </c>
      <c r="AW981" s="14" t="s">
        <v>33</v>
      </c>
      <c r="AX981" s="14" t="s">
        <v>84</v>
      </c>
      <c r="AY981" s="249" t="s">
        <v>141</v>
      </c>
    </row>
    <row r="982" s="2" customFormat="1" ht="24.15" customHeight="1">
      <c r="A982" s="39"/>
      <c r="B982" s="40"/>
      <c r="C982" s="250" t="s">
        <v>1436</v>
      </c>
      <c r="D982" s="250" t="s">
        <v>193</v>
      </c>
      <c r="E982" s="251" t="s">
        <v>1437</v>
      </c>
      <c r="F982" s="252" t="s">
        <v>1438</v>
      </c>
      <c r="G982" s="253" t="s">
        <v>146</v>
      </c>
      <c r="H982" s="254">
        <v>8.4000000000000004</v>
      </c>
      <c r="I982" s="255"/>
      <c r="J982" s="256">
        <f>ROUND(I982*H982,2)</f>
        <v>0</v>
      </c>
      <c r="K982" s="252" t="s">
        <v>147</v>
      </c>
      <c r="L982" s="257"/>
      <c r="M982" s="258" t="s">
        <v>1</v>
      </c>
      <c r="N982" s="259" t="s">
        <v>42</v>
      </c>
      <c r="O982" s="92"/>
      <c r="P982" s="224">
        <f>O982*H982</f>
        <v>0</v>
      </c>
      <c r="Q982" s="224">
        <v>0.034720000000000001</v>
      </c>
      <c r="R982" s="224">
        <f>Q982*H982</f>
        <v>0.29164800000000002</v>
      </c>
      <c r="S982" s="224">
        <v>0</v>
      </c>
      <c r="T982" s="225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26" t="s">
        <v>322</v>
      </c>
      <c r="AT982" s="226" t="s">
        <v>193</v>
      </c>
      <c r="AU982" s="226" t="s">
        <v>149</v>
      </c>
      <c r="AY982" s="18" t="s">
        <v>141</v>
      </c>
      <c r="BE982" s="227">
        <f>IF(N982="základní",J982,0)</f>
        <v>0</v>
      </c>
      <c r="BF982" s="227">
        <f>IF(N982="snížená",J982,0)</f>
        <v>0</v>
      </c>
      <c r="BG982" s="227">
        <f>IF(N982="zákl. přenesená",J982,0)</f>
        <v>0</v>
      </c>
      <c r="BH982" s="227">
        <f>IF(N982="sníž. přenesená",J982,0)</f>
        <v>0</v>
      </c>
      <c r="BI982" s="227">
        <f>IF(N982="nulová",J982,0)</f>
        <v>0</v>
      </c>
      <c r="BJ982" s="18" t="s">
        <v>149</v>
      </c>
      <c r="BK982" s="227">
        <f>ROUND(I982*H982,2)</f>
        <v>0</v>
      </c>
      <c r="BL982" s="18" t="s">
        <v>229</v>
      </c>
      <c r="BM982" s="226" t="s">
        <v>1439</v>
      </c>
    </row>
    <row r="983" s="13" customFormat="1">
      <c r="A983" s="13"/>
      <c r="B983" s="228"/>
      <c r="C983" s="229"/>
      <c r="D983" s="230" t="s">
        <v>151</v>
      </c>
      <c r="E983" s="231" t="s">
        <v>1</v>
      </c>
      <c r="F983" s="232" t="s">
        <v>1440</v>
      </c>
      <c r="G983" s="229"/>
      <c r="H983" s="231" t="s">
        <v>1</v>
      </c>
      <c r="I983" s="233"/>
      <c r="J983" s="229"/>
      <c r="K983" s="229"/>
      <c r="L983" s="234"/>
      <c r="M983" s="235"/>
      <c r="N983" s="236"/>
      <c r="O983" s="236"/>
      <c r="P983" s="236"/>
      <c r="Q983" s="236"/>
      <c r="R983" s="236"/>
      <c r="S983" s="236"/>
      <c r="T983" s="237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8" t="s">
        <v>151</v>
      </c>
      <c r="AU983" s="238" t="s">
        <v>149</v>
      </c>
      <c r="AV983" s="13" t="s">
        <v>84</v>
      </c>
      <c r="AW983" s="13" t="s">
        <v>33</v>
      </c>
      <c r="AX983" s="13" t="s">
        <v>76</v>
      </c>
      <c r="AY983" s="238" t="s">
        <v>141</v>
      </c>
    </row>
    <row r="984" s="14" customFormat="1">
      <c r="A984" s="14"/>
      <c r="B984" s="239"/>
      <c r="C984" s="240"/>
      <c r="D984" s="230" t="s">
        <v>151</v>
      </c>
      <c r="E984" s="241" t="s">
        <v>1</v>
      </c>
      <c r="F984" s="242" t="s">
        <v>1441</v>
      </c>
      <c r="G984" s="240"/>
      <c r="H984" s="243">
        <v>8.4000000000000004</v>
      </c>
      <c r="I984" s="244"/>
      <c r="J984" s="240"/>
      <c r="K984" s="240"/>
      <c r="L984" s="245"/>
      <c r="M984" s="246"/>
      <c r="N984" s="247"/>
      <c r="O984" s="247"/>
      <c r="P984" s="247"/>
      <c r="Q984" s="247"/>
      <c r="R984" s="247"/>
      <c r="S984" s="247"/>
      <c r="T984" s="248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9" t="s">
        <v>151</v>
      </c>
      <c r="AU984" s="249" t="s">
        <v>149</v>
      </c>
      <c r="AV984" s="14" t="s">
        <v>149</v>
      </c>
      <c r="AW984" s="14" t="s">
        <v>33</v>
      </c>
      <c r="AX984" s="14" t="s">
        <v>84</v>
      </c>
      <c r="AY984" s="249" t="s">
        <v>141</v>
      </c>
    </row>
    <row r="985" s="2" customFormat="1" ht="24.15" customHeight="1">
      <c r="A985" s="39"/>
      <c r="B985" s="40"/>
      <c r="C985" s="215" t="s">
        <v>1442</v>
      </c>
      <c r="D985" s="215" t="s">
        <v>143</v>
      </c>
      <c r="E985" s="216" t="s">
        <v>1443</v>
      </c>
      <c r="F985" s="217" t="s">
        <v>1444</v>
      </c>
      <c r="G985" s="218" t="s">
        <v>146</v>
      </c>
      <c r="H985" s="219">
        <v>12.32</v>
      </c>
      <c r="I985" s="220"/>
      <c r="J985" s="221">
        <f>ROUND(I985*H985,2)</f>
        <v>0</v>
      </c>
      <c r="K985" s="217" t="s">
        <v>147</v>
      </c>
      <c r="L985" s="45"/>
      <c r="M985" s="222" t="s">
        <v>1</v>
      </c>
      <c r="N985" s="223" t="s">
        <v>42</v>
      </c>
      <c r="O985" s="92"/>
      <c r="P985" s="224">
        <f>O985*H985</f>
        <v>0</v>
      </c>
      <c r="Q985" s="224">
        <v>0.00027</v>
      </c>
      <c r="R985" s="224">
        <f>Q985*H985</f>
        <v>0.0033264000000000002</v>
      </c>
      <c r="S985" s="224">
        <v>0</v>
      </c>
      <c r="T985" s="225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6" t="s">
        <v>229</v>
      </c>
      <c r="AT985" s="226" t="s">
        <v>143</v>
      </c>
      <c r="AU985" s="226" t="s">
        <v>149</v>
      </c>
      <c r="AY985" s="18" t="s">
        <v>141</v>
      </c>
      <c r="BE985" s="227">
        <f>IF(N985="základní",J985,0)</f>
        <v>0</v>
      </c>
      <c r="BF985" s="227">
        <f>IF(N985="snížená",J985,0)</f>
        <v>0</v>
      </c>
      <c r="BG985" s="227">
        <f>IF(N985="zákl. přenesená",J985,0)</f>
        <v>0</v>
      </c>
      <c r="BH985" s="227">
        <f>IF(N985="sníž. přenesená",J985,0)</f>
        <v>0</v>
      </c>
      <c r="BI985" s="227">
        <f>IF(N985="nulová",J985,0)</f>
        <v>0</v>
      </c>
      <c r="BJ985" s="18" t="s">
        <v>149</v>
      </c>
      <c r="BK985" s="227">
        <f>ROUND(I985*H985,2)</f>
        <v>0</v>
      </c>
      <c r="BL985" s="18" t="s">
        <v>229</v>
      </c>
      <c r="BM985" s="226" t="s">
        <v>1445</v>
      </c>
    </row>
    <row r="986" s="14" customFormat="1">
      <c r="A986" s="14"/>
      <c r="B986" s="239"/>
      <c r="C986" s="240"/>
      <c r="D986" s="230" t="s">
        <v>151</v>
      </c>
      <c r="E986" s="241" t="s">
        <v>1</v>
      </c>
      <c r="F986" s="242" t="s">
        <v>1446</v>
      </c>
      <c r="G986" s="240"/>
      <c r="H986" s="243">
        <v>12.960000000000001</v>
      </c>
      <c r="I986" s="244"/>
      <c r="J986" s="240"/>
      <c r="K986" s="240"/>
      <c r="L986" s="245"/>
      <c r="M986" s="246"/>
      <c r="N986" s="247"/>
      <c r="O986" s="247"/>
      <c r="P986" s="247"/>
      <c r="Q986" s="247"/>
      <c r="R986" s="247"/>
      <c r="S986" s="247"/>
      <c r="T986" s="248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9" t="s">
        <v>151</v>
      </c>
      <c r="AU986" s="249" t="s">
        <v>149</v>
      </c>
      <c r="AV986" s="14" t="s">
        <v>149</v>
      </c>
      <c r="AW986" s="14" t="s">
        <v>33</v>
      </c>
      <c r="AX986" s="14" t="s">
        <v>76</v>
      </c>
      <c r="AY986" s="249" t="s">
        <v>141</v>
      </c>
    </row>
    <row r="987" s="14" customFormat="1">
      <c r="A987" s="14"/>
      <c r="B987" s="239"/>
      <c r="C987" s="240"/>
      <c r="D987" s="230" t="s">
        <v>151</v>
      </c>
      <c r="E987" s="241" t="s">
        <v>1</v>
      </c>
      <c r="F987" s="242" t="s">
        <v>1447</v>
      </c>
      <c r="G987" s="240"/>
      <c r="H987" s="243">
        <v>12.32</v>
      </c>
      <c r="I987" s="244"/>
      <c r="J987" s="240"/>
      <c r="K987" s="240"/>
      <c r="L987" s="245"/>
      <c r="M987" s="246"/>
      <c r="N987" s="247"/>
      <c r="O987" s="247"/>
      <c r="P987" s="247"/>
      <c r="Q987" s="247"/>
      <c r="R987" s="247"/>
      <c r="S987" s="247"/>
      <c r="T987" s="248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9" t="s">
        <v>151</v>
      </c>
      <c r="AU987" s="249" t="s">
        <v>149</v>
      </c>
      <c r="AV987" s="14" t="s">
        <v>149</v>
      </c>
      <c r="AW987" s="14" t="s">
        <v>33</v>
      </c>
      <c r="AX987" s="14" t="s">
        <v>84</v>
      </c>
      <c r="AY987" s="249" t="s">
        <v>141</v>
      </c>
    </row>
    <row r="988" s="2" customFormat="1" ht="24.15" customHeight="1">
      <c r="A988" s="39"/>
      <c r="B988" s="40"/>
      <c r="C988" s="250" t="s">
        <v>1448</v>
      </c>
      <c r="D988" s="250" t="s">
        <v>193</v>
      </c>
      <c r="E988" s="251" t="s">
        <v>1449</v>
      </c>
      <c r="F988" s="252" t="s">
        <v>1450</v>
      </c>
      <c r="G988" s="253" t="s">
        <v>146</v>
      </c>
      <c r="H988" s="254">
        <v>12.960000000000001</v>
      </c>
      <c r="I988" s="255"/>
      <c r="J988" s="256">
        <f>ROUND(I988*H988,2)</f>
        <v>0</v>
      </c>
      <c r="K988" s="252" t="s">
        <v>1</v>
      </c>
      <c r="L988" s="257"/>
      <c r="M988" s="258" t="s">
        <v>1</v>
      </c>
      <c r="N988" s="259" t="s">
        <v>42</v>
      </c>
      <c r="O988" s="92"/>
      <c r="P988" s="224">
        <f>O988*H988</f>
        <v>0</v>
      </c>
      <c r="Q988" s="224">
        <v>0.030159999999999999</v>
      </c>
      <c r="R988" s="224">
        <f>Q988*H988</f>
        <v>0.39087360000000004</v>
      </c>
      <c r="S988" s="224">
        <v>0</v>
      </c>
      <c r="T988" s="225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26" t="s">
        <v>322</v>
      </c>
      <c r="AT988" s="226" t="s">
        <v>193</v>
      </c>
      <c r="AU988" s="226" t="s">
        <v>149</v>
      </c>
      <c r="AY988" s="18" t="s">
        <v>141</v>
      </c>
      <c r="BE988" s="227">
        <f>IF(N988="základní",J988,0)</f>
        <v>0</v>
      </c>
      <c r="BF988" s="227">
        <f>IF(N988="snížená",J988,0)</f>
        <v>0</v>
      </c>
      <c r="BG988" s="227">
        <f>IF(N988="zákl. přenesená",J988,0)</f>
        <v>0</v>
      </c>
      <c r="BH988" s="227">
        <f>IF(N988="sníž. přenesená",J988,0)</f>
        <v>0</v>
      </c>
      <c r="BI988" s="227">
        <f>IF(N988="nulová",J988,0)</f>
        <v>0</v>
      </c>
      <c r="BJ988" s="18" t="s">
        <v>149</v>
      </c>
      <c r="BK988" s="227">
        <f>ROUND(I988*H988,2)</f>
        <v>0</v>
      </c>
      <c r="BL988" s="18" t="s">
        <v>229</v>
      </c>
      <c r="BM988" s="226" t="s">
        <v>1451</v>
      </c>
    </row>
    <row r="989" s="14" customFormat="1">
      <c r="A989" s="14"/>
      <c r="B989" s="239"/>
      <c r="C989" s="240"/>
      <c r="D989" s="230" t="s">
        <v>151</v>
      </c>
      <c r="E989" s="241" t="s">
        <v>1</v>
      </c>
      <c r="F989" s="242" t="s">
        <v>1452</v>
      </c>
      <c r="G989" s="240"/>
      <c r="H989" s="243">
        <v>12.960000000000001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9" t="s">
        <v>151</v>
      </c>
      <c r="AU989" s="249" t="s">
        <v>149</v>
      </c>
      <c r="AV989" s="14" t="s">
        <v>149</v>
      </c>
      <c r="AW989" s="14" t="s">
        <v>33</v>
      </c>
      <c r="AX989" s="14" t="s">
        <v>84</v>
      </c>
      <c r="AY989" s="249" t="s">
        <v>141</v>
      </c>
    </row>
    <row r="990" s="2" customFormat="1" ht="24.15" customHeight="1">
      <c r="A990" s="39"/>
      <c r="B990" s="40"/>
      <c r="C990" s="250" t="s">
        <v>1453</v>
      </c>
      <c r="D990" s="250" t="s">
        <v>193</v>
      </c>
      <c r="E990" s="251" t="s">
        <v>1454</v>
      </c>
      <c r="F990" s="252" t="s">
        <v>1455</v>
      </c>
      <c r="G990" s="253" t="s">
        <v>146</v>
      </c>
      <c r="H990" s="254">
        <v>12.32</v>
      </c>
      <c r="I990" s="255"/>
      <c r="J990" s="256">
        <f>ROUND(I990*H990,2)</f>
        <v>0</v>
      </c>
      <c r="K990" s="252" t="s">
        <v>1</v>
      </c>
      <c r="L990" s="257"/>
      <c r="M990" s="258" t="s">
        <v>1</v>
      </c>
      <c r="N990" s="259" t="s">
        <v>42</v>
      </c>
      <c r="O990" s="92"/>
      <c r="P990" s="224">
        <f>O990*H990</f>
        <v>0</v>
      </c>
      <c r="Q990" s="224">
        <v>0.030159999999999999</v>
      </c>
      <c r="R990" s="224">
        <f>Q990*H990</f>
        <v>0.37157119999999999</v>
      </c>
      <c r="S990" s="224">
        <v>0</v>
      </c>
      <c r="T990" s="225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26" t="s">
        <v>322</v>
      </c>
      <c r="AT990" s="226" t="s">
        <v>193</v>
      </c>
      <c r="AU990" s="226" t="s">
        <v>149</v>
      </c>
      <c r="AY990" s="18" t="s">
        <v>141</v>
      </c>
      <c r="BE990" s="227">
        <f>IF(N990="základní",J990,0)</f>
        <v>0</v>
      </c>
      <c r="BF990" s="227">
        <f>IF(N990="snížená",J990,0)</f>
        <v>0</v>
      </c>
      <c r="BG990" s="227">
        <f>IF(N990="zákl. přenesená",J990,0)</f>
        <v>0</v>
      </c>
      <c r="BH990" s="227">
        <f>IF(N990="sníž. přenesená",J990,0)</f>
        <v>0</v>
      </c>
      <c r="BI990" s="227">
        <f>IF(N990="nulová",J990,0)</f>
        <v>0</v>
      </c>
      <c r="BJ990" s="18" t="s">
        <v>149</v>
      </c>
      <c r="BK990" s="227">
        <f>ROUND(I990*H990,2)</f>
        <v>0</v>
      </c>
      <c r="BL990" s="18" t="s">
        <v>229</v>
      </c>
      <c r="BM990" s="226" t="s">
        <v>1456</v>
      </c>
    </row>
    <row r="991" s="14" customFormat="1">
      <c r="A991" s="14"/>
      <c r="B991" s="239"/>
      <c r="C991" s="240"/>
      <c r="D991" s="230" t="s">
        <v>151</v>
      </c>
      <c r="E991" s="241" t="s">
        <v>1</v>
      </c>
      <c r="F991" s="242" t="s">
        <v>821</v>
      </c>
      <c r="G991" s="240"/>
      <c r="H991" s="243">
        <v>12.32</v>
      </c>
      <c r="I991" s="244"/>
      <c r="J991" s="240"/>
      <c r="K991" s="240"/>
      <c r="L991" s="245"/>
      <c r="M991" s="246"/>
      <c r="N991" s="247"/>
      <c r="O991" s="247"/>
      <c r="P991" s="247"/>
      <c r="Q991" s="247"/>
      <c r="R991" s="247"/>
      <c r="S991" s="247"/>
      <c r="T991" s="248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9" t="s">
        <v>151</v>
      </c>
      <c r="AU991" s="249" t="s">
        <v>149</v>
      </c>
      <c r="AV991" s="14" t="s">
        <v>149</v>
      </c>
      <c r="AW991" s="14" t="s">
        <v>33</v>
      </c>
      <c r="AX991" s="14" t="s">
        <v>84</v>
      </c>
      <c r="AY991" s="249" t="s">
        <v>141</v>
      </c>
    </row>
    <row r="992" s="2" customFormat="1" ht="24.15" customHeight="1">
      <c r="A992" s="39"/>
      <c r="B992" s="40"/>
      <c r="C992" s="215" t="s">
        <v>1457</v>
      </c>
      <c r="D992" s="215" t="s">
        <v>143</v>
      </c>
      <c r="E992" s="216" t="s">
        <v>1458</v>
      </c>
      <c r="F992" s="217" t="s">
        <v>1459</v>
      </c>
      <c r="G992" s="218" t="s">
        <v>146</v>
      </c>
      <c r="H992" s="219">
        <v>13.859999999999999</v>
      </c>
      <c r="I992" s="220"/>
      <c r="J992" s="221">
        <f>ROUND(I992*H992,2)</f>
        <v>0</v>
      </c>
      <c r="K992" s="217" t="s">
        <v>1</v>
      </c>
      <c r="L992" s="45"/>
      <c r="M992" s="222" t="s">
        <v>1</v>
      </c>
      <c r="N992" s="223" t="s">
        <v>42</v>
      </c>
      <c r="O992" s="92"/>
      <c r="P992" s="224">
        <f>O992*H992</f>
        <v>0</v>
      </c>
      <c r="Q992" s="224">
        <v>0.00027</v>
      </c>
      <c r="R992" s="224">
        <f>Q992*H992</f>
        <v>0.0037421999999999998</v>
      </c>
      <c r="S992" s="224">
        <v>0</v>
      </c>
      <c r="T992" s="225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26" t="s">
        <v>229</v>
      </c>
      <c r="AT992" s="226" t="s">
        <v>143</v>
      </c>
      <c r="AU992" s="226" t="s">
        <v>149</v>
      </c>
      <c r="AY992" s="18" t="s">
        <v>141</v>
      </c>
      <c r="BE992" s="227">
        <f>IF(N992="základní",J992,0)</f>
        <v>0</v>
      </c>
      <c r="BF992" s="227">
        <f>IF(N992="snížená",J992,0)</f>
        <v>0</v>
      </c>
      <c r="BG992" s="227">
        <f>IF(N992="zákl. přenesená",J992,0)</f>
        <v>0</v>
      </c>
      <c r="BH992" s="227">
        <f>IF(N992="sníž. přenesená",J992,0)</f>
        <v>0</v>
      </c>
      <c r="BI992" s="227">
        <f>IF(N992="nulová",J992,0)</f>
        <v>0</v>
      </c>
      <c r="BJ992" s="18" t="s">
        <v>149</v>
      </c>
      <c r="BK992" s="227">
        <f>ROUND(I992*H992,2)</f>
        <v>0</v>
      </c>
      <c r="BL992" s="18" t="s">
        <v>229</v>
      </c>
      <c r="BM992" s="226" t="s">
        <v>1460</v>
      </c>
    </row>
    <row r="993" s="13" customFormat="1">
      <c r="A993" s="13"/>
      <c r="B993" s="228"/>
      <c r="C993" s="229"/>
      <c r="D993" s="230" t="s">
        <v>151</v>
      </c>
      <c r="E993" s="231" t="s">
        <v>1</v>
      </c>
      <c r="F993" s="232" t="s">
        <v>1461</v>
      </c>
      <c r="G993" s="229"/>
      <c r="H993" s="231" t="s">
        <v>1</v>
      </c>
      <c r="I993" s="233"/>
      <c r="J993" s="229"/>
      <c r="K993" s="229"/>
      <c r="L993" s="234"/>
      <c r="M993" s="235"/>
      <c r="N993" s="236"/>
      <c r="O993" s="236"/>
      <c r="P993" s="236"/>
      <c r="Q993" s="236"/>
      <c r="R993" s="236"/>
      <c r="S993" s="236"/>
      <c r="T993" s="237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8" t="s">
        <v>151</v>
      </c>
      <c r="AU993" s="238" t="s">
        <v>149</v>
      </c>
      <c r="AV993" s="13" t="s">
        <v>84</v>
      </c>
      <c r="AW993" s="13" t="s">
        <v>33</v>
      </c>
      <c r="AX993" s="13" t="s">
        <v>76</v>
      </c>
      <c r="AY993" s="238" t="s">
        <v>141</v>
      </c>
    </row>
    <row r="994" s="14" customFormat="1">
      <c r="A994" s="14"/>
      <c r="B994" s="239"/>
      <c r="C994" s="240"/>
      <c r="D994" s="230" t="s">
        <v>151</v>
      </c>
      <c r="E994" s="241" t="s">
        <v>1</v>
      </c>
      <c r="F994" s="242" t="s">
        <v>1462</v>
      </c>
      <c r="G994" s="240"/>
      <c r="H994" s="243">
        <v>13.859999999999999</v>
      </c>
      <c r="I994" s="244"/>
      <c r="J994" s="240"/>
      <c r="K994" s="240"/>
      <c r="L994" s="245"/>
      <c r="M994" s="246"/>
      <c r="N994" s="247"/>
      <c r="O994" s="247"/>
      <c r="P994" s="247"/>
      <c r="Q994" s="247"/>
      <c r="R994" s="247"/>
      <c r="S994" s="247"/>
      <c r="T994" s="248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49" t="s">
        <v>151</v>
      </c>
      <c r="AU994" s="249" t="s">
        <v>149</v>
      </c>
      <c r="AV994" s="14" t="s">
        <v>149</v>
      </c>
      <c r="AW994" s="14" t="s">
        <v>33</v>
      </c>
      <c r="AX994" s="14" t="s">
        <v>84</v>
      </c>
      <c r="AY994" s="249" t="s">
        <v>141</v>
      </c>
    </row>
    <row r="995" s="2" customFormat="1" ht="24.15" customHeight="1">
      <c r="A995" s="39"/>
      <c r="B995" s="40"/>
      <c r="C995" s="250" t="s">
        <v>1463</v>
      </c>
      <c r="D995" s="250" t="s">
        <v>193</v>
      </c>
      <c r="E995" s="251" t="s">
        <v>1464</v>
      </c>
      <c r="F995" s="252" t="s">
        <v>1465</v>
      </c>
      <c r="G995" s="253" t="s">
        <v>146</v>
      </c>
      <c r="H995" s="254">
        <v>13.859999999999999</v>
      </c>
      <c r="I995" s="255"/>
      <c r="J995" s="256">
        <f>ROUND(I995*H995,2)</f>
        <v>0</v>
      </c>
      <c r="K995" s="252" t="s">
        <v>1</v>
      </c>
      <c r="L995" s="257"/>
      <c r="M995" s="258" t="s">
        <v>1</v>
      </c>
      <c r="N995" s="259" t="s">
        <v>42</v>
      </c>
      <c r="O995" s="92"/>
      <c r="P995" s="224">
        <f>O995*H995</f>
        <v>0</v>
      </c>
      <c r="Q995" s="224">
        <v>0.030159999999999999</v>
      </c>
      <c r="R995" s="224">
        <f>Q995*H995</f>
        <v>0.41801759999999999</v>
      </c>
      <c r="S995" s="224">
        <v>0</v>
      </c>
      <c r="T995" s="225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6" t="s">
        <v>322</v>
      </c>
      <c r="AT995" s="226" t="s">
        <v>193</v>
      </c>
      <c r="AU995" s="226" t="s">
        <v>149</v>
      </c>
      <c r="AY995" s="18" t="s">
        <v>141</v>
      </c>
      <c r="BE995" s="227">
        <f>IF(N995="základní",J995,0)</f>
        <v>0</v>
      </c>
      <c r="BF995" s="227">
        <f>IF(N995="snížená",J995,0)</f>
        <v>0</v>
      </c>
      <c r="BG995" s="227">
        <f>IF(N995="zákl. přenesená",J995,0)</f>
        <v>0</v>
      </c>
      <c r="BH995" s="227">
        <f>IF(N995="sníž. přenesená",J995,0)</f>
        <v>0</v>
      </c>
      <c r="BI995" s="227">
        <f>IF(N995="nulová",J995,0)</f>
        <v>0</v>
      </c>
      <c r="BJ995" s="18" t="s">
        <v>149</v>
      </c>
      <c r="BK995" s="227">
        <f>ROUND(I995*H995,2)</f>
        <v>0</v>
      </c>
      <c r="BL995" s="18" t="s">
        <v>229</v>
      </c>
      <c r="BM995" s="226" t="s">
        <v>1466</v>
      </c>
    </row>
    <row r="996" s="14" customFormat="1">
      <c r="A996" s="14"/>
      <c r="B996" s="239"/>
      <c r="C996" s="240"/>
      <c r="D996" s="230" t="s">
        <v>151</v>
      </c>
      <c r="E996" s="241" t="s">
        <v>1</v>
      </c>
      <c r="F996" s="242" t="s">
        <v>1467</v>
      </c>
      <c r="G996" s="240"/>
      <c r="H996" s="243">
        <v>13.859999999999999</v>
      </c>
      <c r="I996" s="244"/>
      <c r="J996" s="240"/>
      <c r="K996" s="240"/>
      <c r="L996" s="245"/>
      <c r="M996" s="246"/>
      <c r="N996" s="247"/>
      <c r="O996" s="247"/>
      <c r="P996" s="247"/>
      <c r="Q996" s="247"/>
      <c r="R996" s="247"/>
      <c r="S996" s="247"/>
      <c r="T996" s="248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9" t="s">
        <v>151</v>
      </c>
      <c r="AU996" s="249" t="s">
        <v>149</v>
      </c>
      <c r="AV996" s="14" t="s">
        <v>149</v>
      </c>
      <c r="AW996" s="14" t="s">
        <v>33</v>
      </c>
      <c r="AX996" s="14" t="s">
        <v>84</v>
      </c>
      <c r="AY996" s="249" t="s">
        <v>141</v>
      </c>
    </row>
    <row r="997" s="2" customFormat="1" ht="24.15" customHeight="1">
      <c r="A997" s="39"/>
      <c r="B997" s="40"/>
      <c r="C997" s="215" t="s">
        <v>1468</v>
      </c>
      <c r="D997" s="215" t="s">
        <v>143</v>
      </c>
      <c r="E997" s="216" t="s">
        <v>1469</v>
      </c>
      <c r="F997" s="217" t="s">
        <v>1470</v>
      </c>
      <c r="G997" s="218" t="s">
        <v>256</v>
      </c>
      <c r="H997" s="219">
        <v>21</v>
      </c>
      <c r="I997" s="220"/>
      <c r="J997" s="221">
        <f>ROUND(I997*H997,2)</f>
        <v>0</v>
      </c>
      <c r="K997" s="217" t="s">
        <v>147</v>
      </c>
      <c r="L997" s="45"/>
      <c r="M997" s="222" t="s">
        <v>1</v>
      </c>
      <c r="N997" s="223" t="s">
        <v>42</v>
      </c>
      <c r="O997" s="92"/>
      <c r="P997" s="224">
        <f>O997*H997</f>
        <v>0</v>
      </c>
      <c r="Q997" s="224">
        <v>0</v>
      </c>
      <c r="R997" s="224">
        <f>Q997*H997</f>
        <v>0</v>
      </c>
      <c r="S997" s="224">
        <v>0</v>
      </c>
      <c r="T997" s="225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26" t="s">
        <v>229</v>
      </c>
      <c r="AT997" s="226" t="s">
        <v>143</v>
      </c>
      <c r="AU997" s="226" t="s">
        <v>149</v>
      </c>
      <c r="AY997" s="18" t="s">
        <v>141</v>
      </c>
      <c r="BE997" s="227">
        <f>IF(N997="základní",J997,0)</f>
        <v>0</v>
      </c>
      <c r="BF997" s="227">
        <f>IF(N997="snížená",J997,0)</f>
        <v>0</v>
      </c>
      <c r="BG997" s="227">
        <f>IF(N997="zákl. přenesená",J997,0)</f>
        <v>0</v>
      </c>
      <c r="BH997" s="227">
        <f>IF(N997="sníž. přenesená",J997,0)</f>
        <v>0</v>
      </c>
      <c r="BI997" s="227">
        <f>IF(N997="nulová",J997,0)</f>
        <v>0</v>
      </c>
      <c r="BJ997" s="18" t="s">
        <v>149</v>
      </c>
      <c r="BK997" s="227">
        <f>ROUND(I997*H997,2)</f>
        <v>0</v>
      </c>
      <c r="BL997" s="18" t="s">
        <v>229</v>
      </c>
      <c r="BM997" s="226" t="s">
        <v>1471</v>
      </c>
    </row>
    <row r="998" s="14" customFormat="1">
      <c r="A998" s="14"/>
      <c r="B998" s="239"/>
      <c r="C998" s="240"/>
      <c r="D998" s="230" t="s">
        <v>151</v>
      </c>
      <c r="E998" s="241" t="s">
        <v>1</v>
      </c>
      <c r="F998" s="242" t="s">
        <v>1472</v>
      </c>
      <c r="G998" s="240"/>
      <c r="H998" s="243">
        <v>12</v>
      </c>
      <c r="I998" s="244"/>
      <c r="J998" s="240"/>
      <c r="K998" s="240"/>
      <c r="L998" s="245"/>
      <c r="M998" s="246"/>
      <c r="N998" s="247"/>
      <c r="O998" s="247"/>
      <c r="P998" s="247"/>
      <c r="Q998" s="247"/>
      <c r="R998" s="247"/>
      <c r="S998" s="247"/>
      <c r="T998" s="248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9" t="s">
        <v>151</v>
      </c>
      <c r="AU998" s="249" t="s">
        <v>149</v>
      </c>
      <c r="AV998" s="14" t="s">
        <v>149</v>
      </c>
      <c r="AW998" s="14" t="s">
        <v>33</v>
      </c>
      <c r="AX998" s="14" t="s">
        <v>76</v>
      </c>
      <c r="AY998" s="249" t="s">
        <v>141</v>
      </c>
    </row>
    <row r="999" s="14" customFormat="1">
      <c r="A999" s="14"/>
      <c r="B999" s="239"/>
      <c r="C999" s="240"/>
      <c r="D999" s="230" t="s">
        <v>151</v>
      </c>
      <c r="E999" s="241" t="s">
        <v>1</v>
      </c>
      <c r="F999" s="242" t="s">
        <v>1473</v>
      </c>
      <c r="G999" s="240"/>
      <c r="H999" s="243">
        <v>9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9" t="s">
        <v>151</v>
      </c>
      <c r="AU999" s="249" t="s">
        <v>149</v>
      </c>
      <c r="AV999" s="14" t="s">
        <v>149</v>
      </c>
      <c r="AW999" s="14" t="s">
        <v>33</v>
      </c>
      <c r="AX999" s="14" t="s">
        <v>76</v>
      </c>
      <c r="AY999" s="249" t="s">
        <v>141</v>
      </c>
    </row>
    <row r="1000" s="15" customFormat="1">
      <c r="A1000" s="15"/>
      <c r="B1000" s="260"/>
      <c r="C1000" s="261"/>
      <c r="D1000" s="230" t="s">
        <v>151</v>
      </c>
      <c r="E1000" s="262" t="s">
        <v>1</v>
      </c>
      <c r="F1000" s="263" t="s">
        <v>321</v>
      </c>
      <c r="G1000" s="261"/>
      <c r="H1000" s="264">
        <v>21</v>
      </c>
      <c r="I1000" s="265"/>
      <c r="J1000" s="261"/>
      <c r="K1000" s="261"/>
      <c r="L1000" s="266"/>
      <c r="M1000" s="267"/>
      <c r="N1000" s="268"/>
      <c r="O1000" s="268"/>
      <c r="P1000" s="268"/>
      <c r="Q1000" s="268"/>
      <c r="R1000" s="268"/>
      <c r="S1000" s="268"/>
      <c r="T1000" s="269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70" t="s">
        <v>151</v>
      </c>
      <c r="AU1000" s="270" t="s">
        <v>149</v>
      </c>
      <c r="AV1000" s="15" t="s">
        <v>148</v>
      </c>
      <c r="AW1000" s="15" t="s">
        <v>33</v>
      </c>
      <c r="AX1000" s="15" t="s">
        <v>84</v>
      </c>
      <c r="AY1000" s="270" t="s">
        <v>141</v>
      </c>
    </row>
    <row r="1001" s="2" customFormat="1" ht="14.4" customHeight="1">
      <c r="A1001" s="39"/>
      <c r="B1001" s="40"/>
      <c r="C1001" s="250" t="s">
        <v>1474</v>
      </c>
      <c r="D1001" s="250" t="s">
        <v>193</v>
      </c>
      <c r="E1001" s="251" t="s">
        <v>1475</v>
      </c>
      <c r="F1001" s="252" t="s">
        <v>1476</v>
      </c>
      <c r="G1001" s="253" t="s">
        <v>249</v>
      </c>
      <c r="H1001" s="254">
        <v>30.600000000000001</v>
      </c>
      <c r="I1001" s="255"/>
      <c r="J1001" s="256">
        <f>ROUND(I1001*H1001,2)</f>
        <v>0</v>
      </c>
      <c r="K1001" s="252" t="s">
        <v>147</v>
      </c>
      <c r="L1001" s="257"/>
      <c r="M1001" s="258" t="s">
        <v>1</v>
      </c>
      <c r="N1001" s="259" t="s">
        <v>42</v>
      </c>
      <c r="O1001" s="92"/>
      <c r="P1001" s="224">
        <f>O1001*H1001</f>
        <v>0</v>
      </c>
      <c r="Q1001" s="224">
        <v>0.0011000000000000001</v>
      </c>
      <c r="R1001" s="224">
        <f>Q1001*H1001</f>
        <v>0.033660000000000002</v>
      </c>
      <c r="S1001" s="224">
        <v>0</v>
      </c>
      <c r="T1001" s="225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26" t="s">
        <v>322</v>
      </c>
      <c r="AT1001" s="226" t="s">
        <v>193</v>
      </c>
      <c r="AU1001" s="226" t="s">
        <v>149</v>
      </c>
      <c r="AY1001" s="18" t="s">
        <v>141</v>
      </c>
      <c r="BE1001" s="227">
        <f>IF(N1001="základní",J1001,0)</f>
        <v>0</v>
      </c>
      <c r="BF1001" s="227">
        <f>IF(N1001="snížená",J1001,0)</f>
        <v>0</v>
      </c>
      <c r="BG1001" s="227">
        <f>IF(N1001="zákl. přenesená",J1001,0)</f>
        <v>0</v>
      </c>
      <c r="BH1001" s="227">
        <f>IF(N1001="sníž. přenesená",J1001,0)</f>
        <v>0</v>
      </c>
      <c r="BI1001" s="227">
        <f>IF(N1001="nulová",J1001,0)</f>
        <v>0</v>
      </c>
      <c r="BJ1001" s="18" t="s">
        <v>149</v>
      </c>
      <c r="BK1001" s="227">
        <f>ROUND(I1001*H1001,2)</f>
        <v>0</v>
      </c>
      <c r="BL1001" s="18" t="s">
        <v>229</v>
      </c>
      <c r="BM1001" s="226" t="s">
        <v>1477</v>
      </c>
    </row>
    <row r="1002" s="14" customFormat="1">
      <c r="A1002" s="14"/>
      <c r="B1002" s="239"/>
      <c r="C1002" s="240"/>
      <c r="D1002" s="230" t="s">
        <v>151</v>
      </c>
      <c r="E1002" s="241" t="s">
        <v>1</v>
      </c>
      <c r="F1002" s="242" t="s">
        <v>1478</v>
      </c>
      <c r="G1002" s="240"/>
      <c r="H1002" s="243">
        <v>18</v>
      </c>
      <c r="I1002" s="244"/>
      <c r="J1002" s="240"/>
      <c r="K1002" s="240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9" t="s">
        <v>151</v>
      </c>
      <c r="AU1002" s="249" t="s">
        <v>149</v>
      </c>
      <c r="AV1002" s="14" t="s">
        <v>149</v>
      </c>
      <c r="AW1002" s="14" t="s">
        <v>33</v>
      </c>
      <c r="AX1002" s="14" t="s">
        <v>76</v>
      </c>
      <c r="AY1002" s="249" t="s">
        <v>141</v>
      </c>
    </row>
    <row r="1003" s="14" customFormat="1">
      <c r="A1003" s="14"/>
      <c r="B1003" s="239"/>
      <c r="C1003" s="240"/>
      <c r="D1003" s="230" t="s">
        <v>151</v>
      </c>
      <c r="E1003" s="241" t="s">
        <v>1</v>
      </c>
      <c r="F1003" s="242" t="s">
        <v>1479</v>
      </c>
      <c r="G1003" s="240"/>
      <c r="H1003" s="243">
        <v>12.6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9" t="s">
        <v>151</v>
      </c>
      <c r="AU1003" s="249" t="s">
        <v>149</v>
      </c>
      <c r="AV1003" s="14" t="s">
        <v>149</v>
      </c>
      <c r="AW1003" s="14" t="s">
        <v>33</v>
      </c>
      <c r="AX1003" s="14" t="s">
        <v>76</v>
      </c>
      <c r="AY1003" s="249" t="s">
        <v>141</v>
      </c>
    </row>
    <row r="1004" s="15" customFormat="1">
      <c r="A1004" s="15"/>
      <c r="B1004" s="260"/>
      <c r="C1004" s="261"/>
      <c r="D1004" s="230" t="s">
        <v>151</v>
      </c>
      <c r="E1004" s="262" t="s">
        <v>1</v>
      </c>
      <c r="F1004" s="263" t="s">
        <v>321</v>
      </c>
      <c r="G1004" s="261"/>
      <c r="H1004" s="264">
        <v>30.600000000000001</v>
      </c>
      <c r="I1004" s="265"/>
      <c r="J1004" s="261"/>
      <c r="K1004" s="261"/>
      <c r="L1004" s="266"/>
      <c r="M1004" s="267"/>
      <c r="N1004" s="268"/>
      <c r="O1004" s="268"/>
      <c r="P1004" s="268"/>
      <c r="Q1004" s="268"/>
      <c r="R1004" s="268"/>
      <c r="S1004" s="268"/>
      <c r="T1004" s="269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0" t="s">
        <v>151</v>
      </c>
      <c r="AU1004" s="270" t="s">
        <v>149</v>
      </c>
      <c r="AV1004" s="15" t="s">
        <v>148</v>
      </c>
      <c r="AW1004" s="15" t="s">
        <v>33</v>
      </c>
      <c r="AX1004" s="15" t="s">
        <v>84</v>
      </c>
      <c r="AY1004" s="270" t="s">
        <v>141</v>
      </c>
    </row>
    <row r="1005" s="2" customFormat="1" ht="24.15" customHeight="1">
      <c r="A1005" s="39"/>
      <c r="B1005" s="40"/>
      <c r="C1005" s="215" t="s">
        <v>1480</v>
      </c>
      <c r="D1005" s="215" t="s">
        <v>143</v>
      </c>
      <c r="E1005" s="216" t="s">
        <v>1481</v>
      </c>
      <c r="F1005" s="217" t="s">
        <v>1482</v>
      </c>
      <c r="G1005" s="218" t="s">
        <v>256</v>
      </c>
      <c r="H1005" s="219">
        <v>11</v>
      </c>
      <c r="I1005" s="220"/>
      <c r="J1005" s="221">
        <f>ROUND(I1005*H1005,2)</f>
        <v>0</v>
      </c>
      <c r="K1005" s="217" t="s">
        <v>147</v>
      </c>
      <c r="L1005" s="45"/>
      <c r="M1005" s="222" t="s">
        <v>1</v>
      </c>
      <c r="N1005" s="223" t="s">
        <v>42</v>
      </c>
      <c r="O1005" s="92"/>
      <c r="P1005" s="224">
        <f>O1005*H1005</f>
        <v>0</v>
      </c>
      <c r="Q1005" s="224">
        <v>0</v>
      </c>
      <c r="R1005" s="224">
        <f>Q1005*H1005</f>
        <v>0</v>
      </c>
      <c r="S1005" s="224">
        <v>0</v>
      </c>
      <c r="T1005" s="225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26" t="s">
        <v>229</v>
      </c>
      <c r="AT1005" s="226" t="s">
        <v>143</v>
      </c>
      <c r="AU1005" s="226" t="s">
        <v>149</v>
      </c>
      <c r="AY1005" s="18" t="s">
        <v>141</v>
      </c>
      <c r="BE1005" s="227">
        <f>IF(N1005="základní",J1005,0)</f>
        <v>0</v>
      </c>
      <c r="BF1005" s="227">
        <f>IF(N1005="snížená",J1005,0)</f>
        <v>0</v>
      </c>
      <c r="BG1005" s="227">
        <f>IF(N1005="zákl. přenesená",J1005,0)</f>
        <v>0</v>
      </c>
      <c r="BH1005" s="227">
        <f>IF(N1005="sníž. přenesená",J1005,0)</f>
        <v>0</v>
      </c>
      <c r="BI1005" s="227">
        <f>IF(N1005="nulová",J1005,0)</f>
        <v>0</v>
      </c>
      <c r="BJ1005" s="18" t="s">
        <v>149</v>
      </c>
      <c r="BK1005" s="227">
        <f>ROUND(I1005*H1005,2)</f>
        <v>0</v>
      </c>
      <c r="BL1005" s="18" t="s">
        <v>229</v>
      </c>
      <c r="BM1005" s="226" t="s">
        <v>1483</v>
      </c>
    </row>
    <row r="1006" s="14" customFormat="1">
      <c r="A1006" s="14"/>
      <c r="B1006" s="239"/>
      <c r="C1006" s="240"/>
      <c r="D1006" s="230" t="s">
        <v>151</v>
      </c>
      <c r="E1006" s="241" t="s">
        <v>1</v>
      </c>
      <c r="F1006" s="242" t="s">
        <v>1484</v>
      </c>
      <c r="G1006" s="240"/>
      <c r="H1006" s="243">
        <v>11</v>
      </c>
      <c r="I1006" s="244"/>
      <c r="J1006" s="240"/>
      <c r="K1006" s="240"/>
      <c r="L1006" s="245"/>
      <c r="M1006" s="246"/>
      <c r="N1006" s="247"/>
      <c r="O1006" s="247"/>
      <c r="P1006" s="247"/>
      <c r="Q1006" s="247"/>
      <c r="R1006" s="247"/>
      <c r="S1006" s="247"/>
      <c r="T1006" s="248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9" t="s">
        <v>151</v>
      </c>
      <c r="AU1006" s="249" t="s">
        <v>149</v>
      </c>
      <c r="AV1006" s="14" t="s">
        <v>149</v>
      </c>
      <c r="AW1006" s="14" t="s">
        <v>33</v>
      </c>
      <c r="AX1006" s="14" t="s">
        <v>84</v>
      </c>
      <c r="AY1006" s="249" t="s">
        <v>141</v>
      </c>
    </row>
    <row r="1007" s="2" customFormat="1" ht="14.4" customHeight="1">
      <c r="A1007" s="39"/>
      <c r="B1007" s="40"/>
      <c r="C1007" s="250" t="s">
        <v>1485</v>
      </c>
      <c r="D1007" s="250" t="s">
        <v>193</v>
      </c>
      <c r="E1007" s="251" t="s">
        <v>1486</v>
      </c>
      <c r="F1007" s="252" t="s">
        <v>1487</v>
      </c>
      <c r="G1007" s="253" t="s">
        <v>249</v>
      </c>
      <c r="H1007" s="254">
        <v>26.399999999999999</v>
      </c>
      <c r="I1007" s="255"/>
      <c r="J1007" s="256">
        <f>ROUND(I1007*H1007,2)</f>
        <v>0</v>
      </c>
      <c r="K1007" s="252" t="s">
        <v>1</v>
      </c>
      <c r="L1007" s="257"/>
      <c r="M1007" s="258" t="s">
        <v>1</v>
      </c>
      <c r="N1007" s="259" t="s">
        <v>42</v>
      </c>
      <c r="O1007" s="92"/>
      <c r="P1007" s="224">
        <f>O1007*H1007</f>
        <v>0</v>
      </c>
      <c r="Q1007" s="224">
        <v>0.0011000000000000001</v>
      </c>
      <c r="R1007" s="224">
        <f>Q1007*H1007</f>
        <v>0.02904</v>
      </c>
      <c r="S1007" s="224">
        <v>0</v>
      </c>
      <c r="T1007" s="225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26" t="s">
        <v>322</v>
      </c>
      <c r="AT1007" s="226" t="s">
        <v>193</v>
      </c>
      <c r="AU1007" s="226" t="s">
        <v>149</v>
      </c>
      <c r="AY1007" s="18" t="s">
        <v>141</v>
      </c>
      <c r="BE1007" s="227">
        <f>IF(N1007="základní",J1007,0)</f>
        <v>0</v>
      </c>
      <c r="BF1007" s="227">
        <f>IF(N1007="snížená",J1007,0)</f>
        <v>0</v>
      </c>
      <c r="BG1007" s="227">
        <f>IF(N1007="zákl. přenesená",J1007,0)</f>
        <v>0</v>
      </c>
      <c r="BH1007" s="227">
        <f>IF(N1007="sníž. přenesená",J1007,0)</f>
        <v>0</v>
      </c>
      <c r="BI1007" s="227">
        <f>IF(N1007="nulová",J1007,0)</f>
        <v>0</v>
      </c>
      <c r="BJ1007" s="18" t="s">
        <v>149</v>
      </c>
      <c r="BK1007" s="227">
        <f>ROUND(I1007*H1007,2)</f>
        <v>0</v>
      </c>
      <c r="BL1007" s="18" t="s">
        <v>229</v>
      </c>
      <c r="BM1007" s="226" t="s">
        <v>1488</v>
      </c>
    </row>
    <row r="1008" s="14" customFormat="1">
      <c r="A1008" s="14"/>
      <c r="B1008" s="239"/>
      <c r="C1008" s="240"/>
      <c r="D1008" s="230" t="s">
        <v>151</v>
      </c>
      <c r="E1008" s="241" t="s">
        <v>1</v>
      </c>
      <c r="F1008" s="242" t="s">
        <v>1489</v>
      </c>
      <c r="G1008" s="240"/>
      <c r="H1008" s="243">
        <v>26.399999999999999</v>
      </c>
      <c r="I1008" s="244"/>
      <c r="J1008" s="240"/>
      <c r="K1008" s="240"/>
      <c r="L1008" s="245"/>
      <c r="M1008" s="246"/>
      <c r="N1008" s="247"/>
      <c r="O1008" s="247"/>
      <c r="P1008" s="247"/>
      <c r="Q1008" s="247"/>
      <c r="R1008" s="247"/>
      <c r="S1008" s="247"/>
      <c r="T1008" s="248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9" t="s">
        <v>151</v>
      </c>
      <c r="AU1008" s="249" t="s">
        <v>149</v>
      </c>
      <c r="AV1008" s="14" t="s">
        <v>149</v>
      </c>
      <c r="AW1008" s="14" t="s">
        <v>33</v>
      </c>
      <c r="AX1008" s="14" t="s">
        <v>84</v>
      </c>
      <c r="AY1008" s="249" t="s">
        <v>141</v>
      </c>
    </row>
    <row r="1009" s="2" customFormat="1" ht="24.15" customHeight="1">
      <c r="A1009" s="39"/>
      <c r="B1009" s="40"/>
      <c r="C1009" s="215" t="s">
        <v>1490</v>
      </c>
      <c r="D1009" s="215" t="s">
        <v>143</v>
      </c>
      <c r="E1009" s="216" t="s">
        <v>1491</v>
      </c>
      <c r="F1009" s="217" t="s">
        <v>1492</v>
      </c>
      <c r="G1009" s="218" t="s">
        <v>256</v>
      </c>
      <c r="H1009" s="219">
        <v>4</v>
      </c>
      <c r="I1009" s="220"/>
      <c r="J1009" s="221">
        <f>ROUND(I1009*H1009,2)</f>
        <v>0</v>
      </c>
      <c r="K1009" s="217" t="s">
        <v>147</v>
      </c>
      <c r="L1009" s="45"/>
      <c r="M1009" s="222" t="s">
        <v>1</v>
      </c>
      <c r="N1009" s="223" t="s">
        <v>42</v>
      </c>
      <c r="O1009" s="92"/>
      <c r="P1009" s="224">
        <f>O1009*H1009</f>
        <v>0</v>
      </c>
      <c r="Q1009" s="224">
        <v>0</v>
      </c>
      <c r="R1009" s="224">
        <f>Q1009*H1009</f>
        <v>0</v>
      </c>
      <c r="S1009" s="224">
        <v>0</v>
      </c>
      <c r="T1009" s="225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26" t="s">
        <v>229</v>
      </c>
      <c r="AT1009" s="226" t="s">
        <v>143</v>
      </c>
      <c r="AU1009" s="226" t="s">
        <v>149</v>
      </c>
      <c r="AY1009" s="18" t="s">
        <v>141</v>
      </c>
      <c r="BE1009" s="227">
        <f>IF(N1009="základní",J1009,0)</f>
        <v>0</v>
      </c>
      <c r="BF1009" s="227">
        <f>IF(N1009="snížená",J1009,0)</f>
        <v>0</v>
      </c>
      <c r="BG1009" s="227">
        <f>IF(N1009="zákl. přenesená",J1009,0)</f>
        <v>0</v>
      </c>
      <c r="BH1009" s="227">
        <f>IF(N1009="sníž. přenesená",J1009,0)</f>
        <v>0</v>
      </c>
      <c r="BI1009" s="227">
        <f>IF(N1009="nulová",J1009,0)</f>
        <v>0</v>
      </c>
      <c r="BJ1009" s="18" t="s">
        <v>149</v>
      </c>
      <c r="BK1009" s="227">
        <f>ROUND(I1009*H1009,2)</f>
        <v>0</v>
      </c>
      <c r="BL1009" s="18" t="s">
        <v>229</v>
      </c>
      <c r="BM1009" s="226" t="s">
        <v>1493</v>
      </c>
    </row>
    <row r="1010" s="14" customFormat="1">
      <c r="A1010" s="14"/>
      <c r="B1010" s="239"/>
      <c r="C1010" s="240"/>
      <c r="D1010" s="230" t="s">
        <v>151</v>
      </c>
      <c r="E1010" s="241" t="s">
        <v>1</v>
      </c>
      <c r="F1010" s="242" t="s">
        <v>1494</v>
      </c>
      <c r="G1010" s="240"/>
      <c r="H1010" s="243">
        <v>4</v>
      </c>
      <c r="I1010" s="244"/>
      <c r="J1010" s="240"/>
      <c r="K1010" s="240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9" t="s">
        <v>151</v>
      </c>
      <c r="AU1010" s="249" t="s">
        <v>149</v>
      </c>
      <c r="AV1010" s="14" t="s">
        <v>149</v>
      </c>
      <c r="AW1010" s="14" t="s">
        <v>33</v>
      </c>
      <c r="AX1010" s="14" t="s">
        <v>84</v>
      </c>
      <c r="AY1010" s="249" t="s">
        <v>141</v>
      </c>
    </row>
    <row r="1011" s="2" customFormat="1" ht="14.4" customHeight="1">
      <c r="A1011" s="39"/>
      <c r="B1011" s="40"/>
      <c r="C1011" s="250" t="s">
        <v>1495</v>
      </c>
      <c r="D1011" s="250" t="s">
        <v>193</v>
      </c>
      <c r="E1011" s="251" t="s">
        <v>1496</v>
      </c>
      <c r="F1011" s="252" t="s">
        <v>1497</v>
      </c>
      <c r="G1011" s="253" t="s">
        <v>249</v>
      </c>
      <c r="H1011" s="254">
        <v>11.84</v>
      </c>
      <c r="I1011" s="255"/>
      <c r="J1011" s="256">
        <f>ROUND(I1011*H1011,2)</f>
        <v>0</v>
      </c>
      <c r="K1011" s="252" t="s">
        <v>1</v>
      </c>
      <c r="L1011" s="257"/>
      <c r="M1011" s="258" t="s">
        <v>1</v>
      </c>
      <c r="N1011" s="259" t="s">
        <v>42</v>
      </c>
      <c r="O1011" s="92"/>
      <c r="P1011" s="224">
        <f>O1011*H1011</f>
        <v>0</v>
      </c>
      <c r="Q1011" s="224">
        <v>0.0015</v>
      </c>
      <c r="R1011" s="224">
        <f>Q1011*H1011</f>
        <v>0.017760000000000001</v>
      </c>
      <c r="S1011" s="224">
        <v>0</v>
      </c>
      <c r="T1011" s="225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26" t="s">
        <v>322</v>
      </c>
      <c r="AT1011" s="226" t="s">
        <v>193</v>
      </c>
      <c r="AU1011" s="226" t="s">
        <v>149</v>
      </c>
      <c r="AY1011" s="18" t="s">
        <v>141</v>
      </c>
      <c r="BE1011" s="227">
        <f>IF(N1011="základní",J1011,0)</f>
        <v>0</v>
      </c>
      <c r="BF1011" s="227">
        <f>IF(N1011="snížená",J1011,0)</f>
        <v>0</v>
      </c>
      <c r="BG1011" s="227">
        <f>IF(N1011="zákl. přenesená",J1011,0)</f>
        <v>0</v>
      </c>
      <c r="BH1011" s="227">
        <f>IF(N1011="sníž. přenesená",J1011,0)</f>
        <v>0</v>
      </c>
      <c r="BI1011" s="227">
        <f>IF(N1011="nulová",J1011,0)</f>
        <v>0</v>
      </c>
      <c r="BJ1011" s="18" t="s">
        <v>149</v>
      </c>
      <c r="BK1011" s="227">
        <f>ROUND(I1011*H1011,2)</f>
        <v>0</v>
      </c>
      <c r="BL1011" s="18" t="s">
        <v>229</v>
      </c>
      <c r="BM1011" s="226" t="s">
        <v>1498</v>
      </c>
    </row>
    <row r="1012" s="14" customFormat="1">
      <c r="A1012" s="14"/>
      <c r="B1012" s="239"/>
      <c r="C1012" s="240"/>
      <c r="D1012" s="230" t="s">
        <v>151</v>
      </c>
      <c r="E1012" s="241" t="s">
        <v>1</v>
      </c>
      <c r="F1012" s="242" t="s">
        <v>1499</v>
      </c>
      <c r="G1012" s="240"/>
      <c r="H1012" s="243">
        <v>11.84</v>
      </c>
      <c r="I1012" s="244"/>
      <c r="J1012" s="240"/>
      <c r="K1012" s="240"/>
      <c r="L1012" s="245"/>
      <c r="M1012" s="246"/>
      <c r="N1012" s="247"/>
      <c r="O1012" s="247"/>
      <c r="P1012" s="247"/>
      <c r="Q1012" s="247"/>
      <c r="R1012" s="247"/>
      <c r="S1012" s="247"/>
      <c r="T1012" s="248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9" t="s">
        <v>151</v>
      </c>
      <c r="AU1012" s="249" t="s">
        <v>149</v>
      </c>
      <c r="AV1012" s="14" t="s">
        <v>149</v>
      </c>
      <c r="AW1012" s="14" t="s">
        <v>33</v>
      </c>
      <c r="AX1012" s="14" t="s">
        <v>84</v>
      </c>
      <c r="AY1012" s="249" t="s">
        <v>141</v>
      </c>
    </row>
    <row r="1013" s="2" customFormat="1" ht="24.15" customHeight="1">
      <c r="A1013" s="39"/>
      <c r="B1013" s="40"/>
      <c r="C1013" s="215" t="s">
        <v>1500</v>
      </c>
      <c r="D1013" s="215" t="s">
        <v>143</v>
      </c>
      <c r="E1013" s="216" t="s">
        <v>1501</v>
      </c>
      <c r="F1013" s="217" t="s">
        <v>1502</v>
      </c>
      <c r="G1013" s="218" t="s">
        <v>196</v>
      </c>
      <c r="H1013" s="219">
        <v>4.2649999999999997</v>
      </c>
      <c r="I1013" s="220"/>
      <c r="J1013" s="221">
        <f>ROUND(I1013*H1013,2)</f>
        <v>0</v>
      </c>
      <c r="K1013" s="217" t="s">
        <v>147</v>
      </c>
      <c r="L1013" s="45"/>
      <c r="M1013" s="222" t="s">
        <v>1</v>
      </c>
      <c r="N1013" s="223" t="s">
        <v>42</v>
      </c>
      <c r="O1013" s="92"/>
      <c r="P1013" s="224">
        <f>O1013*H1013</f>
        <v>0</v>
      </c>
      <c r="Q1013" s="224">
        <v>0</v>
      </c>
      <c r="R1013" s="224">
        <f>Q1013*H1013</f>
        <v>0</v>
      </c>
      <c r="S1013" s="224">
        <v>0</v>
      </c>
      <c r="T1013" s="225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26" t="s">
        <v>229</v>
      </c>
      <c r="AT1013" s="226" t="s">
        <v>143</v>
      </c>
      <c r="AU1013" s="226" t="s">
        <v>149</v>
      </c>
      <c r="AY1013" s="18" t="s">
        <v>141</v>
      </c>
      <c r="BE1013" s="227">
        <f>IF(N1013="základní",J1013,0)</f>
        <v>0</v>
      </c>
      <c r="BF1013" s="227">
        <f>IF(N1013="snížená",J1013,0)</f>
        <v>0</v>
      </c>
      <c r="BG1013" s="227">
        <f>IF(N1013="zákl. přenesená",J1013,0)</f>
        <v>0</v>
      </c>
      <c r="BH1013" s="227">
        <f>IF(N1013="sníž. přenesená",J1013,0)</f>
        <v>0</v>
      </c>
      <c r="BI1013" s="227">
        <f>IF(N1013="nulová",J1013,0)</f>
        <v>0</v>
      </c>
      <c r="BJ1013" s="18" t="s">
        <v>149</v>
      </c>
      <c r="BK1013" s="227">
        <f>ROUND(I1013*H1013,2)</f>
        <v>0</v>
      </c>
      <c r="BL1013" s="18" t="s">
        <v>229</v>
      </c>
      <c r="BM1013" s="226" t="s">
        <v>1503</v>
      </c>
    </row>
    <row r="1014" s="2" customFormat="1" ht="24.15" customHeight="1">
      <c r="A1014" s="39"/>
      <c r="B1014" s="40"/>
      <c r="C1014" s="215" t="s">
        <v>1504</v>
      </c>
      <c r="D1014" s="215" t="s">
        <v>143</v>
      </c>
      <c r="E1014" s="216" t="s">
        <v>1505</v>
      </c>
      <c r="F1014" s="217" t="s">
        <v>1506</v>
      </c>
      <c r="G1014" s="218" t="s">
        <v>196</v>
      </c>
      <c r="H1014" s="219">
        <v>4.2649999999999997</v>
      </c>
      <c r="I1014" s="220"/>
      <c r="J1014" s="221">
        <f>ROUND(I1014*H1014,2)</f>
        <v>0</v>
      </c>
      <c r="K1014" s="217" t="s">
        <v>147</v>
      </c>
      <c r="L1014" s="45"/>
      <c r="M1014" s="222" t="s">
        <v>1</v>
      </c>
      <c r="N1014" s="223" t="s">
        <v>42</v>
      </c>
      <c r="O1014" s="92"/>
      <c r="P1014" s="224">
        <f>O1014*H1014</f>
        <v>0</v>
      </c>
      <c r="Q1014" s="224">
        <v>0</v>
      </c>
      <c r="R1014" s="224">
        <f>Q1014*H1014</f>
        <v>0</v>
      </c>
      <c r="S1014" s="224">
        <v>0</v>
      </c>
      <c r="T1014" s="225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26" t="s">
        <v>229</v>
      </c>
      <c r="AT1014" s="226" t="s">
        <v>143</v>
      </c>
      <c r="AU1014" s="226" t="s">
        <v>149</v>
      </c>
      <c r="AY1014" s="18" t="s">
        <v>141</v>
      </c>
      <c r="BE1014" s="227">
        <f>IF(N1014="základní",J1014,0)</f>
        <v>0</v>
      </c>
      <c r="BF1014" s="227">
        <f>IF(N1014="snížená",J1014,0)</f>
        <v>0</v>
      </c>
      <c r="BG1014" s="227">
        <f>IF(N1014="zákl. přenesená",J1014,0)</f>
        <v>0</v>
      </c>
      <c r="BH1014" s="227">
        <f>IF(N1014="sníž. přenesená",J1014,0)</f>
        <v>0</v>
      </c>
      <c r="BI1014" s="227">
        <f>IF(N1014="nulová",J1014,0)</f>
        <v>0</v>
      </c>
      <c r="BJ1014" s="18" t="s">
        <v>149</v>
      </c>
      <c r="BK1014" s="227">
        <f>ROUND(I1014*H1014,2)</f>
        <v>0</v>
      </c>
      <c r="BL1014" s="18" t="s">
        <v>229</v>
      </c>
      <c r="BM1014" s="226" t="s">
        <v>1507</v>
      </c>
    </row>
    <row r="1015" s="12" customFormat="1" ht="22.8" customHeight="1">
      <c r="A1015" s="12"/>
      <c r="B1015" s="199"/>
      <c r="C1015" s="200"/>
      <c r="D1015" s="201" t="s">
        <v>75</v>
      </c>
      <c r="E1015" s="213" t="s">
        <v>1508</v>
      </c>
      <c r="F1015" s="213" t="s">
        <v>1509</v>
      </c>
      <c r="G1015" s="200"/>
      <c r="H1015" s="200"/>
      <c r="I1015" s="203"/>
      <c r="J1015" s="214">
        <f>BK1015</f>
        <v>0</v>
      </c>
      <c r="K1015" s="200"/>
      <c r="L1015" s="205"/>
      <c r="M1015" s="206"/>
      <c r="N1015" s="207"/>
      <c r="O1015" s="207"/>
      <c r="P1015" s="208">
        <f>SUM(P1016:P1059)</f>
        <v>0</v>
      </c>
      <c r="Q1015" s="207"/>
      <c r="R1015" s="208">
        <f>SUM(R1016:R1059)</f>
        <v>2.1989999999999998</v>
      </c>
      <c r="S1015" s="207"/>
      <c r="T1015" s="209">
        <f>SUM(T1016:T1059)</f>
        <v>4.707866000000001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10" t="s">
        <v>149</v>
      </c>
      <c r="AT1015" s="211" t="s">
        <v>75</v>
      </c>
      <c r="AU1015" s="211" t="s">
        <v>84</v>
      </c>
      <c r="AY1015" s="210" t="s">
        <v>141</v>
      </c>
      <c r="BK1015" s="212">
        <f>SUM(BK1016:BK1059)</f>
        <v>0</v>
      </c>
    </row>
    <row r="1016" s="2" customFormat="1" ht="14.4" customHeight="1">
      <c r="A1016" s="39"/>
      <c r="B1016" s="40"/>
      <c r="C1016" s="215" t="s">
        <v>1510</v>
      </c>
      <c r="D1016" s="215" t="s">
        <v>143</v>
      </c>
      <c r="E1016" s="216" t="s">
        <v>1511</v>
      </c>
      <c r="F1016" s="217" t="s">
        <v>1512</v>
      </c>
      <c r="G1016" s="218" t="s">
        <v>256</v>
      </c>
      <c r="H1016" s="219">
        <v>17</v>
      </c>
      <c r="I1016" s="220"/>
      <c r="J1016" s="221">
        <f>ROUND(I1016*H1016,2)</f>
        <v>0</v>
      </c>
      <c r="K1016" s="217" t="s">
        <v>1</v>
      </c>
      <c r="L1016" s="45"/>
      <c r="M1016" s="222" t="s">
        <v>1</v>
      </c>
      <c r="N1016" s="223" t="s">
        <v>42</v>
      </c>
      <c r="O1016" s="92"/>
      <c r="P1016" s="224">
        <f>O1016*H1016</f>
        <v>0</v>
      </c>
      <c r="Q1016" s="224">
        <v>0</v>
      </c>
      <c r="R1016" s="224">
        <f>Q1016*H1016</f>
        <v>0</v>
      </c>
      <c r="S1016" s="224">
        <v>0</v>
      </c>
      <c r="T1016" s="225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26" t="s">
        <v>229</v>
      </c>
      <c r="AT1016" s="226" t="s">
        <v>143</v>
      </c>
      <c r="AU1016" s="226" t="s">
        <v>149</v>
      </c>
      <c r="AY1016" s="18" t="s">
        <v>141</v>
      </c>
      <c r="BE1016" s="227">
        <f>IF(N1016="základní",J1016,0)</f>
        <v>0</v>
      </c>
      <c r="BF1016" s="227">
        <f>IF(N1016="snížená",J1016,0)</f>
        <v>0</v>
      </c>
      <c r="BG1016" s="227">
        <f>IF(N1016="zákl. přenesená",J1016,0)</f>
        <v>0</v>
      </c>
      <c r="BH1016" s="227">
        <f>IF(N1016="sníž. přenesená",J1016,0)</f>
        <v>0</v>
      </c>
      <c r="BI1016" s="227">
        <f>IF(N1016="nulová",J1016,0)</f>
        <v>0</v>
      </c>
      <c r="BJ1016" s="18" t="s">
        <v>149</v>
      </c>
      <c r="BK1016" s="227">
        <f>ROUND(I1016*H1016,2)</f>
        <v>0</v>
      </c>
      <c r="BL1016" s="18" t="s">
        <v>229</v>
      </c>
      <c r="BM1016" s="226" t="s">
        <v>1513</v>
      </c>
    </row>
    <row r="1017" s="13" customFormat="1">
      <c r="A1017" s="13"/>
      <c r="B1017" s="228"/>
      <c r="C1017" s="229"/>
      <c r="D1017" s="230" t="s">
        <v>151</v>
      </c>
      <c r="E1017" s="231" t="s">
        <v>1</v>
      </c>
      <c r="F1017" s="232" t="s">
        <v>1514</v>
      </c>
      <c r="G1017" s="229"/>
      <c r="H1017" s="231" t="s">
        <v>1</v>
      </c>
      <c r="I1017" s="233"/>
      <c r="J1017" s="229"/>
      <c r="K1017" s="229"/>
      <c r="L1017" s="234"/>
      <c r="M1017" s="235"/>
      <c r="N1017" s="236"/>
      <c r="O1017" s="236"/>
      <c r="P1017" s="236"/>
      <c r="Q1017" s="236"/>
      <c r="R1017" s="236"/>
      <c r="S1017" s="236"/>
      <c r="T1017" s="237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8" t="s">
        <v>151</v>
      </c>
      <c r="AU1017" s="238" t="s">
        <v>149</v>
      </c>
      <c r="AV1017" s="13" t="s">
        <v>84</v>
      </c>
      <c r="AW1017" s="13" t="s">
        <v>33</v>
      </c>
      <c r="AX1017" s="13" t="s">
        <v>76</v>
      </c>
      <c r="AY1017" s="238" t="s">
        <v>141</v>
      </c>
    </row>
    <row r="1018" s="14" customFormat="1">
      <c r="A1018" s="14"/>
      <c r="B1018" s="239"/>
      <c r="C1018" s="240"/>
      <c r="D1018" s="230" t="s">
        <v>151</v>
      </c>
      <c r="E1018" s="241" t="s">
        <v>1</v>
      </c>
      <c r="F1018" s="242" t="s">
        <v>234</v>
      </c>
      <c r="G1018" s="240"/>
      <c r="H1018" s="243">
        <v>17</v>
      </c>
      <c r="I1018" s="244"/>
      <c r="J1018" s="240"/>
      <c r="K1018" s="240"/>
      <c r="L1018" s="245"/>
      <c r="M1018" s="246"/>
      <c r="N1018" s="247"/>
      <c r="O1018" s="247"/>
      <c r="P1018" s="247"/>
      <c r="Q1018" s="247"/>
      <c r="R1018" s="247"/>
      <c r="S1018" s="247"/>
      <c r="T1018" s="248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9" t="s">
        <v>151</v>
      </c>
      <c r="AU1018" s="249" t="s">
        <v>149</v>
      </c>
      <c r="AV1018" s="14" t="s">
        <v>149</v>
      </c>
      <c r="AW1018" s="14" t="s">
        <v>33</v>
      </c>
      <c r="AX1018" s="14" t="s">
        <v>84</v>
      </c>
      <c r="AY1018" s="249" t="s">
        <v>141</v>
      </c>
    </row>
    <row r="1019" s="2" customFormat="1" ht="14.4" customHeight="1">
      <c r="A1019" s="39"/>
      <c r="B1019" s="40"/>
      <c r="C1019" s="215" t="s">
        <v>1515</v>
      </c>
      <c r="D1019" s="215" t="s">
        <v>143</v>
      </c>
      <c r="E1019" s="216" t="s">
        <v>1516</v>
      </c>
      <c r="F1019" s="217" t="s">
        <v>1517</v>
      </c>
      <c r="G1019" s="218" t="s">
        <v>146</v>
      </c>
      <c r="H1019" s="219">
        <v>277.92000000000002</v>
      </c>
      <c r="I1019" s="220"/>
      <c r="J1019" s="221">
        <f>ROUND(I1019*H1019,2)</f>
        <v>0</v>
      </c>
      <c r="K1019" s="217" t="s">
        <v>147</v>
      </c>
      <c r="L1019" s="45"/>
      <c r="M1019" s="222" t="s">
        <v>1</v>
      </c>
      <c r="N1019" s="223" t="s">
        <v>42</v>
      </c>
      <c r="O1019" s="92"/>
      <c r="P1019" s="224">
        <f>O1019*H1019</f>
        <v>0</v>
      </c>
      <c r="Q1019" s="224">
        <v>0</v>
      </c>
      <c r="R1019" s="224">
        <f>Q1019*H1019</f>
        <v>0</v>
      </c>
      <c r="S1019" s="224">
        <v>0.0033</v>
      </c>
      <c r="T1019" s="225">
        <f>S1019*H1019</f>
        <v>0.91713600000000006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26" t="s">
        <v>229</v>
      </c>
      <c r="AT1019" s="226" t="s">
        <v>143</v>
      </c>
      <c r="AU1019" s="226" t="s">
        <v>149</v>
      </c>
      <c r="AY1019" s="18" t="s">
        <v>141</v>
      </c>
      <c r="BE1019" s="227">
        <f>IF(N1019="základní",J1019,0)</f>
        <v>0</v>
      </c>
      <c r="BF1019" s="227">
        <f>IF(N1019="snížená",J1019,0)</f>
        <v>0</v>
      </c>
      <c r="BG1019" s="227">
        <f>IF(N1019="zákl. přenesená",J1019,0)</f>
        <v>0</v>
      </c>
      <c r="BH1019" s="227">
        <f>IF(N1019="sníž. přenesená",J1019,0)</f>
        <v>0</v>
      </c>
      <c r="BI1019" s="227">
        <f>IF(N1019="nulová",J1019,0)</f>
        <v>0</v>
      </c>
      <c r="BJ1019" s="18" t="s">
        <v>149</v>
      </c>
      <c r="BK1019" s="227">
        <f>ROUND(I1019*H1019,2)</f>
        <v>0</v>
      </c>
      <c r="BL1019" s="18" t="s">
        <v>229</v>
      </c>
      <c r="BM1019" s="226" t="s">
        <v>1518</v>
      </c>
    </row>
    <row r="1020" s="13" customFormat="1">
      <c r="A1020" s="13"/>
      <c r="B1020" s="228"/>
      <c r="C1020" s="229"/>
      <c r="D1020" s="230" t="s">
        <v>151</v>
      </c>
      <c r="E1020" s="231" t="s">
        <v>1</v>
      </c>
      <c r="F1020" s="232" t="s">
        <v>815</v>
      </c>
      <c r="G1020" s="229"/>
      <c r="H1020" s="231" t="s">
        <v>1</v>
      </c>
      <c r="I1020" s="233"/>
      <c r="J1020" s="229"/>
      <c r="K1020" s="229"/>
      <c r="L1020" s="234"/>
      <c r="M1020" s="235"/>
      <c r="N1020" s="236"/>
      <c r="O1020" s="236"/>
      <c r="P1020" s="236"/>
      <c r="Q1020" s="236"/>
      <c r="R1020" s="236"/>
      <c r="S1020" s="236"/>
      <c r="T1020" s="237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8" t="s">
        <v>151</v>
      </c>
      <c r="AU1020" s="238" t="s">
        <v>149</v>
      </c>
      <c r="AV1020" s="13" t="s">
        <v>84</v>
      </c>
      <c r="AW1020" s="13" t="s">
        <v>33</v>
      </c>
      <c r="AX1020" s="13" t="s">
        <v>76</v>
      </c>
      <c r="AY1020" s="238" t="s">
        <v>141</v>
      </c>
    </row>
    <row r="1021" s="13" customFormat="1">
      <c r="A1021" s="13"/>
      <c r="B1021" s="228"/>
      <c r="C1021" s="229"/>
      <c r="D1021" s="230" t="s">
        <v>151</v>
      </c>
      <c r="E1021" s="231" t="s">
        <v>1</v>
      </c>
      <c r="F1021" s="232" t="s">
        <v>463</v>
      </c>
      <c r="G1021" s="229"/>
      <c r="H1021" s="231" t="s">
        <v>1</v>
      </c>
      <c r="I1021" s="233"/>
      <c r="J1021" s="229"/>
      <c r="K1021" s="229"/>
      <c r="L1021" s="234"/>
      <c r="M1021" s="235"/>
      <c r="N1021" s="236"/>
      <c r="O1021" s="236"/>
      <c r="P1021" s="236"/>
      <c r="Q1021" s="236"/>
      <c r="R1021" s="236"/>
      <c r="S1021" s="236"/>
      <c r="T1021" s="237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8" t="s">
        <v>151</v>
      </c>
      <c r="AU1021" s="238" t="s">
        <v>149</v>
      </c>
      <c r="AV1021" s="13" t="s">
        <v>84</v>
      </c>
      <c r="AW1021" s="13" t="s">
        <v>33</v>
      </c>
      <c r="AX1021" s="13" t="s">
        <v>76</v>
      </c>
      <c r="AY1021" s="238" t="s">
        <v>141</v>
      </c>
    </row>
    <row r="1022" s="14" customFormat="1">
      <c r="A1022" s="14"/>
      <c r="B1022" s="239"/>
      <c r="C1022" s="240"/>
      <c r="D1022" s="230" t="s">
        <v>151</v>
      </c>
      <c r="E1022" s="241" t="s">
        <v>1</v>
      </c>
      <c r="F1022" s="242" t="s">
        <v>816</v>
      </c>
      <c r="G1022" s="240"/>
      <c r="H1022" s="243">
        <v>138.96000000000001</v>
      </c>
      <c r="I1022" s="244"/>
      <c r="J1022" s="240"/>
      <c r="K1022" s="240"/>
      <c r="L1022" s="245"/>
      <c r="M1022" s="246"/>
      <c r="N1022" s="247"/>
      <c r="O1022" s="247"/>
      <c r="P1022" s="247"/>
      <c r="Q1022" s="247"/>
      <c r="R1022" s="247"/>
      <c r="S1022" s="247"/>
      <c r="T1022" s="248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9" t="s">
        <v>151</v>
      </c>
      <c r="AU1022" s="249" t="s">
        <v>149</v>
      </c>
      <c r="AV1022" s="14" t="s">
        <v>149</v>
      </c>
      <c r="AW1022" s="14" t="s">
        <v>33</v>
      </c>
      <c r="AX1022" s="14" t="s">
        <v>76</v>
      </c>
      <c r="AY1022" s="249" t="s">
        <v>141</v>
      </c>
    </row>
    <row r="1023" s="13" customFormat="1">
      <c r="A1023" s="13"/>
      <c r="B1023" s="228"/>
      <c r="C1023" s="229"/>
      <c r="D1023" s="230" t="s">
        <v>151</v>
      </c>
      <c r="E1023" s="231" t="s">
        <v>1</v>
      </c>
      <c r="F1023" s="232" t="s">
        <v>465</v>
      </c>
      <c r="G1023" s="229"/>
      <c r="H1023" s="231" t="s">
        <v>1</v>
      </c>
      <c r="I1023" s="233"/>
      <c r="J1023" s="229"/>
      <c r="K1023" s="229"/>
      <c r="L1023" s="234"/>
      <c r="M1023" s="235"/>
      <c r="N1023" s="236"/>
      <c r="O1023" s="236"/>
      <c r="P1023" s="236"/>
      <c r="Q1023" s="236"/>
      <c r="R1023" s="236"/>
      <c r="S1023" s="236"/>
      <c r="T1023" s="237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8" t="s">
        <v>151</v>
      </c>
      <c r="AU1023" s="238" t="s">
        <v>149</v>
      </c>
      <c r="AV1023" s="13" t="s">
        <v>84</v>
      </c>
      <c r="AW1023" s="13" t="s">
        <v>33</v>
      </c>
      <c r="AX1023" s="13" t="s">
        <v>76</v>
      </c>
      <c r="AY1023" s="238" t="s">
        <v>141</v>
      </c>
    </row>
    <row r="1024" s="14" customFormat="1">
      <c r="A1024" s="14"/>
      <c r="B1024" s="239"/>
      <c r="C1024" s="240"/>
      <c r="D1024" s="230" t="s">
        <v>151</v>
      </c>
      <c r="E1024" s="241" t="s">
        <v>1</v>
      </c>
      <c r="F1024" s="242" t="s">
        <v>816</v>
      </c>
      <c r="G1024" s="240"/>
      <c r="H1024" s="243">
        <v>138.96000000000001</v>
      </c>
      <c r="I1024" s="244"/>
      <c r="J1024" s="240"/>
      <c r="K1024" s="240"/>
      <c r="L1024" s="245"/>
      <c r="M1024" s="246"/>
      <c r="N1024" s="247"/>
      <c r="O1024" s="247"/>
      <c r="P1024" s="247"/>
      <c r="Q1024" s="247"/>
      <c r="R1024" s="247"/>
      <c r="S1024" s="247"/>
      <c r="T1024" s="248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9" t="s">
        <v>151</v>
      </c>
      <c r="AU1024" s="249" t="s">
        <v>149</v>
      </c>
      <c r="AV1024" s="14" t="s">
        <v>149</v>
      </c>
      <c r="AW1024" s="14" t="s">
        <v>33</v>
      </c>
      <c r="AX1024" s="14" t="s">
        <v>76</v>
      </c>
      <c r="AY1024" s="249" t="s">
        <v>141</v>
      </c>
    </row>
    <row r="1025" s="15" customFormat="1">
      <c r="A1025" s="15"/>
      <c r="B1025" s="260"/>
      <c r="C1025" s="261"/>
      <c r="D1025" s="230" t="s">
        <v>151</v>
      </c>
      <c r="E1025" s="262" t="s">
        <v>1</v>
      </c>
      <c r="F1025" s="263" t="s">
        <v>321</v>
      </c>
      <c r="G1025" s="261"/>
      <c r="H1025" s="264">
        <v>277.92000000000002</v>
      </c>
      <c r="I1025" s="265"/>
      <c r="J1025" s="261"/>
      <c r="K1025" s="261"/>
      <c r="L1025" s="266"/>
      <c r="M1025" s="267"/>
      <c r="N1025" s="268"/>
      <c r="O1025" s="268"/>
      <c r="P1025" s="268"/>
      <c r="Q1025" s="268"/>
      <c r="R1025" s="268"/>
      <c r="S1025" s="268"/>
      <c r="T1025" s="269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70" t="s">
        <v>151</v>
      </c>
      <c r="AU1025" s="270" t="s">
        <v>149</v>
      </c>
      <c r="AV1025" s="15" t="s">
        <v>148</v>
      </c>
      <c r="AW1025" s="15" t="s">
        <v>33</v>
      </c>
      <c r="AX1025" s="15" t="s">
        <v>84</v>
      </c>
      <c r="AY1025" s="270" t="s">
        <v>141</v>
      </c>
    </row>
    <row r="1026" s="2" customFormat="1" ht="24.15" customHeight="1">
      <c r="A1026" s="39"/>
      <c r="B1026" s="40"/>
      <c r="C1026" s="215" t="s">
        <v>1519</v>
      </c>
      <c r="D1026" s="215" t="s">
        <v>143</v>
      </c>
      <c r="E1026" s="216" t="s">
        <v>1520</v>
      </c>
      <c r="F1026" s="217" t="s">
        <v>1521</v>
      </c>
      <c r="G1026" s="218" t="s">
        <v>146</v>
      </c>
      <c r="H1026" s="219">
        <v>5.1200000000000001</v>
      </c>
      <c r="I1026" s="220"/>
      <c r="J1026" s="221">
        <f>ROUND(I1026*H1026,2)</f>
        <v>0</v>
      </c>
      <c r="K1026" s="217" t="s">
        <v>147</v>
      </c>
      <c r="L1026" s="45"/>
      <c r="M1026" s="222" t="s">
        <v>1</v>
      </c>
      <c r="N1026" s="223" t="s">
        <v>42</v>
      </c>
      <c r="O1026" s="92"/>
      <c r="P1026" s="224">
        <f>O1026*H1026</f>
        <v>0</v>
      </c>
      <c r="Q1026" s="224">
        <v>0</v>
      </c>
      <c r="R1026" s="224">
        <f>Q1026*H1026</f>
        <v>0</v>
      </c>
      <c r="S1026" s="224">
        <v>0.02</v>
      </c>
      <c r="T1026" s="225">
        <f>S1026*H1026</f>
        <v>0.10240000000000001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26" t="s">
        <v>229</v>
      </c>
      <c r="AT1026" s="226" t="s">
        <v>143</v>
      </c>
      <c r="AU1026" s="226" t="s">
        <v>149</v>
      </c>
      <c r="AY1026" s="18" t="s">
        <v>141</v>
      </c>
      <c r="BE1026" s="227">
        <f>IF(N1026="základní",J1026,0)</f>
        <v>0</v>
      </c>
      <c r="BF1026" s="227">
        <f>IF(N1026="snížená",J1026,0)</f>
        <v>0</v>
      </c>
      <c r="BG1026" s="227">
        <f>IF(N1026="zákl. přenesená",J1026,0)</f>
        <v>0</v>
      </c>
      <c r="BH1026" s="227">
        <f>IF(N1026="sníž. přenesená",J1026,0)</f>
        <v>0</v>
      </c>
      <c r="BI1026" s="227">
        <f>IF(N1026="nulová",J1026,0)</f>
        <v>0</v>
      </c>
      <c r="BJ1026" s="18" t="s">
        <v>149</v>
      </c>
      <c r="BK1026" s="227">
        <f>ROUND(I1026*H1026,2)</f>
        <v>0</v>
      </c>
      <c r="BL1026" s="18" t="s">
        <v>229</v>
      </c>
      <c r="BM1026" s="226" t="s">
        <v>1522</v>
      </c>
    </row>
    <row r="1027" s="13" customFormat="1">
      <c r="A1027" s="13"/>
      <c r="B1027" s="228"/>
      <c r="C1027" s="229"/>
      <c r="D1027" s="230" t="s">
        <v>151</v>
      </c>
      <c r="E1027" s="231" t="s">
        <v>1</v>
      </c>
      <c r="F1027" s="232" t="s">
        <v>1523</v>
      </c>
      <c r="G1027" s="229"/>
      <c r="H1027" s="231" t="s">
        <v>1</v>
      </c>
      <c r="I1027" s="233"/>
      <c r="J1027" s="229"/>
      <c r="K1027" s="229"/>
      <c r="L1027" s="234"/>
      <c r="M1027" s="235"/>
      <c r="N1027" s="236"/>
      <c r="O1027" s="236"/>
      <c r="P1027" s="236"/>
      <c r="Q1027" s="236"/>
      <c r="R1027" s="236"/>
      <c r="S1027" s="236"/>
      <c r="T1027" s="237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8" t="s">
        <v>151</v>
      </c>
      <c r="AU1027" s="238" t="s">
        <v>149</v>
      </c>
      <c r="AV1027" s="13" t="s">
        <v>84</v>
      </c>
      <c r="AW1027" s="13" t="s">
        <v>33</v>
      </c>
      <c r="AX1027" s="13" t="s">
        <v>76</v>
      </c>
      <c r="AY1027" s="238" t="s">
        <v>141</v>
      </c>
    </row>
    <row r="1028" s="14" customFormat="1">
      <c r="A1028" s="14"/>
      <c r="B1028" s="239"/>
      <c r="C1028" s="240"/>
      <c r="D1028" s="230" t="s">
        <v>151</v>
      </c>
      <c r="E1028" s="241" t="s">
        <v>1</v>
      </c>
      <c r="F1028" s="242" t="s">
        <v>1524</v>
      </c>
      <c r="G1028" s="240"/>
      <c r="H1028" s="243">
        <v>5.1200000000000001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9" t="s">
        <v>151</v>
      </c>
      <c r="AU1028" s="249" t="s">
        <v>149</v>
      </c>
      <c r="AV1028" s="14" t="s">
        <v>149</v>
      </c>
      <c r="AW1028" s="14" t="s">
        <v>33</v>
      </c>
      <c r="AX1028" s="14" t="s">
        <v>84</v>
      </c>
      <c r="AY1028" s="249" t="s">
        <v>141</v>
      </c>
    </row>
    <row r="1029" s="2" customFormat="1" ht="24.15" customHeight="1">
      <c r="A1029" s="39"/>
      <c r="B1029" s="40"/>
      <c r="C1029" s="215" t="s">
        <v>1525</v>
      </c>
      <c r="D1029" s="215" t="s">
        <v>143</v>
      </c>
      <c r="E1029" s="216" t="s">
        <v>1526</v>
      </c>
      <c r="F1029" s="217" t="s">
        <v>1527</v>
      </c>
      <c r="G1029" s="218" t="s">
        <v>249</v>
      </c>
      <c r="H1029" s="219">
        <v>115.2</v>
      </c>
      <c r="I1029" s="220"/>
      <c r="J1029" s="221">
        <f>ROUND(I1029*H1029,2)</f>
        <v>0</v>
      </c>
      <c r="K1029" s="217" t="s">
        <v>147</v>
      </c>
      <c r="L1029" s="45"/>
      <c r="M1029" s="222" t="s">
        <v>1</v>
      </c>
      <c r="N1029" s="223" t="s">
        <v>42</v>
      </c>
      <c r="O1029" s="92"/>
      <c r="P1029" s="224">
        <f>O1029*H1029</f>
        <v>0</v>
      </c>
      <c r="Q1029" s="224">
        <v>0</v>
      </c>
      <c r="R1029" s="224">
        <f>Q1029*H1029</f>
        <v>0</v>
      </c>
      <c r="S1029" s="224">
        <v>0.016</v>
      </c>
      <c r="T1029" s="225">
        <f>S1029*H1029</f>
        <v>1.8432000000000002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26" t="s">
        <v>229</v>
      </c>
      <c r="AT1029" s="226" t="s">
        <v>143</v>
      </c>
      <c r="AU1029" s="226" t="s">
        <v>149</v>
      </c>
      <c r="AY1029" s="18" t="s">
        <v>141</v>
      </c>
      <c r="BE1029" s="227">
        <f>IF(N1029="základní",J1029,0)</f>
        <v>0</v>
      </c>
      <c r="BF1029" s="227">
        <f>IF(N1029="snížená",J1029,0)</f>
        <v>0</v>
      </c>
      <c r="BG1029" s="227">
        <f>IF(N1029="zákl. přenesená",J1029,0)</f>
        <v>0</v>
      </c>
      <c r="BH1029" s="227">
        <f>IF(N1029="sníž. přenesená",J1029,0)</f>
        <v>0</v>
      </c>
      <c r="BI1029" s="227">
        <f>IF(N1029="nulová",J1029,0)</f>
        <v>0</v>
      </c>
      <c r="BJ1029" s="18" t="s">
        <v>149</v>
      </c>
      <c r="BK1029" s="227">
        <f>ROUND(I1029*H1029,2)</f>
        <v>0</v>
      </c>
      <c r="BL1029" s="18" t="s">
        <v>229</v>
      </c>
      <c r="BM1029" s="226" t="s">
        <v>1528</v>
      </c>
    </row>
    <row r="1030" s="14" customFormat="1">
      <c r="A1030" s="14"/>
      <c r="B1030" s="239"/>
      <c r="C1030" s="240"/>
      <c r="D1030" s="230" t="s">
        <v>151</v>
      </c>
      <c r="E1030" s="241" t="s">
        <v>1</v>
      </c>
      <c r="F1030" s="242" t="s">
        <v>1529</v>
      </c>
      <c r="G1030" s="240"/>
      <c r="H1030" s="243">
        <v>115.2</v>
      </c>
      <c r="I1030" s="244"/>
      <c r="J1030" s="240"/>
      <c r="K1030" s="240"/>
      <c r="L1030" s="245"/>
      <c r="M1030" s="246"/>
      <c r="N1030" s="247"/>
      <c r="O1030" s="247"/>
      <c r="P1030" s="247"/>
      <c r="Q1030" s="247"/>
      <c r="R1030" s="247"/>
      <c r="S1030" s="247"/>
      <c r="T1030" s="248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9" t="s">
        <v>151</v>
      </c>
      <c r="AU1030" s="249" t="s">
        <v>149</v>
      </c>
      <c r="AV1030" s="14" t="s">
        <v>149</v>
      </c>
      <c r="AW1030" s="14" t="s">
        <v>33</v>
      </c>
      <c r="AX1030" s="14" t="s">
        <v>84</v>
      </c>
      <c r="AY1030" s="249" t="s">
        <v>141</v>
      </c>
    </row>
    <row r="1031" s="2" customFormat="1" ht="24.15" customHeight="1">
      <c r="A1031" s="39"/>
      <c r="B1031" s="40"/>
      <c r="C1031" s="215" t="s">
        <v>1530</v>
      </c>
      <c r="D1031" s="215" t="s">
        <v>143</v>
      </c>
      <c r="E1031" s="216" t="s">
        <v>1531</v>
      </c>
      <c r="F1031" s="217" t="s">
        <v>1532</v>
      </c>
      <c r="G1031" s="218" t="s">
        <v>249</v>
      </c>
      <c r="H1031" s="219">
        <v>97.5</v>
      </c>
      <c r="I1031" s="220"/>
      <c r="J1031" s="221">
        <f>ROUND(I1031*H1031,2)</f>
        <v>0</v>
      </c>
      <c r="K1031" s="217" t="s">
        <v>147</v>
      </c>
      <c r="L1031" s="45"/>
      <c r="M1031" s="222" t="s">
        <v>1</v>
      </c>
      <c r="N1031" s="223" t="s">
        <v>42</v>
      </c>
      <c r="O1031" s="92"/>
      <c r="P1031" s="224">
        <f>O1031*H1031</f>
        <v>0</v>
      </c>
      <c r="Q1031" s="224">
        <v>0.00040000000000000002</v>
      </c>
      <c r="R1031" s="224">
        <f>Q1031*H1031</f>
        <v>0.039</v>
      </c>
      <c r="S1031" s="224">
        <v>0</v>
      </c>
      <c r="T1031" s="225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26" t="s">
        <v>229</v>
      </c>
      <c r="AT1031" s="226" t="s">
        <v>143</v>
      </c>
      <c r="AU1031" s="226" t="s">
        <v>149</v>
      </c>
      <c r="AY1031" s="18" t="s">
        <v>141</v>
      </c>
      <c r="BE1031" s="227">
        <f>IF(N1031="základní",J1031,0)</f>
        <v>0</v>
      </c>
      <c r="BF1031" s="227">
        <f>IF(N1031="snížená",J1031,0)</f>
        <v>0</v>
      </c>
      <c r="BG1031" s="227">
        <f>IF(N1031="zákl. přenesená",J1031,0)</f>
        <v>0</v>
      </c>
      <c r="BH1031" s="227">
        <f>IF(N1031="sníž. přenesená",J1031,0)</f>
        <v>0</v>
      </c>
      <c r="BI1031" s="227">
        <f>IF(N1031="nulová",J1031,0)</f>
        <v>0</v>
      </c>
      <c r="BJ1031" s="18" t="s">
        <v>149</v>
      </c>
      <c r="BK1031" s="227">
        <f>ROUND(I1031*H1031,2)</f>
        <v>0</v>
      </c>
      <c r="BL1031" s="18" t="s">
        <v>229</v>
      </c>
      <c r="BM1031" s="226" t="s">
        <v>1533</v>
      </c>
    </row>
    <row r="1032" s="13" customFormat="1">
      <c r="A1032" s="13"/>
      <c r="B1032" s="228"/>
      <c r="C1032" s="229"/>
      <c r="D1032" s="230" t="s">
        <v>151</v>
      </c>
      <c r="E1032" s="231" t="s">
        <v>1</v>
      </c>
      <c r="F1032" s="232" t="s">
        <v>1534</v>
      </c>
      <c r="G1032" s="229"/>
      <c r="H1032" s="231" t="s">
        <v>1</v>
      </c>
      <c r="I1032" s="233"/>
      <c r="J1032" s="229"/>
      <c r="K1032" s="229"/>
      <c r="L1032" s="234"/>
      <c r="M1032" s="235"/>
      <c r="N1032" s="236"/>
      <c r="O1032" s="236"/>
      <c r="P1032" s="236"/>
      <c r="Q1032" s="236"/>
      <c r="R1032" s="236"/>
      <c r="S1032" s="236"/>
      <c r="T1032" s="237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8" t="s">
        <v>151</v>
      </c>
      <c r="AU1032" s="238" t="s">
        <v>149</v>
      </c>
      <c r="AV1032" s="13" t="s">
        <v>84</v>
      </c>
      <c r="AW1032" s="13" t="s">
        <v>33</v>
      </c>
      <c r="AX1032" s="13" t="s">
        <v>76</v>
      </c>
      <c r="AY1032" s="238" t="s">
        <v>141</v>
      </c>
    </row>
    <row r="1033" s="14" customFormat="1">
      <c r="A1033" s="14"/>
      <c r="B1033" s="239"/>
      <c r="C1033" s="240"/>
      <c r="D1033" s="230" t="s">
        <v>151</v>
      </c>
      <c r="E1033" s="241" t="s">
        <v>1</v>
      </c>
      <c r="F1033" s="242" t="s">
        <v>1535</v>
      </c>
      <c r="G1033" s="240"/>
      <c r="H1033" s="243">
        <v>97.5</v>
      </c>
      <c r="I1033" s="244"/>
      <c r="J1033" s="240"/>
      <c r="K1033" s="240"/>
      <c r="L1033" s="245"/>
      <c r="M1033" s="246"/>
      <c r="N1033" s="247"/>
      <c r="O1033" s="247"/>
      <c r="P1033" s="247"/>
      <c r="Q1033" s="247"/>
      <c r="R1033" s="247"/>
      <c r="S1033" s="247"/>
      <c r="T1033" s="248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9" t="s">
        <v>151</v>
      </c>
      <c r="AU1033" s="249" t="s">
        <v>149</v>
      </c>
      <c r="AV1033" s="14" t="s">
        <v>149</v>
      </c>
      <c r="AW1033" s="14" t="s">
        <v>33</v>
      </c>
      <c r="AX1033" s="14" t="s">
        <v>84</v>
      </c>
      <c r="AY1033" s="249" t="s">
        <v>141</v>
      </c>
    </row>
    <row r="1034" s="2" customFormat="1" ht="37.8" customHeight="1">
      <c r="A1034" s="39"/>
      <c r="B1034" s="40"/>
      <c r="C1034" s="250" t="s">
        <v>1536</v>
      </c>
      <c r="D1034" s="250" t="s">
        <v>193</v>
      </c>
      <c r="E1034" s="251" t="s">
        <v>1537</v>
      </c>
      <c r="F1034" s="252" t="s">
        <v>1538</v>
      </c>
      <c r="G1034" s="253" t="s">
        <v>256</v>
      </c>
      <c r="H1034" s="254">
        <v>30</v>
      </c>
      <c r="I1034" s="255"/>
      <c r="J1034" s="256">
        <f>ROUND(I1034*H1034,2)</f>
        <v>0</v>
      </c>
      <c r="K1034" s="252" t="s">
        <v>1</v>
      </c>
      <c r="L1034" s="257"/>
      <c r="M1034" s="258" t="s">
        <v>1</v>
      </c>
      <c r="N1034" s="259" t="s">
        <v>42</v>
      </c>
      <c r="O1034" s="92"/>
      <c r="P1034" s="224">
        <f>O1034*H1034</f>
        <v>0</v>
      </c>
      <c r="Q1034" s="224">
        <v>0.071999999999999995</v>
      </c>
      <c r="R1034" s="224">
        <f>Q1034*H1034</f>
        <v>2.1599999999999997</v>
      </c>
      <c r="S1034" s="224">
        <v>0</v>
      </c>
      <c r="T1034" s="225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26" t="s">
        <v>322</v>
      </c>
      <c r="AT1034" s="226" t="s">
        <v>193</v>
      </c>
      <c r="AU1034" s="226" t="s">
        <v>149</v>
      </c>
      <c r="AY1034" s="18" t="s">
        <v>141</v>
      </c>
      <c r="BE1034" s="227">
        <f>IF(N1034="základní",J1034,0)</f>
        <v>0</v>
      </c>
      <c r="BF1034" s="227">
        <f>IF(N1034="snížená",J1034,0)</f>
        <v>0</v>
      </c>
      <c r="BG1034" s="227">
        <f>IF(N1034="zákl. přenesená",J1034,0)</f>
        <v>0</v>
      </c>
      <c r="BH1034" s="227">
        <f>IF(N1034="sníž. přenesená",J1034,0)</f>
        <v>0</v>
      </c>
      <c r="BI1034" s="227">
        <f>IF(N1034="nulová",J1034,0)</f>
        <v>0</v>
      </c>
      <c r="BJ1034" s="18" t="s">
        <v>149</v>
      </c>
      <c r="BK1034" s="227">
        <f>ROUND(I1034*H1034,2)</f>
        <v>0</v>
      </c>
      <c r="BL1034" s="18" t="s">
        <v>229</v>
      </c>
      <c r="BM1034" s="226" t="s">
        <v>1539</v>
      </c>
    </row>
    <row r="1035" s="2" customFormat="1" ht="14.4" customHeight="1">
      <c r="A1035" s="39"/>
      <c r="B1035" s="40"/>
      <c r="C1035" s="215" t="s">
        <v>1540</v>
      </c>
      <c r="D1035" s="215" t="s">
        <v>143</v>
      </c>
      <c r="E1035" s="216" t="s">
        <v>1541</v>
      </c>
      <c r="F1035" s="217" t="s">
        <v>1542</v>
      </c>
      <c r="G1035" s="218" t="s">
        <v>146</v>
      </c>
      <c r="H1035" s="219">
        <v>277.92000000000002</v>
      </c>
      <c r="I1035" s="220"/>
      <c r="J1035" s="221">
        <f>ROUND(I1035*H1035,2)</f>
        <v>0</v>
      </c>
      <c r="K1035" s="217" t="s">
        <v>147</v>
      </c>
      <c r="L1035" s="45"/>
      <c r="M1035" s="222" t="s">
        <v>1</v>
      </c>
      <c r="N1035" s="223" t="s">
        <v>42</v>
      </c>
      <c r="O1035" s="92"/>
      <c r="P1035" s="224">
        <f>O1035*H1035</f>
        <v>0</v>
      </c>
      <c r="Q1035" s="224">
        <v>0</v>
      </c>
      <c r="R1035" s="224">
        <f>Q1035*H1035</f>
        <v>0</v>
      </c>
      <c r="S1035" s="224">
        <v>0.0030000000000000001</v>
      </c>
      <c r="T1035" s="225">
        <f>S1035*H1035</f>
        <v>0.83376000000000006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26" t="s">
        <v>229</v>
      </c>
      <c r="AT1035" s="226" t="s">
        <v>143</v>
      </c>
      <c r="AU1035" s="226" t="s">
        <v>149</v>
      </c>
      <c r="AY1035" s="18" t="s">
        <v>141</v>
      </c>
      <c r="BE1035" s="227">
        <f>IF(N1035="základní",J1035,0)</f>
        <v>0</v>
      </c>
      <c r="BF1035" s="227">
        <f>IF(N1035="snížená",J1035,0)</f>
        <v>0</v>
      </c>
      <c r="BG1035" s="227">
        <f>IF(N1035="zákl. přenesená",J1035,0)</f>
        <v>0</v>
      </c>
      <c r="BH1035" s="227">
        <f>IF(N1035="sníž. přenesená",J1035,0)</f>
        <v>0</v>
      </c>
      <c r="BI1035" s="227">
        <f>IF(N1035="nulová",J1035,0)</f>
        <v>0</v>
      </c>
      <c r="BJ1035" s="18" t="s">
        <v>149</v>
      </c>
      <c r="BK1035" s="227">
        <f>ROUND(I1035*H1035,2)</f>
        <v>0</v>
      </c>
      <c r="BL1035" s="18" t="s">
        <v>229</v>
      </c>
      <c r="BM1035" s="226" t="s">
        <v>1543</v>
      </c>
    </row>
    <row r="1036" s="2" customFormat="1" ht="37.8" customHeight="1">
      <c r="A1036" s="39"/>
      <c r="B1036" s="40"/>
      <c r="C1036" s="215" t="s">
        <v>1544</v>
      </c>
      <c r="D1036" s="215" t="s">
        <v>143</v>
      </c>
      <c r="E1036" s="216" t="s">
        <v>1545</v>
      </c>
      <c r="F1036" s="217" t="s">
        <v>1546</v>
      </c>
      <c r="G1036" s="218" t="s">
        <v>146</v>
      </c>
      <c r="H1036" s="219">
        <v>4</v>
      </c>
      <c r="I1036" s="220"/>
      <c r="J1036" s="221">
        <f>ROUND(I1036*H1036,2)</f>
        <v>0</v>
      </c>
      <c r="K1036" s="217" t="s">
        <v>1</v>
      </c>
      <c r="L1036" s="45"/>
      <c r="M1036" s="222" t="s">
        <v>1</v>
      </c>
      <c r="N1036" s="223" t="s">
        <v>42</v>
      </c>
      <c r="O1036" s="92"/>
      <c r="P1036" s="224">
        <f>O1036*H1036</f>
        <v>0</v>
      </c>
      <c r="Q1036" s="224">
        <v>0</v>
      </c>
      <c r="R1036" s="224">
        <f>Q1036*H1036</f>
        <v>0</v>
      </c>
      <c r="S1036" s="224">
        <v>0</v>
      </c>
      <c r="T1036" s="225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26" t="s">
        <v>229</v>
      </c>
      <c r="AT1036" s="226" t="s">
        <v>143</v>
      </c>
      <c r="AU1036" s="226" t="s">
        <v>149</v>
      </c>
      <c r="AY1036" s="18" t="s">
        <v>141</v>
      </c>
      <c r="BE1036" s="227">
        <f>IF(N1036="základní",J1036,0)</f>
        <v>0</v>
      </c>
      <c r="BF1036" s="227">
        <f>IF(N1036="snížená",J1036,0)</f>
        <v>0</v>
      </c>
      <c r="BG1036" s="227">
        <f>IF(N1036="zákl. přenesená",J1036,0)</f>
        <v>0</v>
      </c>
      <c r="BH1036" s="227">
        <f>IF(N1036="sníž. přenesená",J1036,0)</f>
        <v>0</v>
      </c>
      <c r="BI1036" s="227">
        <f>IF(N1036="nulová",J1036,0)</f>
        <v>0</v>
      </c>
      <c r="BJ1036" s="18" t="s">
        <v>149</v>
      </c>
      <c r="BK1036" s="227">
        <f>ROUND(I1036*H1036,2)</f>
        <v>0</v>
      </c>
      <c r="BL1036" s="18" t="s">
        <v>229</v>
      </c>
      <c r="BM1036" s="226" t="s">
        <v>1547</v>
      </c>
    </row>
    <row r="1037" s="2" customFormat="1" ht="24.15" customHeight="1">
      <c r="A1037" s="39"/>
      <c r="B1037" s="40"/>
      <c r="C1037" s="215" t="s">
        <v>1548</v>
      </c>
      <c r="D1037" s="215" t="s">
        <v>143</v>
      </c>
      <c r="E1037" s="216" t="s">
        <v>1549</v>
      </c>
      <c r="F1037" s="217" t="s">
        <v>1550</v>
      </c>
      <c r="G1037" s="218" t="s">
        <v>146</v>
      </c>
      <c r="H1037" s="219">
        <v>1.5</v>
      </c>
      <c r="I1037" s="220"/>
      <c r="J1037" s="221">
        <f>ROUND(I1037*H1037,2)</f>
        <v>0</v>
      </c>
      <c r="K1037" s="217" t="s">
        <v>1</v>
      </c>
      <c r="L1037" s="45"/>
      <c r="M1037" s="222" t="s">
        <v>1</v>
      </c>
      <c r="N1037" s="223" t="s">
        <v>42</v>
      </c>
      <c r="O1037" s="92"/>
      <c r="P1037" s="224">
        <f>O1037*H1037</f>
        <v>0</v>
      </c>
      <c r="Q1037" s="224">
        <v>0</v>
      </c>
      <c r="R1037" s="224">
        <f>Q1037*H1037</f>
        <v>0</v>
      </c>
      <c r="S1037" s="224">
        <v>0</v>
      </c>
      <c r="T1037" s="225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26" t="s">
        <v>229</v>
      </c>
      <c r="AT1037" s="226" t="s">
        <v>143</v>
      </c>
      <c r="AU1037" s="226" t="s">
        <v>149</v>
      </c>
      <c r="AY1037" s="18" t="s">
        <v>141</v>
      </c>
      <c r="BE1037" s="227">
        <f>IF(N1037="základní",J1037,0)</f>
        <v>0</v>
      </c>
      <c r="BF1037" s="227">
        <f>IF(N1037="snížená",J1037,0)</f>
        <v>0</v>
      </c>
      <c r="BG1037" s="227">
        <f>IF(N1037="zákl. přenesená",J1037,0)</f>
        <v>0</v>
      </c>
      <c r="BH1037" s="227">
        <f>IF(N1037="sníž. přenesená",J1037,0)</f>
        <v>0</v>
      </c>
      <c r="BI1037" s="227">
        <f>IF(N1037="nulová",J1037,0)</f>
        <v>0</v>
      </c>
      <c r="BJ1037" s="18" t="s">
        <v>149</v>
      </c>
      <c r="BK1037" s="227">
        <f>ROUND(I1037*H1037,2)</f>
        <v>0</v>
      </c>
      <c r="BL1037" s="18" t="s">
        <v>229</v>
      </c>
      <c r="BM1037" s="226" t="s">
        <v>1551</v>
      </c>
    </row>
    <row r="1038" s="13" customFormat="1">
      <c r="A1038" s="13"/>
      <c r="B1038" s="228"/>
      <c r="C1038" s="229"/>
      <c r="D1038" s="230" t="s">
        <v>151</v>
      </c>
      <c r="E1038" s="231" t="s">
        <v>1</v>
      </c>
      <c r="F1038" s="232" t="s">
        <v>164</v>
      </c>
      <c r="G1038" s="229"/>
      <c r="H1038" s="231" t="s">
        <v>1</v>
      </c>
      <c r="I1038" s="233"/>
      <c r="J1038" s="229"/>
      <c r="K1038" s="229"/>
      <c r="L1038" s="234"/>
      <c r="M1038" s="235"/>
      <c r="N1038" s="236"/>
      <c r="O1038" s="236"/>
      <c r="P1038" s="236"/>
      <c r="Q1038" s="236"/>
      <c r="R1038" s="236"/>
      <c r="S1038" s="236"/>
      <c r="T1038" s="237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8" t="s">
        <v>151</v>
      </c>
      <c r="AU1038" s="238" t="s">
        <v>149</v>
      </c>
      <c r="AV1038" s="13" t="s">
        <v>84</v>
      </c>
      <c r="AW1038" s="13" t="s">
        <v>33</v>
      </c>
      <c r="AX1038" s="13" t="s">
        <v>76</v>
      </c>
      <c r="AY1038" s="238" t="s">
        <v>141</v>
      </c>
    </row>
    <row r="1039" s="13" customFormat="1">
      <c r="A1039" s="13"/>
      <c r="B1039" s="228"/>
      <c r="C1039" s="229"/>
      <c r="D1039" s="230" t="s">
        <v>151</v>
      </c>
      <c r="E1039" s="231" t="s">
        <v>1</v>
      </c>
      <c r="F1039" s="232" t="s">
        <v>803</v>
      </c>
      <c r="G1039" s="229"/>
      <c r="H1039" s="231" t="s">
        <v>1</v>
      </c>
      <c r="I1039" s="233"/>
      <c r="J1039" s="229"/>
      <c r="K1039" s="229"/>
      <c r="L1039" s="234"/>
      <c r="M1039" s="235"/>
      <c r="N1039" s="236"/>
      <c r="O1039" s="236"/>
      <c r="P1039" s="236"/>
      <c r="Q1039" s="236"/>
      <c r="R1039" s="236"/>
      <c r="S1039" s="236"/>
      <c r="T1039" s="237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8" t="s">
        <v>151</v>
      </c>
      <c r="AU1039" s="238" t="s">
        <v>149</v>
      </c>
      <c r="AV1039" s="13" t="s">
        <v>84</v>
      </c>
      <c r="AW1039" s="13" t="s">
        <v>33</v>
      </c>
      <c r="AX1039" s="13" t="s">
        <v>76</v>
      </c>
      <c r="AY1039" s="238" t="s">
        <v>141</v>
      </c>
    </row>
    <row r="1040" s="14" customFormat="1">
      <c r="A1040" s="14"/>
      <c r="B1040" s="239"/>
      <c r="C1040" s="240"/>
      <c r="D1040" s="230" t="s">
        <v>151</v>
      </c>
      <c r="E1040" s="241" t="s">
        <v>1</v>
      </c>
      <c r="F1040" s="242" t="s">
        <v>1552</v>
      </c>
      <c r="G1040" s="240"/>
      <c r="H1040" s="243">
        <v>0.95999999999999996</v>
      </c>
      <c r="I1040" s="244"/>
      <c r="J1040" s="240"/>
      <c r="K1040" s="240"/>
      <c r="L1040" s="245"/>
      <c r="M1040" s="246"/>
      <c r="N1040" s="247"/>
      <c r="O1040" s="247"/>
      <c r="P1040" s="247"/>
      <c r="Q1040" s="247"/>
      <c r="R1040" s="247"/>
      <c r="S1040" s="247"/>
      <c r="T1040" s="248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9" t="s">
        <v>151</v>
      </c>
      <c r="AU1040" s="249" t="s">
        <v>149</v>
      </c>
      <c r="AV1040" s="14" t="s">
        <v>149</v>
      </c>
      <c r="AW1040" s="14" t="s">
        <v>33</v>
      </c>
      <c r="AX1040" s="14" t="s">
        <v>76</v>
      </c>
      <c r="AY1040" s="249" t="s">
        <v>141</v>
      </c>
    </row>
    <row r="1041" s="13" customFormat="1">
      <c r="A1041" s="13"/>
      <c r="B1041" s="228"/>
      <c r="C1041" s="229"/>
      <c r="D1041" s="230" t="s">
        <v>151</v>
      </c>
      <c r="E1041" s="231" t="s">
        <v>1</v>
      </c>
      <c r="F1041" s="232" t="s">
        <v>1553</v>
      </c>
      <c r="G1041" s="229"/>
      <c r="H1041" s="231" t="s">
        <v>1</v>
      </c>
      <c r="I1041" s="233"/>
      <c r="J1041" s="229"/>
      <c r="K1041" s="229"/>
      <c r="L1041" s="234"/>
      <c r="M1041" s="235"/>
      <c r="N1041" s="236"/>
      <c r="O1041" s="236"/>
      <c r="P1041" s="236"/>
      <c r="Q1041" s="236"/>
      <c r="R1041" s="236"/>
      <c r="S1041" s="236"/>
      <c r="T1041" s="237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8" t="s">
        <v>151</v>
      </c>
      <c r="AU1041" s="238" t="s">
        <v>149</v>
      </c>
      <c r="AV1041" s="13" t="s">
        <v>84</v>
      </c>
      <c r="AW1041" s="13" t="s">
        <v>33</v>
      </c>
      <c r="AX1041" s="13" t="s">
        <v>76</v>
      </c>
      <c r="AY1041" s="238" t="s">
        <v>141</v>
      </c>
    </row>
    <row r="1042" s="14" customFormat="1">
      <c r="A1042" s="14"/>
      <c r="B1042" s="239"/>
      <c r="C1042" s="240"/>
      <c r="D1042" s="230" t="s">
        <v>151</v>
      </c>
      <c r="E1042" s="241" t="s">
        <v>1</v>
      </c>
      <c r="F1042" s="242" t="s">
        <v>1554</v>
      </c>
      <c r="G1042" s="240"/>
      <c r="H1042" s="243">
        <v>0.54000000000000004</v>
      </c>
      <c r="I1042" s="244"/>
      <c r="J1042" s="240"/>
      <c r="K1042" s="240"/>
      <c r="L1042" s="245"/>
      <c r="M1042" s="246"/>
      <c r="N1042" s="247"/>
      <c r="O1042" s="247"/>
      <c r="P1042" s="247"/>
      <c r="Q1042" s="247"/>
      <c r="R1042" s="247"/>
      <c r="S1042" s="247"/>
      <c r="T1042" s="248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9" t="s">
        <v>151</v>
      </c>
      <c r="AU1042" s="249" t="s">
        <v>149</v>
      </c>
      <c r="AV1042" s="14" t="s">
        <v>149</v>
      </c>
      <c r="AW1042" s="14" t="s">
        <v>33</v>
      </c>
      <c r="AX1042" s="14" t="s">
        <v>76</v>
      </c>
      <c r="AY1042" s="249" t="s">
        <v>141</v>
      </c>
    </row>
    <row r="1043" s="15" customFormat="1">
      <c r="A1043" s="15"/>
      <c r="B1043" s="260"/>
      <c r="C1043" s="261"/>
      <c r="D1043" s="230" t="s">
        <v>151</v>
      </c>
      <c r="E1043" s="262" t="s">
        <v>1</v>
      </c>
      <c r="F1043" s="263" t="s">
        <v>321</v>
      </c>
      <c r="G1043" s="261"/>
      <c r="H1043" s="264">
        <v>1.5</v>
      </c>
      <c r="I1043" s="265"/>
      <c r="J1043" s="261"/>
      <c r="K1043" s="261"/>
      <c r="L1043" s="266"/>
      <c r="M1043" s="267"/>
      <c r="N1043" s="268"/>
      <c r="O1043" s="268"/>
      <c r="P1043" s="268"/>
      <c r="Q1043" s="268"/>
      <c r="R1043" s="268"/>
      <c r="S1043" s="268"/>
      <c r="T1043" s="269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70" t="s">
        <v>151</v>
      </c>
      <c r="AU1043" s="270" t="s">
        <v>149</v>
      </c>
      <c r="AV1043" s="15" t="s">
        <v>148</v>
      </c>
      <c r="AW1043" s="15" t="s">
        <v>33</v>
      </c>
      <c r="AX1043" s="15" t="s">
        <v>84</v>
      </c>
      <c r="AY1043" s="270" t="s">
        <v>141</v>
      </c>
    </row>
    <row r="1044" s="2" customFormat="1" ht="14.4" customHeight="1">
      <c r="A1044" s="39"/>
      <c r="B1044" s="40"/>
      <c r="C1044" s="215" t="s">
        <v>1219</v>
      </c>
      <c r="D1044" s="215" t="s">
        <v>143</v>
      </c>
      <c r="E1044" s="216" t="s">
        <v>1555</v>
      </c>
      <c r="F1044" s="217" t="s">
        <v>1556</v>
      </c>
      <c r="G1044" s="218" t="s">
        <v>146</v>
      </c>
      <c r="H1044" s="219">
        <v>14.762000000000001</v>
      </c>
      <c r="I1044" s="220"/>
      <c r="J1044" s="221">
        <f>ROUND(I1044*H1044,2)</f>
        <v>0</v>
      </c>
      <c r="K1044" s="217" t="s">
        <v>147</v>
      </c>
      <c r="L1044" s="45"/>
      <c r="M1044" s="222" t="s">
        <v>1</v>
      </c>
      <c r="N1044" s="223" t="s">
        <v>42</v>
      </c>
      <c r="O1044" s="92"/>
      <c r="P1044" s="224">
        <f>O1044*H1044</f>
        <v>0</v>
      </c>
      <c r="Q1044" s="224">
        <v>0</v>
      </c>
      <c r="R1044" s="224">
        <f>Q1044*H1044</f>
        <v>0</v>
      </c>
      <c r="S1044" s="224">
        <v>0.02</v>
      </c>
      <c r="T1044" s="225">
        <f>S1044*H1044</f>
        <v>0.29524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26" t="s">
        <v>229</v>
      </c>
      <c r="AT1044" s="226" t="s">
        <v>143</v>
      </c>
      <c r="AU1044" s="226" t="s">
        <v>149</v>
      </c>
      <c r="AY1044" s="18" t="s">
        <v>141</v>
      </c>
      <c r="BE1044" s="227">
        <f>IF(N1044="základní",J1044,0)</f>
        <v>0</v>
      </c>
      <c r="BF1044" s="227">
        <f>IF(N1044="snížená",J1044,0)</f>
        <v>0</v>
      </c>
      <c r="BG1044" s="227">
        <f>IF(N1044="zákl. přenesená",J1044,0)</f>
        <v>0</v>
      </c>
      <c r="BH1044" s="227">
        <f>IF(N1044="sníž. přenesená",J1044,0)</f>
        <v>0</v>
      </c>
      <c r="BI1044" s="227">
        <f>IF(N1044="nulová",J1044,0)</f>
        <v>0</v>
      </c>
      <c r="BJ1044" s="18" t="s">
        <v>149</v>
      </c>
      <c r="BK1044" s="227">
        <f>ROUND(I1044*H1044,2)</f>
        <v>0</v>
      </c>
      <c r="BL1044" s="18" t="s">
        <v>229</v>
      </c>
      <c r="BM1044" s="226" t="s">
        <v>1557</v>
      </c>
    </row>
    <row r="1045" s="13" customFormat="1">
      <c r="A1045" s="13"/>
      <c r="B1045" s="228"/>
      <c r="C1045" s="229"/>
      <c r="D1045" s="230" t="s">
        <v>151</v>
      </c>
      <c r="E1045" s="231" t="s">
        <v>1</v>
      </c>
      <c r="F1045" s="232" t="s">
        <v>164</v>
      </c>
      <c r="G1045" s="229"/>
      <c r="H1045" s="231" t="s">
        <v>1</v>
      </c>
      <c r="I1045" s="233"/>
      <c r="J1045" s="229"/>
      <c r="K1045" s="229"/>
      <c r="L1045" s="234"/>
      <c r="M1045" s="235"/>
      <c r="N1045" s="236"/>
      <c r="O1045" s="236"/>
      <c r="P1045" s="236"/>
      <c r="Q1045" s="236"/>
      <c r="R1045" s="236"/>
      <c r="S1045" s="236"/>
      <c r="T1045" s="237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8" t="s">
        <v>151</v>
      </c>
      <c r="AU1045" s="238" t="s">
        <v>149</v>
      </c>
      <c r="AV1045" s="13" t="s">
        <v>84</v>
      </c>
      <c r="AW1045" s="13" t="s">
        <v>33</v>
      </c>
      <c r="AX1045" s="13" t="s">
        <v>76</v>
      </c>
      <c r="AY1045" s="238" t="s">
        <v>141</v>
      </c>
    </row>
    <row r="1046" s="13" customFormat="1">
      <c r="A1046" s="13"/>
      <c r="B1046" s="228"/>
      <c r="C1046" s="229"/>
      <c r="D1046" s="230" t="s">
        <v>151</v>
      </c>
      <c r="E1046" s="231" t="s">
        <v>1</v>
      </c>
      <c r="F1046" s="232" t="s">
        <v>792</v>
      </c>
      <c r="G1046" s="229"/>
      <c r="H1046" s="231" t="s">
        <v>1</v>
      </c>
      <c r="I1046" s="233"/>
      <c r="J1046" s="229"/>
      <c r="K1046" s="229"/>
      <c r="L1046" s="234"/>
      <c r="M1046" s="235"/>
      <c r="N1046" s="236"/>
      <c r="O1046" s="236"/>
      <c r="P1046" s="236"/>
      <c r="Q1046" s="236"/>
      <c r="R1046" s="236"/>
      <c r="S1046" s="236"/>
      <c r="T1046" s="237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8" t="s">
        <v>151</v>
      </c>
      <c r="AU1046" s="238" t="s">
        <v>149</v>
      </c>
      <c r="AV1046" s="13" t="s">
        <v>84</v>
      </c>
      <c r="AW1046" s="13" t="s">
        <v>33</v>
      </c>
      <c r="AX1046" s="13" t="s">
        <v>76</v>
      </c>
      <c r="AY1046" s="238" t="s">
        <v>141</v>
      </c>
    </row>
    <row r="1047" s="14" customFormat="1">
      <c r="A1047" s="14"/>
      <c r="B1047" s="239"/>
      <c r="C1047" s="240"/>
      <c r="D1047" s="230" t="s">
        <v>151</v>
      </c>
      <c r="E1047" s="241" t="s">
        <v>1</v>
      </c>
      <c r="F1047" s="242" t="s">
        <v>1558</v>
      </c>
      <c r="G1047" s="240"/>
      <c r="H1047" s="243">
        <v>12.362</v>
      </c>
      <c r="I1047" s="244"/>
      <c r="J1047" s="240"/>
      <c r="K1047" s="240"/>
      <c r="L1047" s="245"/>
      <c r="M1047" s="246"/>
      <c r="N1047" s="247"/>
      <c r="O1047" s="247"/>
      <c r="P1047" s="247"/>
      <c r="Q1047" s="247"/>
      <c r="R1047" s="247"/>
      <c r="S1047" s="247"/>
      <c r="T1047" s="248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9" t="s">
        <v>151</v>
      </c>
      <c r="AU1047" s="249" t="s">
        <v>149</v>
      </c>
      <c r="AV1047" s="14" t="s">
        <v>149</v>
      </c>
      <c r="AW1047" s="14" t="s">
        <v>33</v>
      </c>
      <c r="AX1047" s="14" t="s">
        <v>76</v>
      </c>
      <c r="AY1047" s="249" t="s">
        <v>141</v>
      </c>
    </row>
    <row r="1048" s="13" customFormat="1">
      <c r="A1048" s="13"/>
      <c r="B1048" s="228"/>
      <c r="C1048" s="229"/>
      <c r="D1048" s="230" t="s">
        <v>151</v>
      </c>
      <c r="E1048" s="231" t="s">
        <v>1</v>
      </c>
      <c r="F1048" s="232" t="s">
        <v>466</v>
      </c>
      <c r="G1048" s="229"/>
      <c r="H1048" s="231" t="s">
        <v>1</v>
      </c>
      <c r="I1048" s="233"/>
      <c r="J1048" s="229"/>
      <c r="K1048" s="229"/>
      <c r="L1048" s="234"/>
      <c r="M1048" s="235"/>
      <c r="N1048" s="236"/>
      <c r="O1048" s="236"/>
      <c r="P1048" s="236"/>
      <c r="Q1048" s="236"/>
      <c r="R1048" s="236"/>
      <c r="S1048" s="236"/>
      <c r="T1048" s="237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8" t="s">
        <v>151</v>
      </c>
      <c r="AU1048" s="238" t="s">
        <v>149</v>
      </c>
      <c r="AV1048" s="13" t="s">
        <v>84</v>
      </c>
      <c r="AW1048" s="13" t="s">
        <v>33</v>
      </c>
      <c r="AX1048" s="13" t="s">
        <v>76</v>
      </c>
      <c r="AY1048" s="238" t="s">
        <v>141</v>
      </c>
    </row>
    <row r="1049" s="14" customFormat="1">
      <c r="A1049" s="14"/>
      <c r="B1049" s="239"/>
      <c r="C1049" s="240"/>
      <c r="D1049" s="230" t="s">
        <v>151</v>
      </c>
      <c r="E1049" s="241" t="s">
        <v>1</v>
      </c>
      <c r="F1049" s="242" t="s">
        <v>1559</v>
      </c>
      <c r="G1049" s="240"/>
      <c r="H1049" s="243">
        <v>2.3999999999999999</v>
      </c>
      <c r="I1049" s="244"/>
      <c r="J1049" s="240"/>
      <c r="K1049" s="240"/>
      <c r="L1049" s="245"/>
      <c r="M1049" s="246"/>
      <c r="N1049" s="247"/>
      <c r="O1049" s="247"/>
      <c r="P1049" s="247"/>
      <c r="Q1049" s="247"/>
      <c r="R1049" s="247"/>
      <c r="S1049" s="247"/>
      <c r="T1049" s="248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9" t="s">
        <v>151</v>
      </c>
      <c r="AU1049" s="249" t="s">
        <v>149</v>
      </c>
      <c r="AV1049" s="14" t="s">
        <v>149</v>
      </c>
      <c r="AW1049" s="14" t="s">
        <v>33</v>
      </c>
      <c r="AX1049" s="14" t="s">
        <v>76</v>
      </c>
      <c r="AY1049" s="249" t="s">
        <v>141</v>
      </c>
    </row>
    <row r="1050" s="15" customFormat="1">
      <c r="A1050" s="15"/>
      <c r="B1050" s="260"/>
      <c r="C1050" s="261"/>
      <c r="D1050" s="230" t="s">
        <v>151</v>
      </c>
      <c r="E1050" s="262" t="s">
        <v>1</v>
      </c>
      <c r="F1050" s="263" t="s">
        <v>321</v>
      </c>
      <c r="G1050" s="261"/>
      <c r="H1050" s="264">
        <v>14.762000000000001</v>
      </c>
      <c r="I1050" s="265"/>
      <c r="J1050" s="261"/>
      <c r="K1050" s="261"/>
      <c r="L1050" s="266"/>
      <c r="M1050" s="267"/>
      <c r="N1050" s="268"/>
      <c r="O1050" s="268"/>
      <c r="P1050" s="268"/>
      <c r="Q1050" s="268"/>
      <c r="R1050" s="268"/>
      <c r="S1050" s="268"/>
      <c r="T1050" s="269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0" t="s">
        <v>151</v>
      </c>
      <c r="AU1050" s="270" t="s">
        <v>149</v>
      </c>
      <c r="AV1050" s="15" t="s">
        <v>148</v>
      </c>
      <c r="AW1050" s="15" t="s">
        <v>33</v>
      </c>
      <c r="AX1050" s="15" t="s">
        <v>84</v>
      </c>
      <c r="AY1050" s="270" t="s">
        <v>141</v>
      </c>
    </row>
    <row r="1051" s="2" customFormat="1" ht="14.4" customHeight="1">
      <c r="A1051" s="39"/>
      <c r="B1051" s="40"/>
      <c r="C1051" s="215" t="s">
        <v>1560</v>
      </c>
      <c r="D1051" s="215" t="s">
        <v>143</v>
      </c>
      <c r="E1051" s="216" t="s">
        <v>1561</v>
      </c>
      <c r="F1051" s="217" t="s">
        <v>1562</v>
      </c>
      <c r="G1051" s="218" t="s">
        <v>146</v>
      </c>
      <c r="H1051" s="219">
        <v>39.784999999999997</v>
      </c>
      <c r="I1051" s="220"/>
      <c r="J1051" s="221">
        <f>ROUND(I1051*H1051,2)</f>
        <v>0</v>
      </c>
      <c r="K1051" s="217" t="s">
        <v>147</v>
      </c>
      <c r="L1051" s="45"/>
      <c r="M1051" s="222" t="s">
        <v>1</v>
      </c>
      <c r="N1051" s="223" t="s">
        <v>42</v>
      </c>
      <c r="O1051" s="92"/>
      <c r="P1051" s="224">
        <f>O1051*H1051</f>
        <v>0</v>
      </c>
      <c r="Q1051" s="224">
        <v>0</v>
      </c>
      <c r="R1051" s="224">
        <f>Q1051*H1051</f>
        <v>0</v>
      </c>
      <c r="S1051" s="224">
        <v>0.017999999999999999</v>
      </c>
      <c r="T1051" s="225">
        <f>S1051*H1051</f>
        <v>0.71612999999999993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26" t="s">
        <v>229</v>
      </c>
      <c r="AT1051" s="226" t="s">
        <v>143</v>
      </c>
      <c r="AU1051" s="226" t="s">
        <v>149</v>
      </c>
      <c r="AY1051" s="18" t="s">
        <v>141</v>
      </c>
      <c r="BE1051" s="227">
        <f>IF(N1051="základní",J1051,0)</f>
        <v>0</v>
      </c>
      <c r="BF1051" s="227">
        <f>IF(N1051="snížená",J1051,0)</f>
        <v>0</v>
      </c>
      <c r="BG1051" s="227">
        <f>IF(N1051="zákl. přenesená",J1051,0)</f>
        <v>0</v>
      </c>
      <c r="BH1051" s="227">
        <f>IF(N1051="sníž. přenesená",J1051,0)</f>
        <v>0</v>
      </c>
      <c r="BI1051" s="227">
        <f>IF(N1051="nulová",J1051,0)</f>
        <v>0</v>
      </c>
      <c r="BJ1051" s="18" t="s">
        <v>149</v>
      </c>
      <c r="BK1051" s="227">
        <f>ROUND(I1051*H1051,2)</f>
        <v>0</v>
      </c>
      <c r="BL1051" s="18" t="s">
        <v>229</v>
      </c>
      <c r="BM1051" s="226" t="s">
        <v>1563</v>
      </c>
    </row>
    <row r="1052" s="13" customFormat="1">
      <c r="A1052" s="13"/>
      <c r="B1052" s="228"/>
      <c r="C1052" s="229"/>
      <c r="D1052" s="230" t="s">
        <v>151</v>
      </c>
      <c r="E1052" s="231" t="s">
        <v>1</v>
      </c>
      <c r="F1052" s="232" t="s">
        <v>164</v>
      </c>
      <c r="G1052" s="229"/>
      <c r="H1052" s="231" t="s">
        <v>1</v>
      </c>
      <c r="I1052" s="233"/>
      <c r="J1052" s="229"/>
      <c r="K1052" s="229"/>
      <c r="L1052" s="234"/>
      <c r="M1052" s="235"/>
      <c r="N1052" s="236"/>
      <c r="O1052" s="236"/>
      <c r="P1052" s="236"/>
      <c r="Q1052" s="236"/>
      <c r="R1052" s="236"/>
      <c r="S1052" s="236"/>
      <c r="T1052" s="237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8" t="s">
        <v>151</v>
      </c>
      <c r="AU1052" s="238" t="s">
        <v>149</v>
      </c>
      <c r="AV1052" s="13" t="s">
        <v>84</v>
      </c>
      <c r="AW1052" s="13" t="s">
        <v>33</v>
      </c>
      <c r="AX1052" s="13" t="s">
        <v>76</v>
      </c>
      <c r="AY1052" s="238" t="s">
        <v>141</v>
      </c>
    </row>
    <row r="1053" s="13" customFormat="1">
      <c r="A1053" s="13"/>
      <c r="B1053" s="228"/>
      <c r="C1053" s="229"/>
      <c r="D1053" s="230" t="s">
        <v>151</v>
      </c>
      <c r="E1053" s="231" t="s">
        <v>1</v>
      </c>
      <c r="F1053" s="232" t="s">
        <v>803</v>
      </c>
      <c r="G1053" s="229"/>
      <c r="H1053" s="231" t="s">
        <v>1</v>
      </c>
      <c r="I1053" s="233"/>
      <c r="J1053" s="229"/>
      <c r="K1053" s="229"/>
      <c r="L1053" s="234"/>
      <c r="M1053" s="235"/>
      <c r="N1053" s="236"/>
      <c r="O1053" s="236"/>
      <c r="P1053" s="236"/>
      <c r="Q1053" s="236"/>
      <c r="R1053" s="236"/>
      <c r="S1053" s="236"/>
      <c r="T1053" s="237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8" t="s">
        <v>151</v>
      </c>
      <c r="AU1053" s="238" t="s">
        <v>149</v>
      </c>
      <c r="AV1053" s="13" t="s">
        <v>84</v>
      </c>
      <c r="AW1053" s="13" t="s">
        <v>33</v>
      </c>
      <c r="AX1053" s="13" t="s">
        <v>76</v>
      </c>
      <c r="AY1053" s="238" t="s">
        <v>141</v>
      </c>
    </row>
    <row r="1054" s="14" customFormat="1">
      <c r="A1054" s="14"/>
      <c r="B1054" s="239"/>
      <c r="C1054" s="240"/>
      <c r="D1054" s="230" t="s">
        <v>151</v>
      </c>
      <c r="E1054" s="241" t="s">
        <v>1</v>
      </c>
      <c r="F1054" s="242" t="s">
        <v>1564</v>
      </c>
      <c r="G1054" s="240"/>
      <c r="H1054" s="243">
        <v>12.305999999999999</v>
      </c>
      <c r="I1054" s="244"/>
      <c r="J1054" s="240"/>
      <c r="K1054" s="240"/>
      <c r="L1054" s="245"/>
      <c r="M1054" s="246"/>
      <c r="N1054" s="247"/>
      <c r="O1054" s="247"/>
      <c r="P1054" s="247"/>
      <c r="Q1054" s="247"/>
      <c r="R1054" s="247"/>
      <c r="S1054" s="247"/>
      <c r="T1054" s="248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9" t="s">
        <v>151</v>
      </c>
      <c r="AU1054" s="249" t="s">
        <v>149</v>
      </c>
      <c r="AV1054" s="14" t="s">
        <v>149</v>
      </c>
      <c r="AW1054" s="14" t="s">
        <v>33</v>
      </c>
      <c r="AX1054" s="14" t="s">
        <v>76</v>
      </c>
      <c r="AY1054" s="249" t="s">
        <v>141</v>
      </c>
    </row>
    <row r="1055" s="13" customFormat="1">
      <c r="A1055" s="13"/>
      <c r="B1055" s="228"/>
      <c r="C1055" s="229"/>
      <c r="D1055" s="230" t="s">
        <v>151</v>
      </c>
      <c r="E1055" s="231" t="s">
        <v>1</v>
      </c>
      <c r="F1055" s="232" t="s">
        <v>1565</v>
      </c>
      <c r="G1055" s="229"/>
      <c r="H1055" s="231" t="s">
        <v>1</v>
      </c>
      <c r="I1055" s="233"/>
      <c r="J1055" s="229"/>
      <c r="K1055" s="229"/>
      <c r="L1055" s="234"/>
      <c r="M1055" s="235"/>
      <c r="N1055" s="236"/>
      <c r="O1055" s="236"/>
      <c r="P1055" s="236"/>
      <c r="Q1055" s="236"/>
      <c r="R1055" s="236"/>
      <c r="S1055" s="236"/>
      <c r="T1055" s="237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8" t="s">
        <v>151</v>
      </c>
      <c r="AU1055" s="238" t="s">
        <v>149</v>
      </c>
      <c r="AV1055" s="13" t="s">
        <v>84</v>
      </c>
      <c r="AW1055" s="13" t="s">
        <v>33</v>
      </c>
      <c r="AX1055" s="13" t="s">
        <v>76</v>
      </c>
      <c r="AY1055" s="238" t="s">
        <v>141</v>
      </c>
    </row>
    <row r="1056" s="14" customFormat="1">
      <c r="A1056" s="14"/>
      <c r="B1056" s="239"/>
      <c r="C1056" s="240"/>
      <c r="D1056" s="230" t="s">
        <v>151</v>
      </c>
      <c r="E1056" s="241" t="s">
        <v>1</v>
      </c>
      <c r="F1056" s="242" t="s">
        <v>1566</v>
      </c>
      <c r="G1056" s="240"/>
      <c r="H1056" s="243">
        <v>27.478999999999999</v>
      </c>
      <c r="I1056" s="244"/>
      <c r="J1056" s="240"/>
      <c r="K1056" s="240"/>
      <c r="L1056" s="245"/>
      <c r="M1056" s="246"/>
      <c r="N1056" s="247"/>
      <c r="O1056" s="247"/>
      <c r="P1056" s="247"/>
      <c r="Q1056" s="247"/>
      <c r="R1056" s="247"/>
      <c r="S1056" s="247"/>
      <c r="T1056" s="248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9" t="s">
        <v>151</v>
      </c>
      <c r="AU1056" s="249" t="s">
        <v>149</v>
      </c>
      <c r="AV1056" s="14" t="s">
        <v>149</v>
      </c>
      <c r="AW1056" s="14" t="s">
        <v>33</v>
      </c>
      <c r="AX1056" s="14" t="s">
        <v>76</v>
      </c>
      <c r="AY1056" s="249" t="s">
        <v>141</v>
      </c>
    </row>
    <row r="1057" s="15" customFormat="1">
      <c r="A1057" s="15"/>
      <c r="B1057" s="260"/>
      <c r="C1057" s="261"/>
      <c r="D1057" s="230" t="s">
        <v>151</v>
      </c>
      <c r="E1057" s="262" t="s">
        <v>1</v>
      </c>
      <c r="F1057" s="263" t="s">
        <v>321</v>
      </c>
      <c r="G1057" s="261"/>
      <c r="H1057" s="264">
        <v>39.784999999999997</v>
      </c>
      <c r="I1057" s="265"/>
      <c r="J1057" s="261"/>
      <c r="K1057" s="261"/>
      <c r="L1057" s="266"/>
      <c r="M1057" s="267"/>
      <c r="N1057" s="268"/>
      <c r="O1057" s="268"/>
      <c r="P1057" s="268"/>
      <c r="Q1057" s="268"/>
      <c r="R1057" s="268"/>
      <c r="S1057" s="268"/>
      <c r="T1057" s="269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70" t="s">
        <v>151</v>
      </c>
      <c r="AU1057" s="270" t="s">
        <v>149</v>
      </c>
      <c r="AV1057" s="15" t="s">
        <v>148</v>
      </c>
      <c r="AW1057" s="15" t="s">
        <v>33</v>
      </c>
      <c r="AX1057" s="15" t="s">
        <v>84</v>
      </c>
      <c r="AY1057" s="270" t="s">
        <v>141</v>
      </c>
    </row>
    <row r="1058" s="2" customFormat="1" ht="24.15" customHeight="1">
      <c r="A1058" s="39"/>
      <c r="B1058" s="40"/>
      <c r="C1058" s="215" t="s">
        <v>1567</v>
      </c>
      <c r="D1058" s="215" t="s">
        <v>143</v>
      </c>
      <c r="E1058" s="216" t="s">
        <v>1568</v>
      </c>
      <c r="F1058" s="217" t="s">
        <v>1569</v>
      </c>
      <c r="G1058" s="218" t="s">
        <v>196</v>
      </c>
      <c r="H1058" s="219">
        <v>2.1989999999999998</v>
      </c>
      <c r="I1058" s="220"/>
      <c r="J1058" s="221">
        <f>ROUND(I1058*H1058,2)</f>
        <v>0</v>
      </c>
      <c r="K1058" s="217" t="s">
        <v>147</v>
      </c>
      <c r="L1058" s="45"/>
      <c r="M1058" s="222" t="s">
        <v>1</v>
      </c>
      <c r="N1058" s="223" t="s">
        <v>42</v>
      </c>
      <c r="O1058" s="92"/>
      <c r="P1058" s="224">
        <f>O1058*H1058</f>
        <v>0</v>
      </c>
      <c r="Q1058" s="224">
        <v>0</v>
      </c>
      <c r="R1058" s="224">
        <f>Q1058*H1058</f>
        <v>0</v>
      </c>
      <c r="S1058" s="224">
        <v>0</v>
      </c>
      <c r="T1058" s="225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26" t="s">
        <v>229</v>
      </c>
      <c r="AT1058" s="226" t="s">
        <v>143</v>
      </c>
      <c r="AU1058" s="226" t="s">
        <v>149</v>
      </c>
      <c r="AY1058" s="18" t="s">
        <v>141</v>
      </c>
      <c r="BE1058" s="227">
        <f>IF(N1058="základní",J1058,0)</f>
        <v>0</v>
      </c>
      <c r="BF1058" s="227">
        <f>IF(N1058="snížená",J1058,0)</f>
        <v>0</v>
      </c>
      <c r="BG1058" s="227">
        <f>IF(N1058="zákl. přenesená",J1058,0)</f>
        <v>0</v>
      </c>
      <c r="BH1058" s="227">
        <f>IF(N1058="sníž. přenesená",J1058,0)</f>
        <v>0</v>
      </c>
      <c r="BI1058" s="227">
        <f>IF(N1058="nulová",J1058,0)</f>
        <v>0</v>
      </c>
      <c r="BJ1058" s="18" t="s">
        <v>149</v>
      </c>
      <c r="BK1058" s="227">
        <f>ROUND(I1058*H1058,2)</f>
        <v>0</v>
      </c>
      <c r="BL1058" s="18" t="s">
        <v>229</v>
      </c>
      <c r="BM1058" s="226" t="s">
        <v>1570</v>
      </c>
    </row>
    <row r="1059" s="2" customFormat="1" ht="24.15" customHeight="1">
      <c r="A1059" s="39"/>
      <c r="B1059" s="40"/>
      <c r="C1059" s="215" t="s">
        <v>1571</v>
      </c>
      <c r="D1059" s="215" t="s">
        <v>143</v>
      </c>
      <c r="E1059" s="216" t="s">
        <v>1572</v>
      </c>
      <c r="F1059" s="217" t="s">
        <v>1573</v>
      </c>
      <c r="G1059" s="218" t="s">
        <v>196</v>
      </c>
      <c r="H1059" s="219">
        <v>2.1989999999999998</v>
      </c>
      <c r="I1059" s="220"/>
      <c r="J1059" s="221">
        <f>ROUND(I1059*H1059,2)</f>
        <v>0</v>
      </c>
      <c r="K1059" s="217" t="s">
        <v>147</v>
      </c>
      <c r="L1059" s="45"/>
      <c r="M1059" s="222" t="s">
        <v>1</v>
      </c>
      <c r="N1059" s="223" t="s">
        <v>42</v>
      </c>
      <c r="O1059" s="92"/>
      <c r="P1059" s="224">
        <f>O1059*H1059</f>
        <v>0</v>
      </c>
      <c r="Q1059" s="224">
        <v>0</v>
      </c>
      <c r="R1059" s="224">
        <f>Q1059*H1059</f>
        <v>0</v>
      </c>
      <c r="S1059" s="224">
        <v>0</v>
      </c>
      <c r="T1059" s="225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26" t="s">
        <v>229</v>
      </c>
      <c r="AT1059" s="226" t="s">
        <v>143</v>
      </c>
      <c r="AU1059" s="226" t="s">
        <v>149</v>
      </c>
      <c r="AY1059" s="18" t="s">
        <v>141</v>
      </c>
      <c r="BE1059" s="227">
        <f>IF(N1059="základní",J1059,0)</f>
        <v>0</v>
      </c>
      <c r="BF1059" s="227">
        <f>IF(N1059="snížená",J1059,0)</f>
        <v>0</v>
      </c>
      <c r="BG1059" s="227">
        <f>IF(N1059="zákl. přenesená",J1059,0)</f>
        <v>0</v>
      </c>
      <c r="BH1059" s="227">
        <f>IF(N1059="sníž. přenesená",J1059,0)</f>
        <v>0</v>
      </c>
      <c r="BI1059" s="227">
        <f>IF(N1059="nulová",J1059,0)</f>
        <v>0</v>
      </c>
      <c r="BJ1059" s="18" t="s">
        <v>149</v>
      </c>
      <c r="BK1059" s="227">
        <f>ROUND(I1059*H1059,2)</f>
        <v>0</v>
      </c>
      <c r="BL1059" s="18" t="s">
        <v>229</v>
      </c>
      <c r="BM1059" s="226" t="s">
        <v>1574</v>
      </c>
    </row>
    <row r="1060" s="12" customFormat="1" ht="22.8" customHeight="1">
      <c r="A1060" s="12"/>
      <c r="B1060" s="199"/>
      <c r="C1060" s="200"/>
      <c r="D1060" s="201" t="s">
        <v>75</v>
      </c>
      <c r="E1060" s="213" t="s">
        <v>1575</v>
      </c>
      <c r="F1060" s="213" t="s">
        <v>1576</v>
      </c>
      <c r="G1060" s="200"/>
      <c r="H1060" s="200"/>
      <c r="I1060" s="203"/>
      <c r="J1060" s="214">
        <f>BK1060</f>
        <v>0</v>
      </c>
      <c r="K1060" s="200"/>
      <c r="L1060" s="205"/>
      <c r="M1060" s="206"/>
      <c r="N1060" s="207"/>
      <c r="O1060" s="207"/>
      <c r="P1060" s="208">
        <f>SUM(P1061:P1127)</f>
        <v>0</v>
      </c>
      <c r="Q1060" s="207"/>
      <c r="R1060" s="208">
        <f>SUM(R1061:R1127)</f>
        <v>5.8072675999999994</v>
      </c>
      <c r="S1060" s="207"/>
      <c r="T1060" s="209">
        <f>SUM(T1061:T1127)</f>
        <v>8.3627953999999995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10" t="s">
        <v>149</v>
      </c>
      <c r="AT1060" s="211" t="s">
        <v>75</v>
      </c>
      <c r="AU1060" s="211" t="s">
        <v>84</v>
      </c>
      <c r="AY1060" s="210" t="s">
        <v>141</v>
      </c>
      <c r="BK1060" s="212">
        <f>SUM(BK1061:BK1127)</f>
        <v>0</v>
      </c>
    </row>
    <row r="1061" s="2" customFormat="1" ht="14.4" customHeight="1">
      <c r="A1061" s="39"/>
      <c r="B1061" s="40"/>
      <c r="C1061" s="215" t="s">
        <v>1577</v>
      </c>
      <c r="D1061" s="215" t="s">
        <v>143</v>
      </c>
      <c r="E1061" s="216" t="s">
        <v>1578</v>
      </c>
      <c r="F1061" s="217" t="s">
        <v>1579</v>
      </c>
      <c r="G1061" s="218" t="s">
        <v>146</v>
      </c>
      <c r="H1061" s="219">
        <v>180.428</v>
      </c>
      <c r="I1061" s="220"/>
      <c r="J1061" s="221">
        <f>ROUND(I1061*H1061,2)</f>
        <v>0</v>
      </c>
      <c r="K1061" s="217" t="s">
        <v>147</v>
      </c>
      <c r="L1061" s="45"/>
      <c r="M1061" s="222" t="s">
        <v>1</v>
      </c>
      <c r="N1061" s="223" t="s">
        <v>42</v>
      </c>
      <c r="O1061" s="92"/>
      <c r="P1061" s="224">
        <f>O1061*H1061</f>
        <v>0</v>
      </c>
      <c r="Q1061" s="224">
        <v>0.00029999999999999997</v>
      </c>
      <c r="R1061" s="224">
        <f>Q1061*H1061</f>
        <v>0.054128399999999993</v>
      </c>
      <c r="S1061" s="224">
        <v>0</v>
      </c>
      <c r="T1061" s="225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26" t="s">
        <v>229</v>
      </c>
      <c r="AT1061" s="226" t="s">
        <v>143</v>
      </c>
      <c r="AU1061" s="226" t="s">
        <v>149</v>
      </c>
      <c r="AY1061" s="18" t="s">
        <v>141</v>
      </c>
      <c r="BE1061" s="227">
        <f>IF(N1061="základní",J1061,0)</f>
        <v>0</v>
      </c>
      <c r="BF1061" s="227">
        <f>IF(N1061="snížená",J1061,0)</f>
        <v>0</v>
      </c>
      <c r="BG1061" s="227">
        <f>IF(N1061="zákl. přenesená",J1061,0)</f>
        <v>0</v>
      </c>
      <c r="BH1061" s="227">
        <f>IF(N1061="sníž. přenesená",J1061,0)</f>
        <v>0</v>
      </c>
      <c r="BI1061" s="227">
        <f>IF(N1061="nulová",J1061,0)</f>
        <v>0</v>
      </c>
      <c r="BJ1061" s="18" t="s">
        <v>149</v>
      </c>
      <c r="BK1061" s="227">
        <f>ROUND(I1061*H1061,2)</f>
        <v>0</v>
      </c>
      <c r="BL1061" s="18" t="s">
        <v>229</v>
      </c>
      <c r="BM1061" s="226" t="s">
        <v>1580</v>
      </c>
    </row>
    <row r="1062" s="13" customFormat="1">
      <c r="A1062" s="13"/>
      <c r="B1062" s="228"/>
      <c r="C1062" s="229"/>
      <c r="D1062" s="230" t="s">
        <v>151</v>
      </c>
      <c r="E1062" s="231" t="s">
        <v>1</v>
      </c>
      <c r="F1062" s="232" t="s">
        <v>1581</v>
      </c>
      <c r="G1062" s="229"/>
      <c r="H1062" s="231" t="s">
        <v>1</v>
      </c>
      <c r="I1062" s="233"/>
      <c r="J1062" s="229"/>
      <c r="K1062" s="229"/>
      <c r="L1062" s="234"/>
      <c r="M1062" s="235"/>
      <c r="N1062" s="236"/>
      <c r="O1062" s="236"/>
      <c r="P1062" s="236"/>
      <c r="Q1062" s="236"/>
      <c r="R1062" s="236"/>
      <c r="S1062" s="236"/>
      <c r="T1062" s="23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8" t="s">
        <v>151</v>
      </c>
      <c r="AU1062" s="238" t="s">
        <v>149</v>
      </c>
      <c r="AV1062" s="13" t="s">
        <v>84</v>
      </c>
      <c r="AW1062" s="13" t="s">
        <v>33</v>
      </c>
      <c r="AX1062" s="13" t="s">
        <v>76</v>
      </c>
      <c r="AY1062" s="238" t="s">
        <v>141</v>
      </c>
    </row>
    <row r="1063" s="14" customFormat="1">
      <c r="A1063" s="14"/>
      <c r="B1063" s="239"/>
      <c r="C1063" s="240"/>
      <c r="D1063" s="230" t="s">
        <v>151</v>
      </c>
      <c r="E1063" s="241" t="s">
        <v>1</v>
      </c>
      <c r="F1063" s="242" t="s">
        <v>1582</v>
      </c>
      <c r="G1063" s="240"/>
      <c r="H1063" s="243">
        <v>161.006</v>
      </c>
      <c r="I1063" s="244"/>
      <c r="J1063" s="240"/>
      <c r="K1063" s="240"/>
      <c r="L1063" s="245"/>
      <c r="M1063" s="246"/>
      <c r="N1063" s="247"/>
      <c r="O1063" s="247"/>
      <c r="P1063" s="247"/>
      <c r="Q1063" s="247"/>
      <c r="R1063" s="247"/>
      <c r="S1063" s="247"/>
      <c r="T1063" s="248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9" t="s">
        <v>151</v>
      </c>
      <c r="AU1063" s="249" t="s">
        <v>149</v>
      </c>
      <c r="AV1063" s="14" t="s">
        <v>149</v>
      </c>
      <c r="AW1063" s="14" t="s">
        <v>33</v>
      </c>
      <c r="AX1063" s="14" t="s">
        <v>76</v>
      </c>
      <c r="AY1063" s="249" t="s">
        <v>141</v>
      </c>
    </row>
    <row r="1064" s="13" customFormat="1">
      <c r="A1064" s="13"/>
      <c r="B1064" s="228"/>
      <c r="C1064" s="229"/>
      <c r="D1064" s="230" t="s">
        <v>151</v>
      </c>
      <c r="E1064" s="231" t="s">
        <v>1</v>
      </c>
      <c r="F1064" s="232" t="s">
        <v>1583</v>
      </c>
      <c r="G1064" s="229"/>
      <c r="H1064" s="231" t="s">
        <v>1</v>
      </c>
      <c r="I1064" s="233"/>
      <c r="J1064" s="229"/>
      <c r="K1064" s="229"/>
      <c r="L1064" s="234"/>
      <c r="M1064" s="235"/>
      <c r="N1064" s="236"/>
      <c r="O1064" s="236"/>
      <c r="P1064" s="236"/>
      <c r="Q1064" s="236"/>
      <c r="R1064" s="236"/>
      <c r="S1064" s="236"/>
      <c r="T1064" s="23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8" t="s">
        <v>151</v>
      </c>
      <c r="AU1064" s="238" t="s">
        <v>149</v>
      </c>
      <c r="AV1064" s="13" t="s">
        <v>84</v>
      </c>
      <c r="AW1064" s="13" t="s">
        <v>33</v>
      </c>
      <c r="AX1064" s="13" t="s">
        <v>76</v>
      </c>
      <c r="AY1064" s="238" t="s">
        <v>141</v>
      </c>
    </row>
    <row r="1065" s="14" customFormat="1">
      <c r="A1065" s="14"/>
      <c r="B1065" s="239"/>
      <c r="C1065" s="240"/>
      <c r="D1065" s="230" t="s">
        <v>151</v>
      </c>
      <c r="E1065" s="241" t="s">
        <v>1</v>
      </c>
      <c r="F1065" s="242" t="s">
        <v>1584</v>
      </c>
      <c r="G1065" s="240"/>
      <c r="H1065" s="243">
        <v>19.422000000000001</v>
      </c>
      <c r="I1065" s="244"/>
      <c r="J1065" s="240"/>
      <c r="K1065" s="240"/>
      <c r="L1065" s="245"/>
      <c r="M1065" s="246"/>
      <c r="N1065" s="247"/>
      <c r="O1065" s="247"/>
      <c r="P1065" s="247"/>
      <c r="Q1065" s="247"/>
      <c r="R1065" s="247"/>
      <c r="S1065" s="247"/>
      <c r="T1065" s="248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9" t="s">
        <v>151</v>
      </c>
      <c r="AU1065" s="249" t="s">
        <v>149</v>
      </c>
      <c r="AV1065" s="14" t="s">
        <v>149</v>
      </c>
      <c r="AW1065" s="14" t="s">
        <v>33</v>
      </c>
      <c r="AX1065" s="14" t="s">
        <v>76</v>
      </c>
      <c r="AY1065" s="249" t="s">
        <v>141</v>
      </c>
    </row>
    <row r="1066" s="15" customFormat="1">
      <c r="A1066" s="15"/>
      <c r="B1066" s="260"/>
      <c r="C1066" s="261"/>
      <c r="D1066" s="230" t="s">
        <v>151</v>
      </c>
      <c r="E1066" s="262" t="s">
        <v>1</v>
      </c>
      <c r="F1066" s="263" t="s">
        <v>321</v>
      </c>
      <c r="G1066" s="261"/>
      <c r="H1066" s="264">
        <v>180.428</v>
      </c>
      <c r="I1066" s="265"/>
      <c r="J1066" s="261"/>
      <c r="K1066" s="261"/>
      <c r="L1066" s="266"/>
      <c r="M1066" s="267"/>
      <c r="N1066" s="268"/>
      <c r="O1066" s="268"/>
      <c r="P1066" s="268"/>
      <c r="Q1066" s="268"/>
      <c r="R1066" s="268"/>
      <c r="S1066" s="268"/>
      <c r="T1066" s="269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70" t="s">
        <v>151</v>
      </c>
      <c r="AU1066" s="270" t="s">
        <v>149</v>
      </c>
      <c r="AV1066" s="15" t="s">
        <v>148</v>
      </c>
      <c r="AW1066" s="15" t="s">
        <v>33</v>
      </c>
      <c r="AX1066" s="15" t="s">
        <v>84</v>
      </c>
      <c r="AY1066" s="270" t="s">
        <v>141</v>
      </c>
    </row>
    <row r="1067" s="2" customFormat="1" ht="24.15" customHeight="1">
      <c r="A1067" s="39"/>
      <c r="B1067" s="40"/>
      <c r="C1067" s="215" t="s">
        <v>1585</v>
      </c>
      <c r="D1067" s="215" t="s">
        <v>143</v>
      </c>
      <c r="E1067" s="216" t="s">
        <v>1586</v>
      </c>
      <c r="F1067" s="217" t="s">
        <v>1587</v>
      </c>
      <c r="G1067" s="218" t="s">
        <v>249</v>
      </c>
      <c r="H1067" s="219">
        <v>241</v>
      </c>
      <c r="I1067" s="220"/>
      <c r="J1067" s="221">
        <f>ROUND(I1067*H1067,2)</f>
        <v>0</v>
      </c>
      <c r="K1067" s="217" t="s">
        <v>147</v>
      </c>
      <c r="L1067" s="45"/>
      <c r="M1067" s="222" t="s">
        <v>1</v>
      </c>
      <c r="N1067" s="223" t="s">
        <v>42</v>
      </c>
      <c r="O1067" s="92"/>
      <c r="P1067" s="224">
        <f>O1067*H1067</f>
        <v>0</v>
      </c>
      <c r="Q1067" s="224">
        <v>0</v>
      </c>
      <c r="R1067" s="224">
        <f>Q1067*H1067</f>
        <v>0</v>
      </c>
      <c r="S1067" s="224">
        <v>0.0032499999999999999</v>
      </c>
      <c r="T1067" s="225">
        <f>S1067*H1067</f>
        <v>0.78325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26" t="s">
        <v>229</v>
      </c>
      <c r="AT1067" s="226" t="s">
        <v>143</v>
      </c>
      <c r="AU1067" s="226" t="s">
        <v>149</v>
      </c>
      <c r="AY1067" s="18" t="s">
        <v>141</v>
      </c>
      <c r="BE1067" s="227">
        <f>IF(N1067="základní",J1067,0)</f>
        <v>0</v>
      </c>
      <c r="BF1067" s="227">
        <f>IF(N1067="snížená",J1067,0)</f>
        <v>0</v>
      </c>
      <c r="BG1067" s="227">
        <f>IF(N1067="zákl. přenesená",J1067,0)</f>
        <v>0</v>
      </c>
      <c r="BH1067" s="227">
        <f>IF(N1067="sníž. přenesená",J1067,0)</f>
        <v>0</v>
      </c>
      <c r="BI1067" s="227">
        <f>IF(N1067="nulová",J1067,0)</f>
        <v>0</v>
      </c>
      <c r="BJ1067" s="18" t="s">
        <v>149</v>
      </c>
      <c r="BK1067" s="227">
        <f>ROUND(I1067*H1067,2)</f>
        <v>0</v>
      </c>
      <c r="BL1067" s="18" t="s">
        <v>229</v>
      </c>
      <c r="BM1067" s="226" t="s">
        <v>1588</v>
      </c>
    </row>
    <row r="1068" s="13" customFormat="1">
      <c r="A1068" s="13"/>
      <c r="B1068" s="228"/>
      <c r="C1068" s="229"/>
      <c r="D1068" s="230" t="s">
        <v>151</v>
      </c>
      <c r="E1068" s="231" t="s">
        <v>1</v>
      </c>
      <c r="F1068" s="232" t="s">
        <v>1589</v>
      </c>
      <c r="G1068" s="229"/>
      <c r="H1068" s="231" t="s">
        <v>1</v>
      </c>
      <c r="I1068" s="233"/>
      <c r="J1068" s="229"/>
      <c r="K1068" s="229"/>
      <c r="L1068" s="234"/>
      <c r="M1068" s="235"/>
      <c r="N1068" s="236"/>
      <c r="O1068" s="236"/>
      <c r="P1068" s="236"/>
      <c r="Q1068" s="236"/>
      <c r="R1068" s="236"/>
      <c r="S1068" s="236"/>
      <c r="T1068" s="237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8" t="s">
        <v>151</v>
      </c>
      <c r="AU1068" s="238" t="s">
        <v>149</v>
      </c>
      <c r="AV1068" s="13" t="s">
        <v>84</v>
      </c>
      <c r="AW1068" s="13" t="s">
        <v>33</v>
      </c>
      <c r="AX1068" s="13" t="s">
        <v>76</v>
      </c>
      <c r="AY1068" s="238" t="s">
        <v>141</v>
      </c>
    </row>
    <row r="1069" s="13" customFormat="1">
      <c r="A1069" s="13"/>
      <c r="B1069" s="228"/>
      <c r="C1069" s="229"/>
      <c r="D1069" s="230" t="s">
        <v>151</v>
      </c>
      <c r="E1069" s="231" t="s">
        <v>1</v>
      </c>
      <c r="F1069" s="232" t="s">
        <v>1590</v>
      </c>
      <c r="G1069" s="229"/>
      <c r="H1069" s="231" t="s">
        <v>1</v>
      </c>
      <c r="I1069" s="233"/>
      <c r="J1069" s="229"/>
      <c r="K1069" s="229"/>
      <c r="L1069" s="234"/>
      <c r="M1069" s="235"/>
      <c r="N1069" s="236"/>
      <c r="O1069" s="236"/>
      <c r="P1069" s="236"/>
      <c r="Q1069" s="236"/>
      <c r="R1069" s="236"/>
      <c r="S1069" s="236"/>
      <c r="T1069" s="237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8" t="s">
        <v>151</v>
      </c>
      <c r="AU1069" s="238" t="s">
        <v>149</v>
      </c>
      <c r="AV1069" s="13" t="s">
        <v>84</v>
      </c>
      <c r="AW1069" s="13" t="s">
        <v>33</v>
      </c>
      <c r="AX1069" s="13" t="s">
        <v>76</v>
      </c>
      <c r="AY1069" s="238" t="s">
        <v>141</v>
      </c>
    </row>
    <row r="1070" s="14" customFormat="1">
      <c r="A1070" s="14"/>
      <c r="B1070" s="239"/>
      <c r="C1070" s="240"/>
      <c r="D1070" s="230" t="s">
        <v>151</v>
      </c>
      <c r="E1070" s="241" t="s">
        <v>1</v>
      </c>
      <c r="F1070" s="242" t="s">
        <v>1591</v>
      </c>
      <c r="G1070" s="240"/>
      <c r="H1070" s="243">
        <v>18.120000000000001</v>
      </c>
      <c r="I1070" s="244"/>
      <c r="J1070" s="240"/>
      <c r="K1070" s="240"/>
      <c r="L1070" s="245"/>
      <c r="M1070" s="246"/>
      <c r="N1070" s="247"/>
      <c r="O1070" s="247"/>
      <c r="P1070" s="247"/>
      <c r="Q1070" s="247"/>
      <c r="R1070" s="247"/>
      <c r="S1070" s="247"/>
      <c r="T1070" s="248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9" t="s">
        <v>151</v>
      </c>
      <c r="AU1070" s="249" t="s">
        <v>149</v>
      </c>
      <c r="AV1070" s="14" t="s">
        <v>149</v>
      </c>
      <c r="AW1070" s="14" t="s">
        <v>33</v>
      </c>
      <c r="AX1070" s="14" t="s">
        <v>76</v>
      </c>
      <c r="AY1070" s="249" t="s">
        <v>141</v>
      </c>
    </row>
    <row r="1071" s="14" customFormat="1">
      <c r="A1071" s="14"/>
      <c r="B1071" s="239"/>
      <c r="C1071" s="240"/>
      <c r="D1071" s="230" t="s">
        <v>151</v>
      </c>
      <c r="E1071" s="241" t="s">
        <v>1</v>
      </c>
      <c r="F1071" s="242" t="s">
        <v>1592</v>
      </c>
      <c r="G1071" s="240"/>
      <c r="H1071" s="243">
        <v>6.8799999999999999</v>
      </c>
      <c r="I1071" s="244"/>
      <c r="J1071" s="240"/>
      <c r="K1071" s="240"/>
      <c r="L1071" s="245"/>
      <c r="M1071" s="246"/>
      <c r="N1071" s="247"/>
      <c r="O1071" s="247"/>
      <c r="P1071" s="247"/>
      <c r="Q1071" s="247"/>
      <c r="R1071" s="247"/>
      <c r="S1071" s="247"/>
      <c r="T1071" s="248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49" t="s">
        <v>151</v>
      </c>
      <c r="AU1071" s="249" t="s">
        <v>149</v>
      </c>
      <c r="AV1071" s="14" t="s">
        <v>149</v>
      </c>
      <c r="AW1071" s="14" t="s">
        <v>33</v>
      </c>
      <c r="AX1071" s="14" t="s">
        <v>76</v>
      </c>
      <c r="AY1071" s="249" t="s">
        <v>141</v>
      </c>
    </row>
    <row r="1072" s="13" customFormat="1">
      <c r="A1072" s="13"/>
      <c r="B1072" s="228"/>
      <c r="C1072" s="229"/>
      <c r="D1072" s="230" t="s">
        <v>151</v>
      </c>
      <c r="E1072" s="231" t="s">
        <v>1</v>
      </c>
      <c r="F1072" s="232" t="s">
        <v>1593</v>
      </c>
      <c r="G1072" s="229"/>
      <c r="H1072" s="231" t="s">
        <v>1</v>
      </c>
      <c r="I1072" s="233"/>
      <c r="J1072" s="229"/>
      <c r="K1072" s="229"/>
      <c r="L1072" s="234"/>
      <c r="M1072" s="235"/>
      <c r="N1072" s="236"/>
      <c r="O1072" s="236"/>
      <c r="P1072" s="236"/>
      <c r="Q1072" s="236"/>
      <c r="R1072" s="236"/>
      <c r="S1072" s="236"/>
      <c r="T1072" s="237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8" t="s">
        <v>151</v>
      </c>
      <c r="AU1072" s="238" t="s">
        <v>149</v>
      </c>
      <c r="AV1072" s="13" t="s">
        <v>84</v>
      </c>
      <c r="AW1072" s="13" t="s">
        <v>33</v>
      </c>
      <c r="AX1072" s="13" t="s">
        <v>76</v>
      </c>
      <c r="AY1072" s="238" t="s">
        <v>141</v>
      </c>
    </row>
    <row r="1073" s="14" customFormat="1">
      <c r="A1073" s="14"/>
      <c r="B1073" s="239"/>
      <c r="C1073" s="240"/>
      <c r="D1073" s="230" t="s">
        <v>151</v>
      </c>
      <c r="E1073" s="241" t="s">
        <v>1</v>
      </c>
      <c r="F1073" s="242" t="s">
        <v>998</v>
      </c>
      <c r="G1073" s="240"/>
      <c r="H1073" s="243">
        <v>216</v>
      </c>
      <c r="I1073" s="244"/>
      <c r="J1073" s="240"/>
      <c r="K1073" s="240"/>
      <c r="L1073" s="245"/>
      <c r="M1073" s="246"/>
      <c r="N1073" s="247"/>
      <c r="O1073" s="247"/>
      <c r="P1073" s="247"/>
      <c r="Q1073" s="247"/>
      <c r="R1073" s="247"/>
      <c r="S1073" s="247"/>
      <c r="T1073" s="248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9" t="s">
        <v>151</v>
      </c>
      <c r="AU1073" s="249" t="s">
        <v>149</v>
      </c>
      <c r="AV1073" s="14" t="s">
        <v>149</v>
      </c>
      <c r="AW1073" s="14" t="s">
        <v>33</v>
      </c>
      <c r="AX1073" s="14" t="s">
        <v>76</v>
      </c>
      <c r="AY1073" s="249" t="s">
        <v>141</v>
      </c>
    </row>
    <row r="1074" s="15" customFormat="1">
      <c r="A1074" s="15"/>
      <c r="B1074" s="260"/>
      <c r="C1074" s="261"/>
      <c r="D1074" s="230" t="s">
        <v>151</v>
      </c>
      <c r="E1074" s="262" t="s">
        <v>1</v>
      </c>
      <c r="F1074" s="263" t="s">
        <v>321</v>
      </c>
      <c r="G1074" s="261"/>
      <c r="H1074" s="264">
        <v>241</v>
      </c>
      <c r="I1074" s="265"/>
      <c r="J1074" s="261"/>
      <c r="K1074" s="261"/>
      <c r="L1074" s="266"/>
      <c r="M1074" s="267"/>
      <c r="N1074" s="268"/>
      <c r="O1074" s="268"/>
      <c r="P1074" s="268"/>
      <c r="Q1074" s="268"/>
      <c r="R1074" s="268"/>
      <c r="S1074" s="268"/>
      <c r="T1074" s="269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70" t="s">
        <v>151</v>
      </c>
      <c r="AU1074" s="270" t="s">
        <v>149</v>
      </c>
      <c r="AV1074" s="15" t="s">
        <v>148</v>
      </c>
      <c r="AW1074" s="15" t="s">
        <v>33</v>
      </c>
      <c r="AX1074" s="15" t="s">
        <v>84</v>
      </c>
      <c r="AY1074" s="270" t="s">
        <v>141</v>
      </c>
    </row>
    <row r="1075" s="2" customFormat="1" ht="24.15" customHeight="1">
      <c r="A1075" s="39"/>
      <c r="B1075" s="40"/>
      <c r="C1075" s="215" t="s">
        <v>1594</v>
      </c>
      <c r="D1075" s="215" t="s">
        <v>143</v>
      </c>
      <c r="E1075" s="216" t="s">
        <v>1595</v>
      </c>
      <c r="F1075" s="217" t="s">
        <v>1596</v>
      </c>
      <c r="G1075" s="218" t="s">
        <v>249</v>
      </c>
      <c r="H1075" s="219">
        <v>28.800000000000001</v>
      </c>
      <c r="I1075" s="220"/>
      <c r="J1075" s="221">
        <f>ROUND(I1075*H1075,2)</f>
        <v>0</v>
      </c>
      <c r="K1075" s="217" t="s">
        <v>147</v>
      </c>
      <c r="L1075" s="45"/>
      <c r="M1075" s="222" t="s">
        <v>1</v>
      </c>
      <c r="N1075" s="223" t="s">
        <v>42</v>
      </c>
      <c r="O1075" s="92"/>
      <c r="P1075" s="224">
        <f>O1075*H1075</f>
        <v>0</v>
      </c>
      <c r="Q1075" s="224">
        <v>0.00029999999999999997</v>
      </c>
      <c r="R1075" s="224">
        <f>Q1075*H1075</f>
        <v>0.0086400000000000001</v>
      </c>
      <c r="S1075" s="224">
        <v>0</v>
      </c>
      <c r="T1075" s="225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26" t="s">
        <v>229</v>
      </c>
      <c r="AT1075" s="226" t="s">
        <v>143</v>
      </c>
      <c r="AU1075" s="226" t="s">
        <v>149</v>
      </c>
      <c r="AY1075" s="18" t="s">
        <v>141</v>
      </c>
      <c r="BE1075" s="227">
        <f>IF(N1075="základní",J1075,0)</f>
        <v>0</v>
      </c>
      <c r="BF1075" s="227">
        <f>IF(N1075="snížená",J1075,0)</f>
        <v>0</v>
      </c>
      <c r="BG1075" s="227">
        <f>IF(N1075="zákl. přenesená",J1075,0)</f>
        <v>0</v>
      </c>
      <c r="BH1075" s="227">
        <f>IF(N1075="sníž. přenesená",J1075,0)</f>
        <v>0</v>
      </c>
      <c r="BI1075" s="227">
        <f>IF(N1075="nulová",J1075,0)</f>
        <v>0</v>
      </c>
      <c r="BJ1075" s="18" t="s">
        <v>149</v>
      </c>
      <c r="BK1075" s="227">
        <f>ROUND(I1075*H1075,2)</f>
        <v>0</v>
      </c>
      <c r="BL1075" s="18" t="s">
        <v>229</v>
      </c>
      <c r="BM1075" s="226" t="s">
        <v>1597</v>
      </c>
    </row>
    <row r="1076" s="13" customFormat="1">
      <c r="A1076" s="13"/>
      <c r="B1076" s="228"/>
      <c r="C1076" s="229"/>
      <c r="D1076" s="230" t="s">
        <v>151</v>
      </c>
      <c r="E1076" s="231" t="s">
        <v>1</v>
      </c>
      <c r="F1076" s="232" t="s">
        <v>1598</v>
      </c>
      <c r="G1076" s="229"/>
      <c r="H1076" s="231" t="s">
        <v>1</v>
      </c>
      <c r="I1076" s="233"/>
      <c r="J1076" s="229"/>
      <c r="K1076" s="229"/>
      <c r="L1076" s="234"/>
      <c r="M1076" s="235"/>
      <c r="N1076" s="236"/>
      <c r="O1076" s="236"/>
      <c r="P1076" s="236"/>
      <c r="Q1076" s="236"/>
      <c r="R1076" s="236"/>
      <c r="S1076" s="236"/>
      <c r="T1076" s="237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8" t="s">
        <v>151</v>
      </c>
      <c r="AU1076" s="238" t="s">
        <v>149</v>
      </c>
      <c r="AV1076" s="13" t="s">
        <v>84</v>
      </c>
      <c r="AW1076" s="13" t="s">
        <v>33</v>
      </c>
      <c r="AX1076" s="13" t="s">
        <v>76</v>
      </c>
      <c r="AY1076" s="238" t="s">
        <v>141</v>
      </c>
    </row>
    <row r="1077" s="14" customFormat="1">
      <c r="A1077" s="14"/>
      <c r="B1077" s="239"/>
      <c r="C1077" s="240"/>
      <c r="D1077" s="230" t="s">
        <v>151</v>
      </c>
      <c r="E1077" s="241" t="s">
        <v>1</v>
      </c>
      <c r="F1077" s="242" t="s">
        <v>1599</v>
      </c>
      <c r="G1077" s="240"/>
      <c r="H1077" s="243">
        <v>28.800000000000001</v>
      </c>
      <c r="I1077" s="244"/>
      <c r="J1077" s="240"/>
      <c r="K1077" s="240"/>
      <c r="L1077" s="245"/>
      <c r="M1077" s="246"/>
      <c r="N1077" s="247"/>
      <c r="O1077" s="247"/>
      <c r="P1077" s="247"/>
      <c r="Q1077" s="247"/>
      <c r="R1077" s="247"/>
      <c r="S1077" s="247"/>
      <c r="T1077" s="248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9" t="s">
        <v>151</v>
      </c>
      <c r="AU1077" s="249" t="s">
        <v>149</v>
      </c>
      <c r="AV1077" s="14" t="s">
        <v>149</v>
      </c>
      <c r="AW1077" s="14" t="s">
        <v>33</v>
      </c>
      <c r="AX1077" s="14" t="s">
        <v>84</v>
      </c>
      <c r="AY1077" s="249" t="s">
        <v>141</v>
      </c>
    </row>
    <row r="1078" s="2" customFormat="1" ht="24.15" customHeight="1">
      <c r="A1078" s="39"/>
      <c r="B1078" s="40"/>
      <c r="C1078" s="215" t="s">
        <v>1600</v>
      </c>
      <c r="D1078" s="215" t="s">
        <v>143</v>
      </c>
      <c r="E1078" s="216" t="s">
        <v>1601</v>
      </c>
      <c r="F1078" s="217" t="s">
        <v>1602</v>
      </c>
      <c r="G1078" s="218" t="s">
        <v>249</v>
      </c>
      <c r="H1078" s="219">
        <v>300.68000000000001</v>
      </c>
      <c r="I1078" s="220"/>
      <c r="J1078" s="221">
        <f>ROUND(I1078*H1078,2)</f>
        <v>0</v>
      </c>
      <c r="K1078" s="217" t="s">
        <v>147</v>
      </c>
      <c r="L1078" s="45"/>
      <c r="M1078" s="222" t="s">
        <v>1</v>
      </c>
      <c r="N1078" s="223" t="s">
        <v>42</v>
      </c>
      <c r="O1078" s="92"/>
      <c r="P1078" s="224">
        <f>O1078*H1078</f>
        <v>0</v>
      </c>
      <c r="Q1078" s="224">
        <v>0.00042999999999999999</v>
      </c>
      <c r="R1078" s="224">
        <f>Q1078*H1078</f>
        <v>0.1292924</v>
      </c>
      <c r="S1078" s="224">
        <v>0</v>
      </c>
      <c r="T1078" s="225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26" t="s">
        <v>229</v>
      </c>
      <c r="AT1078" s="226" t="s">
        <v>143</v>
      </c>
      <c r="AU1078" s="226" t="s">
        <v>149</v>
      </c>
      <c r="AY1078" s="18" t="s">
        <v>141</v>
      </c>
      <c r="BE1078" s="227">
        <f>IF(N1078="základní",J1078,0)</f>
        <v>0</v>
      </c>
      <c r="BF1078" s="227">
        <f>IF(N1078="snížená",J1078,0)</f>
        <v>0</v>
      </c>
      <c r="BG1078" s="227">
        <f>IF(N1078="zákl. přenesená",J1078,0)</f>
        <v>0</v>
      </c>
      <c r="BH1078" s="227">
        <f>IF(N1078="sníž. přenesená",J1078,0)</f>
        <v>0</v>
      </c>
      <c r="BI1078" s="227">
        <f>IF(N1078="nulová",J1078,0)</f>
        <v>0</v>
      </c>
      <c r="BJ1078" s="18" t="s">
        <v>149</v>
      </c>
      <c r="BK1078" s="227">
        <f>ROUND(I1078*H1078,2)</f>
        <v>0</v>
      </c>
      <c r="BL1078" s="18" t="s">
        <v>229</v>
      </c>
      <c r="BM1078" s="226" t="s">
        <v>1603</v>
      </c>
    </row>
    <row r="1079" s="13" customFormat="1">
      <c r="A1079" s="13"/>
      <c r="B1079" s="228"/>
      <c r="C1079" s="229"/>
      <c r="D1079" s="230" t="s">
        <v>151</v>
      </c>
      <c r="E1079" s="231" t="s">
        <v>1</v>
      </c>
      <c r="F1079" s="232" t="s">
        <v>1581</v>
      </c>
      <c r="G1079" s="229"/>
      <c r="H1079" s="231" t="s">
        <v>1</v>
      </c>
      <c r="I1079" s="233"/>
      <c r="J1079" s="229"/>
      <c r="K1079" s="229"/>
      <c r="L1079" s="234"/>
      <c r="M1079" s="235"/>
      <c r="N1079" s="236"/>
      <c r="O1079" s="236"/>
      <c r="P1079" s="236"/>
      <c r="Q1079" s="236"/>
      <c r="R1079" s="236"/>
      <c r="S1079" s="236"/>
      <c r="T1079" s="237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8" t="s">
        <v>151</v>
      </c>
      <c r="AU1079" s="238" t="s">
        <v>149</v>
      </c>
      <c r="AV1079" s="13" t="s">
        <v>84</v>
      </c>
      <c r="AW1079" s="13" t="s">
        <v>33</v>
      </c>
      <c r="AX1079" s="13" t="s">
        <v>76</v>
      </c>
      <c r="AY1079" s="238" t="s">
        <v>141</v>
      </c>
    </row>
    <row r="1080" s="14" customFormat="1">
      <c r="A1080" s="14"/>
      <c r="B1080" s="239"/>
      <c r="C1080" s="240"/>
      <c r="D1080" s="230" t="s">
        <v>151</v>
      </c>
      <c r="E1080" s="241" t="s">
        <v>1</v>
      </c>
      <c r="F1080" s="242" t="s">
        <v>1604</v>
      </c>
      <c r="G1080" s="240"/>
      <c r="H1080" s="243">
        <v>279.72000000000003</v>
      </c>
      <c r="I1080" s="244"/>
      <c r="J1080" s="240"/>
      <c r="K1080" s="240"/>
      <c r="L1080" s="245"/>
      <c r="M1080" s="246"/>
      <c r="N1080" s="247"/>
      <c r="O1080" s="247"/>
      <c r="P1080" s="247"/>
      <c r="Q1080" s="247"/>
      <c r="R1080" s="247"/>
      <c r="S1080" s="247"/>
      <c r="T1080" s="248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9" t="s">
        <v>151</v>
      </c>
      <c r="AU1080" s="249" t="s">
        <v>149</v>
      </c>
      <c r="AV1080" s="14" t="s">
        <v>149</v>
      </c>
      <c r="AW1080" s="14" t="s">
        <v>33</v>
      </c>
      <c r="AX1080" s="14" t="s">
        <v>76</v>
      </c>
      <c r="AY1080" s="249" t="s">
        <v>141</v>
      </c>
    </row>
    <row r="1081" s="13" customFormat="1">
      <c r="A1081" s="13"/>
      <c r="B1081" s="228"/>
      <c r="C1081" s="229"/>
      <c r="D1081" s="230" t="s">
        <v>151</v>
      </c>
      <c r="E1081" s="231" t="s">
        <v>1</v>
      </c>
      <c r="F1081" s="232" t="s">
        <v>1605</v>
      </c>
      <c r="G1081" s="229"/>
      <c r="H1081" s="231" t="s">
        <v>1</v>
      </c>
      <c r="I1081" s="233"/>
      <c r="J1081" s="229"/>
      <c r="K1081" s="229"/>
      <c r="L1081" s="234"/>
      <c r="M1081" s="235"/>
      <c r="N1081" s="236"/>
      <c r="O1081" s="236"/>
      <c r="P1081" s="236"/>
      <c r="Q1081" s="236"/>
      <c r="R1081" s="236"/>
      <c r="S1081" s="236"/>
      <c r="T1081" s="237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8" t="s">
        <v>151</v>
      </c>
      <c r="AU1081" s="238" t="s">
        <v>149</v>
      </c>
      <c r="AV1081" s="13" t="s">
        <v>84</v>
      </c>
      <c r="AW1081" s="13" t="s">
        <v>33</v>
      </c>
      <c r="AX1081" s="13" t="s">
        <v>76</v>
      </c>
      <c r="AY1081" s="238" t="s">
        <v>141</v>
      </c>
    </row>
    <row r="1082" s="14" customFormat="1">
      <c r="A1082" s="14"/>
      <c r="B1082" s="239"/>
      <c r="C1082" s="240"/>
      <c r="D1082" s="230" t="s">
        <v>151</v>
      </c>
      <c r="E1082" s="241" t="s">
        <v>1</v>
      </c>
      <c r="F1082" s="242" t="s">
        <v>1606</v>
      </c>
      <c r="G1082" s="240"/>
      <c r="H1082" s="243">
        <v>20.960000000000001</v>
      </c>
      <c r="I1082" s="244"/>
      <c r="J1082" s="240"/>
      <c r="K1082" s="240"/>
      <c r="L1082" s="245"/>
      <c r="M1082" s="246"/>
      <c r="N1082" s="247"/>
      <c r="O1082" s="247"/>
      <c r="P1082" s="247"/>
      <c r="Q1082" s="247"/>
      <c r="R1082" s="247"/>
      <c r="S1082" s="247"/>
      <c r="T1082" s="248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9" t="s">
        <v>151</v>
      </c>
      <c r="AU1082" s="249" t="s">
        <v>149</v>
      </c>
      <c r="AV1082" s="14" t="s">
        <v>149</v>
      </c>
      <c r="AW1082" s="14" t="s">
        <v>33</v>
      </c>
      <c r="AX1082" s="14" t="s">
        <v>76</v>
      </c>
      <c r="AY1082" s="249" t="s">
        <v>141</v>
      </c>
    </row>
    <row r="1083" s="15" customFormat="1">
      <c r="A1083" s="15"/>
      <c r="B1083" s="260"/>
      <c r="C1083" s="261"/>
      <c r="D1083" s="230" t="s">
        <v>151</v>
      </c>
      <c r="E1083" s="262" t="s">
        <v>1</v>
      </c>
      <c r="F1083" s="263" t="s">
        <v>321</v>
      </c>
      <c r="G1083" s="261"/>
      <c r="H1083" s="264">
        <v>300.68000000000001</v>
      </c>
      <c r="I1083" s="265"/>
      <c r="J1083" s="261"/>
      <c r="K1083" s="261"/>
      <c r="L1083" s="266"/>
      <c r="M1083" s="267"/>
      <c r="N1083" s="268"/>
      <c r="O1083" s="268"/>
      <c r="P1083" s="268"/>
      <c r="Q1083" s="268"/>
      <c r="R1083" s="268"/>
      <c r="S1083" s="268"/>
      <c r="T1083" s="269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70" t="s">
        <v>151</v>
      </c>
      <c r="AU1083" s="270" t="s">
        <v>149</v>
      </c>
      <c r="AV1083" s="15" t="s">
        <v>148</v>
      </c>
      <c r="AW1083" s="15" t="s">
        <v>33</v>
      </c>
      <c r="AX1083" s="15" t="s">
        <v>84</v>
      </c>
      <c r="AY1083" s="270" t="s">
        <v>141</v>
      </c>
    </row>
    <row r="1084" s="2" customFormat="1" ht="24.15" customHeight="1">
      <c r="A1084" s="39"/>
      <c r="B1084" s="40"/>
      <c r="C1084" s="250" t="s">
        <v>1607</v>
      </c>
      <c r="D1084" s="250" t="s">
        <v>193</v>
      </c>
      <c r="E1084" s="251" t="s">
        <v>1608</v>
      </c>
      <c r="F1084" s="252" t="s">
        <v>1609</v>
      </c>
      <c r="G1084" s="253" t="s">
        <v>256</v>
      </c>
      <c r="H1084" s="254">
        <v>1102</v>
      </c>
      <c r="I1084" s="255"/>
      <c r="J1084" s="256">
        <f>ROUND(I1084*H1084,2)</f>
        <v>0</v>
      </c>
      <c r="K1084" s="252" t="s">
        <v>147</v>
      </c>
      <c r="L1084" s="257"/>
      <c r="M1084" s="258" t="s">
        <v>1</v>
      </c>
      <c r="N1084" s="259" t="s">
        <v>42</v>
      </c>
      <c r="O1084" s="92"/>
      <c r="P1084" s="224">
        <f>O1084*H1084</f>
        <v>0</v>
      </c>
      <c r="Q1084" s="224">
        <v>0.00046999999999999999</v>
      </c>
      <c r="R1084" s="224">
        <f>Q1084*H1084</f>
        <v>0.51793999999999996</v>
      </c>
      <c r="S1084" s="224">
        <v>0</v>
      </c>
      <c r="T1084" s="225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26" t="s">
        <v>322</v>
      </c>
      <c r="AT1084" s="226" t="s">
        <v>193</v>
      </c>
      <c r="AU1084" s="226" t="s">
        <v>149</v>
      </c>
      <c r="AY1084" s="18" t="s">
        <v>141</v>
      </c>
      <c r="BE1084" s="227">
        <f>IF(N1084="základní",J1084,0)</f>
        <v>0</v>
      </c>
      <c r="BF1084" s="227">
        <f>IF(N1084="snížená",J1084,0)</f>
        <v>0</v>
      </c>
      <c r="BG1084" s="227">
        <f>IF(N1084="zákl. přenesená",J1084,0)</f>
        <v>0</v>
      </c>
      <c r="BH1084" s="227">
        <f>IF(N1084="sníž. přenesená",J1084,0)</f>
        <v>0</v>
      </c>
      <c r="BI1084" s="227">
        <f>IF(N1084="nulová",J1084,0)</f>
        <v>0</v>
      </c>
      <c r="BJ1084" s="18" t="s">
        <v>149</v>
      </c>
      <c r="BK1084" s="227">
        <f>ROUND(I1084*H1084,2)</f>
        <v>0</v>
      </c>
      <c r="BL1084" s="18" t="s">
        <v>229</v>
      </c>
      <c r="BM1084" s="226" t="s">
        <v>1610</v>
      </c>
    </row>
    <row r="1085" s="14" customFormat="1">
      <c r="A1085" s="14"/>
      <c r="B1085" s="239"/>
      <c r="C1085" s="240"/>
      <c r="D1085" s="230" t="s">
        <v>151</v>
      </c>
      <c r="E1085" s="241" t="s">
        <v>1</v>
      </c>
      <c r="F1085" s="242" t="s">
        <v>1611</v>
      </c>
      <c r="G1085" s="240"/>
      <c r="H1085" s="243">
        <v>1102</v>
      </c>
      <c r="I1085" s="244"/>
      <c r="J1085" s="240"/>
      <c r="K1085" s="240"/>
      <c r="L1085" s="245"/>
      <c r="M1085" s="246"/>
      <c r="N1085" s="247"/>
      <c r="O1085" s="247"/>
      <c r="P1085" s="247"/>
      <c r="Q1085" s="247"/>
      <c r="R1085" s="247"/>
      <c r="S1085" s="247"/>
      <c r="T1085" s="248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9" t="s">
        <v>151</v>
      </c>
      <c r="AU1085" s="249" t="s">
        <v>149</v>
      </c>
      <c r="AV1085" s="14" t="s">
        <v>149</v>
      </c>
      <c r="AW1085" s="14" t="s">
        <v>33</v>
      </c>
      <c r="AX1085" s="14" t="s">
        <v>84</v>
      </c>
      <c r="AY1085" s="249" t="s">
        <v>141</v>
      </c>
    </row>
    <row r="1086" s="2" customFormat="1" ht="14.4" customHeight="1">
      <c r="A1086" s="39"/>
      <c r="B1086" s="40"/>
      <c r="C1086" s="215" t="s">
        <v>1612</v>
      </c>
      <c r="D1086" s="215" t="s">
        <v>143</v>
      </c>
      <c r="E1086" s="216" t="s">
        <v>1613</v>
      </c>
      <c r="F1086" s="217" t="s">
        <v>1614</v>
      </c>
      <c r="G1086" s="218" t="s">
        <v>146</v>
      </c>
      <c r="H1086" s="219">
        <v>214.71799999999999</v>
      </c>
      <c r="I1086" s="220"/>
      <c r="J1086" s="221">
        <f>ROUND(I1086*H1086,2)</f>
        <v>0</v>
      </c>
      <c r="K1086" s="217" t="s">
        <v>147</v>
      </c>
      <c r="L1086" s="45"/>
      <c r="M1086" s="222" t="s">
        <v>1</v>
      </c>
      <c r="N1086" s="223" t="s">
        <v>42</v>
      </c>
      <c r="O1086" s="92"/>
      <c r="P1086" s="224">
        <f>O1086*H1086</f>
        <v>0</v>
      </c>
      <c r="Q1086" s="224">
        <v>0</v>
      </c>
      <c r="R1086" s="224">
        <f>Q1086*H1086</f>
        <v>0</v>
      </c>
      <c r="S1086" s="224">
        <v>0.035299999999999998</v>
      </c>
      <c r="T1086" s="225">
        <f>S1086*H1086</f>
        <v>7.5795453999999989</v>
      </c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R1086" s="226" t="s">
        <v>229</v>
      </c>
      <c r="AT1086" s="226" t="s">
        <v>143</v>
      </c>
      <c r="AU1086" s="226" t="s">
        <v>149</v>
      </c>
      <c r="AY1086" s="18" t="s">
        <v>141</v>
      </c>
      <c r="BE1086" s="227">
        <f>IF(N1086="základní",J1086,0)</f>
        <v>0</v>
      </c>
      <c r="BF1086" s="227">
        <f>IF(N1086="snížená",J1086,0)</f>
        <v>0</v>
      </c>
      <c r="BG1086" s="227">
        <f>IF(N1086="zákl. přenesená",J1086,0)</f>
        <v>0</v>
      </c>
      <c r="BH1086" s="227">
        <f>IF(N1086="sníž. přenesená",J1086,0)</f>
        <v>0</v>
      </c>
      <c r="BI1086" s="227">
        <f>IF(N1086="nulová",J1086,0)</f>
        <v>0</v>
      </c>
      <c r="BJ1086" s="18" t="s">
        <v>149</v>
      </c>
      <c r="BK1086" s="227">
        <f>ROUND(I1086*H1086,2)</f>
        <v>0</v>
      </c>
      <c r="BL1086" s="18" t="s">
        <v>229</v>
      </c>
      <c r="BM1086" s="226" t="s">
        <v>1615</v>
      </c>
    </row>
    <row r="1087" s="13" customFormat="1">
      <c r="A1087" s="13"/>
      <c r="B1087" s="228"/>
      <c r="C1087" s="229"/>
      <c r="D1087" s="230" t="s">
        <v>151</v>
      </c>
      <c r="E1087" s="231" t="s">
        <v>1</v>
      </c>
      <c r="F1087" s="232" t="s">
        <v>164</v>
      </c>
      <c r="G1087" s="229"/>
      <c r="H1087" s="231" t="s">
        <v>1</v>
      </c>
      <c r="I1087" s="233"/>
      <c r="J1087" s="229"/>
      <c r="K1087" s="229"/>
      <c r="L1087" s="234"/>
      <c r="M1087" s="235"/>
      <c r="N1087" s="236"/>
      <c r="O1087" s="236"/>
      <c r="P1087" s="236"/>
      <c r="Q1087" s="236"/>
      <c r="R1087" s="236"/>
      <c r="S1087" s="236"/>
      <c r="T1087" s="237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8" t="s">
        <v>151</v>
      </c>
      <c r="AU1087" s="238" t="s">
        <v>149</v>
      </c>
      <c r="AV1087" s="13" t="s">
        <v>84</v>
      </c>
      <c r="AW1087" s="13" t="s">
        <v>33</v>
      </c>
      <c r="AX1087" s="13" t="s">
        <v>76</v>
      </c>
      <c r="AY1087" s="238" t="s">
        <v>141</v>
      </c>
    </row>
    <row r="1088" s="13" customFormat="1">
      <c r="A1088" s="13"/>
      <c r="B1088" s="228"/>
      <c r="C1088" s="229"/>
      <c r="D1088" s="230" t="s">
        <v>151</v>
      </c>
      <c r="E1088" s="231" t="s">
        <v>1</v>
      </c>
      <c r="F1088" s="232" t="s">
        <v>803</v>
      </c>
      <c r="G1088" s="229"/>
      <c r="H1088" s="231" t="s">
        <v>1</v>
      </c>
      <c r="I1088" s="233"/>
      <c r="J1088" s="229"/>
      <c r="K1088" s="229"/>
      <c r="L1088" s="234"/>
      <c r="M1088" s="235"/>
      <c r="N1088" s="236"/>
      <c r="O1088" s="236"/>
      <c r="P1088" s="236"/>
      <c r="Q1088" s="236"/>
      <c r="R1088" s="236"/>
      <c r="S1088" s="236"/>
      <c r="T1088" s="237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8" t="s">
        <v>151</v>
      </c>
      <c r="AU1088" s="238" t="s">
        <v>149</v>
      </c>
      <c r="AV1088" s="13" t="s">
        <v>84</v>
      </c>
      <c r="AW1088" s="13" t="s">
        <v>33</v>
      </c>
      <c r="AX1088" s="13" t="s">
        <v>76</v>
      </c>
      <c r="AY1088" s="238" t="s">
        <v>141</v>
      </c>
    </row>
    <row r="1089" s="14" customFormat="1">
      <c r="A1089" s="14"/>
      <c r="B1089" s="239"/>
      <c r="C1089" s="240"/>
      <c r="D1089" s="230" t="s">
        <v>151</v>
      </c>
      <c r="E1089" s="241" t="s">
        <v>1</v>
      </c>
      <c r="F1089" s="242" t="s">
        <v>1616</v>
      </c>
      <c r="G1089" s="240"/>
      <c r="H1089" s="243">
        <v>20.709</v>
      </c>
      <c r="I1089" s="244"/>
      <c r="J1089" s="240"/>
      <c r="K1089" s="240"/>
      <c r="L1089" s="245"/>
      <c r="M1089" s="246"/>
      <c r="N1089" s="247"/>
      <c r="O1089" s="247"/>
      <c r="P1089" s="247"/>
      <c r="Q1089" s="247"/>
      <c r="R1089" s="247"/>
      <c r="S1089" s="247"/>
      <c r="T1089" s="248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9" t="s">
        <v>151</v>
      </c>
      <c r="AU1089" s="249" t="s">
        <v>149</v>
      </c>
      <c r="AV1089" s="14" t="s">
        <v>149</v>
      </c>
      <c r="AW1089" s="14" t="s">
        <v>33</v>
      </c>
      <c r="AX1089" s="14" t="s">
        <v>76</v>
      </c>
      <c r="AY1089" s="249" t="s">
        <v>141</v>
      </c>
    </row>
    <row r="1090" s="14" customFormat="1">
      <c r="A1090" s="14"/>
      <c r="B1090" s="239"/>
      <c r="C1090" s="240"/>
      <c r="D1090" s="230" t="s">
        <v>151</v>
      </c>
      <c r="E1090" s="241" t="s">
        <v>1</v>
      </c>
      <c r="F1090" s="242" t="s">
        <v>1617</v>
      </c>
      <c r="G1090" s="240"/>
      <c r="H1090" s="243">
        <v>17.969000000000001</v>
      </c>
      <c r="I1090" s="244"/>
      <c r="J1090" s="240"/>
      <c r="K1090" s="240"/>
      <c r="L1090" s="245"/>
      <c r="M1090" s="246"/>
      <c r="N1090" s="247"/>
      <c r="O1090" s="247"/>
      <c r="P1090" s="247"/>
      <c r="Q1090" s="247"/>
      <c r="R1090" s="247"/>
      <c r="S1090" s="247"/>
      <c r="T1090" s="248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9" t="s">
        <v>151</v>
      </c>
      <c r="AU1090" s="249" t="s">
        <v>149</v>
      </c>
      <c r="AV1090" s="14" t="s">
        <v>149</v>
      </c>
      <c r="AW1090" s="14" t="s">
        <v>33</v>
      </c>
      <c r="AX1090" s="14" t="s">
        <v>76</v>
      </c>
      <c r="AY1090" s="249" t="s">
        <v>141</v>
      </c>
    </row>
    <row r="1091" s="13" customFormat="1">
      <c r="A1091" s="13"/>
      <c r="B1091" s="228"/>
      <c r="C1091" s="229"/>
      <c r="D1091" s="230" t="s">
        <v>151</v>
      </c>
      <c r="E1091" s="231" t="s">
        <v>1</v>
      </c>
      <c r="F1091" s="232" t="s">
        <v>1618</v>
      </c>
      <c r="G1091" s="229"/>
      <c r="H1091" s="231" t="s">
        <v>1</v>
      </c>
      <c r="I1091" s="233"/>
      <c r="J1091" s="229"/>
      <c r="K1091" s="229"/>
      <c r="L1091" s="234"/>
      <c r="M1091" s="235"/>
      <c r="N1091" s="236"/>
      <c r="O1091" s="236"/>
      <c r="P1091" s="236"/>
      <c r="Q1091" s="236"/>
      <c r="R1091" s="236"/>
      <c r="S1091" s="236"/>
      <c r="T1091" s="237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8" t="s">
        <v>151</v>
      </c>
      <c r="AU1091" s="238" t="s">
        <v>149</v>
      </c>
      <c r="AV1091" s="13" t="s">
        <v>84</v>
      </c>
      <c r="AW1091" s="13" t="s">
        <v>33</v>
      </c>
      <c r="AX1091" s="13" t="s">
        <v>76</v>
      </c>
      <c r="AY1091" s="238" t="s">
        <v>141</v>
      </c>
    </row>
    <row r="1092" s="14" customFormat="1">
      <c r="A1092" s="14"/>
      <c r="B1092" s="239"/>
      <c r="C1092" s="240"/>
      <c r="D1092" s="230" t="s">
        <v>151</v>
      </c>
      <c r="E1092" s="241" t="s">
        <v>1</v>
      </c>
      <c r="F1092" s="242" t="s">
        <v>1619</v>
      </c>
      <c r="G1092" s="240"/>
      <c r="H1092" s="243">
        <v>176.03999999999999</v>
      </c>
      <c r="I1092" s="244"/>
      <c r="J1092" s="240"/>
      <c r="K1092" s="240"/>
      <c r="L1092" s="245"/>
      <c r="M1092" s="246"/>
      <c r="N1092" s="247"/>
      <c r="O1092" s="247"/>
      <c r="P1092" s="247"/>
      <c r="Q1092" s="247"/>
      <c r="R1092" s="247"/>
      <c r="S1092" s="247"/>
      <c r="T1092" s="248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9" t="s">
        <v>151</v>
      </c>
      <c r="AU1092" s="249" t="s">
        <v>149</v>
      </c>
      <c r="AV1092" s="14" t="s">
        <v>149</v>
      </c>
      <c r="AW1092" s="14" t="s">
        <v>33</v>
      </c>
      <c r="AX1092" s="14" t="s">
        <v>76</v>
      </c>
      <c r="AY1092" s="249" t="s">
        <v>141</v>
      </c>
    </row>
    <row r="1093" s="15" customFormat="1">
      <c r="A1093" s="15"/>
      <c r="B1093" s="260"/>
      <c r="C1093" s="261"/>
      <c r="D1093" s="230" t="s">
        <v>151</v>
      </c>
      <c r="E1093" s="262" t="s">
        <v>1</v>
      </c>
      <c r="F1093" s="263" t="s">
        <v>321</v>
      </c>
      <c r="G1093" s="261"/>
      <c r="H1093" s="264">
        <v>214.71799999999999</v>
      </c>
      <c r="I1093" s="265"/>
      <c r="J1093" s="261"/>
      <c r="K1093" s="261"/>
      <c r="L1093" s="266"/>
      <c r="M1093" s="267"/>
      <c r="N1093" s="268"/>
      <c r="O1093" s="268"/>
      <c r="P1093" s="268"/>
      <c r="Q1093" s="268"/>
      <c r="R1093" s="268"/>
      <c r="S1093" s="268"/>
      <c r="T1093" s="269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70" t="s">
        <v>151</v>
      </c>
      <c r="AU1093" s="270" t="s">
        <v>149</v>
      </c>
      <c r="AV1093" s="15" t="s">
        <v>148</v>
      </c>
      <c r="AW1093" s="15" t="s">
        <v>33</v>
      </c>
      <c r="AX1093" s="15" t="s">
        <v>84</v>
      </c>
      <c r="AY1093" s="270" t="s">
        <v>141</v>
      </c>
    </row>
    <row r="1094" s="2" customFormat="1" ht="24.15" customHeight="1">
      <c r="A1094" s="39"/>
      <c r="B1094" s="40"/>
      <c r="C1094" s="215" t="s">
        <v>1620</v>
      </c>
      <c r="D1094" s="215" t="s">
        <v>143</v>
      </c>
      <c r="E1094" s="216" t="s">
        <v>1621</v>
      </c>
      <c r="F1094" s="217" t="s">
        <v>1622</v>
      </c>
      <c r="G1094" s="218" t="s">
        <v>146</v>
      </c>
      <c r="H1094" s="219">
        <v>180.428</v>
      </c>
      <c r="I1094" s="220"/>
      <c r="J1094" s="221">
        <f>ROUND(I1094*H1094,2)</f>
        <v>0</v>
      </c>
      <c r="K1094" s="217" t="s">
        <v>147</v>
      </c>
      <c r="L1094" s="45"/>
      <c r="M1094" s="222" t="s">
        <v>1</v>
      </c>
      <c r="N1094" s="223" t="s">
        <v>42</v>
      </c>
      <c r="O1094" s="92"/>
      <c r="P1094" s="224">
        <f>O1094*H1094</f>
        <v>0</v>
      </c>
      <c r="Q1094" s="224">
        <v>0.0063</v>
      </c>
      <c r="R1094" s="224">
        <f>Q1094*H1094</f>
        <v>1.1366963999999999</v>
      </c>
      <c r="S1094" s="224">
        <v>0</v>
      </c>
      <c r="T1094" s="225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26" t="s">
        <v>229</v>
      </c>
      <c r="AT1094" s="226" t="s">
        <v>143</v>
      </c>
      <c r="AU1094" s="226" t="s">
        <v>149</v>
      </c>
      <c r="AY1094" s="18" t="s">
        <v>141</v>
      </c>
      <c r="BE1094" s="227">
        <f>IF(N1094="základní",J1094,0)</f>
        <v>0</v>
      </c>
      <c r="BF1094" s="227">
        <f>IF(N1094="snížená",J1094,0)</f>
        <v>0</v>
      </c>
      <c r="BG1094" s="227">
        <f>IF(N1094="zákl. přenesená",J1094,0)</f>
        <v>0</v>
      </c>
      <c r="BH1094" s="227">
        <f>IF(N1094="sníž. přenesená",J1094,0)</f>
        <v>0</v>
      </c>
      <c r="BI1094" s="227">
        <f>IF(N1094="nulová",J1094,0)</f>
        <v>0</v>
      </c>
      <c r="BJ1094" s="18" t="s">
        <v>149</v>
      </c>
      <c r="BK1094" s="227">
        <f>ROUND(I1094*H1094,2)</f>
        <v>0</v>
      </c>
      <c r="BL1094" s="18" t="s">
        <v>229</v>
      </c>
      <c r="BM1094" s="226" t="s">
        <v>1623</v>
      </c>
    </row>
    <row r="1095" s="13" customFormat="1">
      <c r="A1095" s="13"/>
      <c r="B1095" s="228"/>
      <c r="C1095" s="229"/>
      <c r="D1095" s="230" t="s">
        <v>151</v>
      </c>
      <c r="E1095" s="231" t="s">
        <v>1</v>
      </c>
      <c r="F1095" s="232" t="s">
        <v>1581</v>
      </c>
      <c r="G1095" s="229"/>
      <c r="H1095" s="231" t="s">
        <v>1</v>
      </c>
      <c r="I1095" s="233"/>
      <c r="J1095" s="229"/>
      <c r="K1095" s="229"/>
      <c r="L1095" s="234"/>
      <c r="M1095" s="235"/>
      <c r="N1095" s="236"/>
      <c r="O1095" s="236"/>
      <c r="P1095" s="236"/>
      <c r="Q1095" s="236"/>
      <c r="R1095" s="236"/>
      <c r="S1095" s="236"/>
      <c r="T1095" s="23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8" t="s">
        <v>151</v>
      </c>
      <c r="AU1095" s="238" t="s">
        <v>149</v>
      </c>
      <c r="AV1095" s="13" t="s">
        <v>84</v>
      </c>
      <c r="AW1095" s="13" t="s">
        <v>33</v>
      </c>
      <c r="AX1095" s="13" t="s">
        <v>76</v>
      </c>
      <c r="AY1095" s="238" t="s">
        <v>141</v>
      </c>
    </row>
    <row r="1096" s="14" customFormat="1">
      <c r="A1096" s="14"/>
      <c r="B1096" s="239"/>
      <c r="C1096" s="240"/>
      <c r="D1096" s="230" t="s">
        <v>151</v>
      </c>
      <c r="E1096" s="241" t="s">
        <v>1</v>
      </c>
      <c r="F1096" s="242" t="s">
        <v>1582</v>
      </c>
      <c r="G1096" s="240"/>
      <c r="H1096" s="243">
        <v>161.006</v>
      </c>
      <c r="I1096" s="244"/>
      <c r="J1096" s="240"/>
      <c r="K1096" s="240"/>
      <c r="L1096" s="245"/>
      <c r="M1096" s="246"/>
      <c r="N1096" s="247"/>
      <c r="O1096" s="247"/>
      <c r="P1096" s="247"/>
      <c r="Q1096" s="247"/>
      <c r="R1096" s="247"/>
      <c r="S1096" s="247"/>
      <c r="T1096" s="248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9" t="s">
        <v>151</v>
      </c>
      <c r="AU1096" s="249" t="s">
        <v>149</v>
      </c>
      <c r="AV1096" s="14" t="s">
        <v>149</v>
      </c>
      <c r="AW1096" s="14" t="s">
        <v>33</v>
      </c>
      <c r="AX1096" s="14" t="s">
        <v>76</v>
      </c>
      <c r="AY1096" s="249" t="s">
        <v>141</v>
      </c>
    </row>
    <row r="1097" s="13" customFormat="1">
      <c r="A1097" s="13"/>
      <c r="B1097" s="228"/>
      <c r="C1097" s="229"/>
      <c r="D1097" s="230" t="s">
        <v>151</v>
      </c>
      <c r="E1097" s="231" t="s">
        <v>1</v>
      </c>
      <c r="F1097" s="232" t="s">
        <v>1583</v>
      </c>
      <c r="G1097" s="229"/>
      <c r="H1097" s="231" t="s">
        <v>1</v>
      </c>
      <c r="I1097" s="233"/>
      <c r="J1097" s="229"/>
      <c r="K1097" s="229"/>
      <c r="L1097" s="234"/>
      <c r="M1097" s="235"/>
      <c r="N1097" s="236"/>
      <c r="O1097" s="236"/>
      <c r="P1097" s="236"/>
      <c r="Q1097" s="236"/>
      <c r="R1097" s="236"/>
      <c r="S1097" s="236"/>
      <c r="T1097" s="237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8" t="s">
        <v>151</v>
      </c>
      <c r="AU1097" s="238" t="s">
        <v>149</v>
      </c>
      <c r="AV1097" s="13" t="s">
        <v>84</v>
      </c>
      <c r="AW1097" s="13" t="s">
        <v>33</v>
      </c>
      <c r="AX1097" s="13" t="s">
        <v>76</v>
      </c>
      <c r="AY1097" s="238" t="s">
        <v>141</v>
      </c>
    </row>
    <row r="1098" s="14" customFormat="1">
      <c r="A1098" s="14"/>
      <c r="B1098" s="239"/>
      <c r="C1098" s="240"/>
      <c r="D1098" s="230" t="s">
        <v>151</v>
      </c>
      <c r="E1098" s="241" t="s">
        <v>1</v>
      </c>
      <c r="F1098" s="242" t="s">
        <v>1584</v>
      </c>
      <c r="G1098" s="240"/>
      <c r="H1098" s="243">
        <v>19.422000000000001</v>
      </c>
      <c r="I1098" s="244"/>
      <c r="J1098" s="240"/>
      <c r="K1098" s="240"/>
      <c r="L1098" s="245"/>
      <c r="M1098" s="246"/>
      <c r="N1098" s="247"/>
      <c r="O1098" s="247"/>
      <c r="P1098" s="247"/>
      <c r="Q1098" s="247"/>
      <c r="R1098" s="247"/>
      <c r="S1098" s="247"/>
      <c r="T1098" s="248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9" t="s">
        <v>151</v>
      </c>
      <c r="AU1098" s="249" t="s">
        <v>149</v>
      </c>
      <c r="AV1098" s="14" t="s">
        <v>149</v>
      </c>
      <c r="AW1098" s="14" t="s">
        <v>33</v>
      </c>
      <c r="AX1098" s="14" t="s">
        <v>76</v>
      </c>
      <c r="AY1098" s="249" t="s">
        <v>141</v>
      </c>
    </row>
    <row r="1099" s="15" customFormat="1">
      <c r="A1099" s="15"/>
      <c r="B1099" s="260"/>
      <c r="C1099" s="261"/>
      <c r="D1099" s="230" t="s">
        <v>151</v>
      </c>
      <c r="E1099" s="262" t="s">
        <v>1</v>
      </c>
      <c r="F1099" s="263" t="s">
        <v>321</v>
      </c>
      <c r="G1099" s="261"/>
      <c r="H1099" s="264">
        <v>180.428</v>
      </c>
      <c r="I1099" s="265"/>
      <c r="J1099" s="261"/>
      <c r="K1099" s="261"/>
      <c r="L1099" s="266"/>
      <c r="M1099" s="267"/>
      <c r="N1099" s="268"/>
      <c r="O1099" s="268"/>
      <c r="P1099" s="268"/>
      <c r="Q1099" s="268"/>
      <c r="R1099" s="268"/>
      <c r="S1099" s="268"/>
      <c r="T1099" s="269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70" t="s">
        <v>151</v>
      </c>
      <c r="AU1099" s="270" t="s">
        <v>149</v>
      </c>
      <c r="AV1099" s="15" t="s">
        <v>148</v>
      </c>
      <c r="AW1099" s="15" t="s">
        <v>33</v>
      </c>
      <c r="AX1099" s="15" t="s">
        <v>84</v>
      </c>
      <c r="AY1099" s="270" t="s">
        <v>141</v>
      </c>
    </row>
    <row r="1100" s="2" customFormat="1" ht="37.8" customHeight="1">
      <c r="A1100" s="39"/>
      <c r="B1100" s="40"/>
      <c r="C1100" s="250" t="s">
        <v>1624</v>
      </c>
      <c r="D1100" s="250" t="s">
        <v>193</v>
      </c>
      <c r="E1100" s="251" t="s">
        <v>1625</v>
      </c>
      <c r="F1100" s="252" t="s">
        <v>1626</v>
      </c>
      <c r="G1100" s="253" t="s">
        <v>146</v>
      </c>
      <c r="H1100" s="254">
        <v>200.05500000000001</v>
      </c>
      <c r="I1100" s="255"/>
      <c r="J1100" s="256">
        <f>ROUND(I1100*H1100,2)</f>
        <v>0</v>
      </c>
      <c r="K1100" s="252" t="s">
        <v>147</v>
      </c>
      <c r="L1100" s="257"/>
      <c r="M1100" s="258" t="s">
        <v>1</v>
      </c>
      <c r="N1100" s="259" t="s">
        <v>42</v>
      </c>
      <c r="O1100" s="92"/>
      <c r="P1100" s="224">
        <f>O1100*H1100</f>
        <v>0</v>
      </c>
      <c r="Q1100" s="224">
        <v>0.019199999999999998</v>
      </c>
      <c r="R1100" s="224">
        <f>Q1100*H1100</f>
        <v>3.8410559999999996</v>
      </c>
      <c r="S1100" s="224">
        <v>0</v>
      </c>
      <c r="T1100" s="225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26" t="s">
        <v>322</v>
      </c>
      <c r="AT1100" s="226" t="s">
        <v>193</v>
      </c>
      <c r="AU1100" s="226" t="s">
        <v>149</v>
      </c>
      <c r="AY1100" s="18" t="s">
        <v>141</v>
      </c>
      <c r="BE1100" s="227">
        <f>IF(N1100="základní",J1100,0)</f>
        <v>0</v>
      </c>
      <c r="BF1100" s="227">
        <f>IF(N1100="snížená",J1100,0)</f>
        <v>0</v>
      </c>
      <c r="BG1100" s="227">
        <f>IF(N1100="zákl. přenesená",J1100,0)</f>
        <v>0</v>
      </c>
      <c r="BH1100" s="227">
        <f>IF(N1100="sníž. přenesená",J1100,0)</f>
        <v>0</v>
      </c>
      <c r="BI1100" s="227">
        <f>IF(N1100="nulová",J1100,0)</f>
        <v>0</v>
      </c>
      <c r="BJ1100" s="18" t="s">
        <v>149</v>
      </c>
      <c r="BK1100" s="227">
        <f>ROUND(I1100*H1100,2)</f>
        <v>0</v>
      </c>
      <c r="BL1100" s="18" t="s">
        <v>229</v>
      </c>
      <c r="BM1100" s="226" t="s">
        <v>1627</v>
      </c>
    </row>
    <row r="1101" s="14" customFormat="1">
      <c r="A1101" s="14"/>
      <c r="B1101" s="239"/>
      <c r="C1101" s="240"/>
      <c r="D1101" s="230" t="s">
        <v>151</v>
      </c>
      <c r="E1101" s="241" t="s">
        <v>1</v>
      </c>
      <c r="F1101" s="242" t="s">
        <v>1628</v>
      </c>
      <c r="G1101" s="240"/>
      <c r="H1101" s="243">
        <v>180.428</v>
      </c>
      <c r="I1101" s="244"/>
      <c r="J1101" s="240"/>
      <c r="K1101" s="240"/>
      <c r="L1101" s="245"/>
      <c r="M1101" s="246"/>
      <c r="N1101" s="247"/>
      <c r="O1101" s="247"/>
      <c r="P1101" s="247"/>
      <c r="Q1101" s="247"/>
      <c r="R1101" s="247"/>
      <c r="S1101" s="247"/>
      <c r="T1101" s="248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9" t="s">
        <v>151</v>
      </c>
      <c r="AU1101" s="249" t="s">
        <v>149</v>
      </c>
      <c r="AV1101" s="14" t="s">
        <v>149</v>
      </c>
      <c r="AW1101" s="14" t="s">
        <v>33</v>
      </c>
      <c r="AX1101" s="14" t="s">
        <v>76</v>
      </c>
      <c r="AY1101" s="249" t="s">
        <v>141</v>
      </c>
    </row>
    <row r="1102" s="13" customFormat="1">
      <c r="A1102" s="13"/>
      <c r="B1102" s="228"/>
      <c r="C1102" s="229"/>
      <c r="D1102" s="230" t="s">
        <v>151</v>
      </c>
      <c r="E1102" s="231" t="s">
        <v>1</v>
      </c>
      <c r="F1102" s="232" t="s">
        <v>1598</v>
      </c>
      <c r="G1102" s="229"/>
      <c r="H1102" s="231" t="s">
        <v>1</v>
      </c>
      <c r="I1102" s="233"/>
      <c r="J1102" s="229"/>
      <c r="K1102" s="229"/>
      <c r="L1102" s="234"/>
      <c r="M1102" s="235"/>
      <c r="N1102" s="236"/>
      <c r="O1102" s="236"/>
      <c r="P1102" s="236"/>
      <c r="Q1102" s="236"/>
      <c r="R1102" s="236"/>
      <c r="S1102" s="236"/>
      <c r="T1102" s="237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8" t="s">
        <v>151</v>
      </c>
      <c r="AU1102" s="238" t="s">
        <v>149</v>
      </c>
      <c r="AV1102" s="13" t="s">
        <v>84</v>
      </c>
      <c r="AW1102" s="13" t="s">
        <v>33</v>
      </c>
      <c r="AX1102" s="13" t="s">
        <v>76</v>
      </c>
      <c r="AY1102" s="238" t="s">
        <v>141</v>
      </c>
    </row>
    <row r="1103" s="14" customFormat="1">
      <c r="A1103" s="14"/>
      <c r="B1103" s="239"/>
      <c r="C1103" s="240"/>
      <c r="D1103" s="230" t="s">
        <v>151</v>
      </c>
      <c r="E1103" s="241" t="s">
        <v>1</v>
      </c>
      <c r="F1103" s="242" t="s">
        <v>1629</v>
      </c>
      <c r="G1103" s="240"/>
      <c r="H1103" s="243">
        <v>1.44</v>
      </c>
      <c r="I1103" s="244"/>
      <c r="J1103" s="240"/>
      <c r="K1103" s="240"/>
      <c r="L1103" s="245"/>
      <c r="M1103" s="246"/>
      <c r="N1103" s="247"/>
      <c r="O1103" s="247"/>
      <c r="P1103" s="247"/>
      <c r="Q1103" s="247"/>
      <c r="R1103" s="247"/>
      <c r="S1103" s="247"/>
      <c r="T1103" s="248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9" t="s">
        <v>151</v>
      </c>
      <c r="AU1103" s="249" t="s">
        <v>149</v>
      </c>
      <c r="AV1103" s="14" t="s">
        <v>149</v>
      </c>
      <c r="AW1103" s="14" t="s">
        <v>33</v>
      </c>
      <c r="AX1103" s="14" t="s">
        <v>76</v>
      </c>
      <c r="AY1103" s="249" t="s">
        <v>141</v>
      </c>
    </row>
    <row r="1104" s="15" customFormat="1">
      <c r="A1104" s="15"/>
      <c r="B1104" s="260"/>
      <c r="C1104" s="261"/>
      <c r="D1104" s="230" t="s">
        <v>151</v>
      </c>
      <c r="E1104" s="262" t="s">
        <v>1</v>
      </c>
      <c r="F1104" s="263" t="s">
        <v>321</v>
      </c>
      <c r="G1104" s="261"/>
      <c r="H1104" s="264">
        <v>181.868</v>
      </c>
      <c r="I1104" s="265"/>
      <c r="J1104" s="261"/>
      <c r="K1104" s="261"/>
      <c r="L1104" s="266"/>
      <c r="M1104" s="267"/>
      <c r="N1104" s="268"/>
      <c r="O1104" s="268"/>
      <c r="P1104" s="268"/>
      <c r="Q1104" s="268"/>
      <c r="R1104" s="268"/>
      <c r="S1104" s="268"/>
      <c r="T1104" s="269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70" t="s">
        <v>151</v>
      </c>
      <c r="AU1104" s="270" t="s">
        <v>149</v>
      </c>
      <c r="AV1104" s="15" t="s">
        <v>148</v>
      </c>
      <c r="AW1104" s="15" t="s">
        <v>33</v>
      </c>
      <c r="AX1104" s="15" t="s">
        <v>84</v>
      </c>
      <c r="AY1104" s="270" t="s">
        <v>141</v>
      </c>
    </row>
    <row r="1105" s="14" customFormat="1">
      <c r="A1105" s="14"/>
      <c r="B1105" s="239"/>
      <c r="C1105" s="240"/>
      <c r="D1105" s="230" t="s">
        <v>151</v>
      </c>
      <c r="E1105" s="240"/>
      <c r="F1105" s="242" t="s">
        <v>1630</v>
      </c>
      <c r="G1105" s="240"/>
      <c r="H1105" s="243">
        <v>200.05500000000001</v>
      </c>
      <c r="I1105" s="244"/>
      <c r="J1105" s="240"/>
      <c r="K1105" s="240"/>
      <c r="L1105" s="245"/>
      <c r="M1105" s="246"/>
      <c r="N1105" s="247"/>
      <c r="O1105" s="247"/>
      <c r="P1105" s="247"/>
      <c r="Q1105" s="247"/>
      <c r="R1105" s="247"/>
      <c r="S1105" s="247"/>
      <c r="T1105" s="248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9" t="s">
        <v>151</v>
      </c>
      <c r="AU1105" s="249" t="s">
        <v>149</v>
      </c>
      <c r="AV1105" s="14" t="s">
        <v>149</v>
      </c>
      <c r="AW1105" s="14" t="s">
        <v>4</v>
      </c>
      <c r="AX1105" s="14" t="s">
        <v>84</v>
      </c>
      <c r="AY1105" s="249" t="s">
        <v>141</v>
      </c>
    </row>
    <row r="1106" s="2" customFormat="1" ht="24.15" customHeight="1">
      <c r="A1106" s="39"/>
      <c r="B1106" s="40"/>
      <c r="C1106" s="215" t="s">
        <v>1631</v>
      </c>
      <c r="D1106" s="215" t="s">
        <v>143</v>
      </c>
      <c r="E1106" s="216" t="s">
        <v>1632</v>
      </c>
      <c r="F1106" s="217" t="s">
        <v>1633</v>
      </c>
      <c r="G1106" s="218" t="s">
        <v>146</v>
      </c>
      <c r="H1106" s="219">
        <v>180.428</v>
      </c>
      <c r="I1106" s="220"/>
      <c r="J1106" s="221">
        <f>ROUND(I1106*H1106,2)</f>
        <v>0</v>
      </c>
      <c r="K1106" s="217" t="s">
        <v>147</v>
      </c>
      <c r="L1106" s="45"/>
      <c r="M1106" s="222" t="s">
        <v>1</v>
      </c>
      <c r="N1106" s="223" t="s">
        <v>42</v>
      </c>
      <c r="O1106" s="92"/>
      <c r="P1106" s="224">
        <f>O1106*H1106</f>
        <v>0</v>
      </c>
      <c r="Q1106" s="224">
        <v>0</v>
      </c>
      <c r="R1106" s="224">
        <f>Q1106*H1106</f>
        <v>0</v>
      </c>
      <c r="S1106" s="224">
        <v>0</v>
      </c>
      <c r="T1106" s="225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26" t="s">
        <v>229</v>
      </c>
      <c r="AT1106" s="226" t="s">
        <v>143</v>
      </c>
      <c r="AU1106" s="226" t="s">
        <v>149</v>
      </c>
      <c r="AY1106" s="18" t="s">
        <v>141</v>
      </c>
      <c r="BE1106" s="227">
        <f>IF(N1106="základní",J1106,0)</f>
        <v>0</v>
      </c>
      <c r="BF1106" s="227">
        <f>IF(N1106="snížená",J1106,0)</f>
        <v>0</v>
      </c>
      <c r="BG1106" s="227">
        <f>IF(N1106="zákl. přenesená",J1106,0)</f>
        <v>0</v>
      </c>
      <c r="BH1106" s="227">
        <f>IF(N1106="sníž. přenesená",J1106,0)</f>
        <v>0</v>
      </c>
      <c r="BI1106" s="227">
        <f>IF(N1106="nulová",J1106,0)</f>
        <v>0</v>
      </c>
      <c r="BJ1106" s="18" t="s">
        <v>149</v>
      </c>
      <c r="BK1106" s="227">
        <f>ROUND(I1106*H1106,2)</f>
        <v>0</v>
      </c>
      <c r="BL1106" s="18" t="s">
        <v>229</v>
      </c>
      <c r="BM1106" s="226" t="s">
        <v>1634</v>
      </c>
    </row>
    <row r="1107" s="2" customFormat="1" ht="14.4" customHeight="1">
      <c r="A1107" s="39"/>
      <c r="B1107" s="40"/>
      <c r="C1107" s="215" t="s">
        <v>1635</v>
      </c>
      <c r="D1107" s="215" t="s">
        <v>143</v>
      </c>
      <c r="E1107" s="216" t="s">
        <v>1636</v>
      </c>
      <c r="F1107" s="217" t="s">
        <v>1637</v>
      </c>
      <c r="G1107" s="218" t="s">
        <v>256</v>
      </c>
      <c r="H1107" s="219">
        <v>36</v>
      </c>
      <c r="I1107" s="220"/>
      <c r="J1107" s="221">
        <f>ROUND(I1107*H1107,2)</f>
        <v>0</v>
      </c>
      <c r="K1107" s="217" t="s">
        <v>1</v>
      </c>
      <c r="L1107" s="45"/>
      <c r="M1107" s="222" t="s">
        <v>1</v>
      </c>
      <c r="N1107" s="223" t="s">
        <v>42</v>
      </c>
      <c r="O1107" s="92"/>
      <c r="P1107" s="224">
        <f>O1107*H1107</f>
        <v>0</v>
      </c>
      <c r="Q1107" s="224">
        <v>0</v>
      </c>
      <c r="R1107" s="224">
        <f>Q1107*H1107</f>
        <v>0</v>
      </c>
      <c r="S1107" s="224">
        <v>0</v>
      </c>
      <c r="T1107" s="225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26" t="s">
        <v>229</v>
      </c>
      <c r="AT1107" s="226" t="s">
        <v>143</v>
      </c>
      <c r="AU1107" s="226" t="s">
        <v>149</v>
      </c>
      <c r="AY1107" s="18" t="s">
        <v>141</v>
      </c>
      <c r="BE1107" s="227">
        <f>IF(N1107="základní",J1107,0)</f>
        <v>0</v>
      </c>
      <c r="BF1107" s="227">
        <f>IF(N1107="snížená",J1107,0)</f>
        <v>0</v>
      </c>
      <c r="BG1107" s="227">
        <f>IF(N1107="zákl. přenesená",J1107,0)</f>
        <v>0</v>
      </c>
      <c r="BH1107" s="227">
        <f>IF(N1107="sníž. přenesená",J1107,0)</f>
        <v>0</v>
      </c>
      <c r="BI1107" s="227">
        <f>IF(N1107="nulová",J1107,0)</f>
        <v>0</v>
      </c>
      <c r="BJ1107" s="18" t="s">
        <v>149</v>
      </c>
      <c r="BK1107" s="227">
        <f>ROUND(I1107*H1107,2)</f>
        <v>0</v>
      </c>
      <c r="BL1107" s="18" t="s">
        <v>229</v>
      </c>
      <c r="BM1107" s="226" t="s">
        <v>1638</v>
      </c>
    </row>
    <row r="1108" s="14" customFormat="1">
      <c r="A1108" s="14"/>
      <c r="B1108" s="239"/>
      <c r="C1108" s="240"/>
      <c r="D1108" s="230" t="s">
        <v>151</v>
      </c>
      <c r="E1108" s="241" t="s">
        <v>1</v>
      </c>
      <c r="F1108" s="242" t="s">
        <v>1472</v>
      </c>
      <c r="G1108" s="240"/>
      <c r="H1108" s="243">
        <v>12</v>
      </c>
      <c r="I1108" s="244"/>
      <c r="J1108" s="240"/>
      <c r="K1108" s="240"/>
      <c r="L1108" s="245"/>
      <c r="M1108" s="246"/>
      <c r="N1108" s="247"/>
      <c r="O1108" s="247"/>
      <c r="P1108" s="247"/>
      <c r="Q1108" s="247"/>
      <c r="R1108" s="247"/>
      <c r="S1108" s="247"/>
      <c r="T1108" s="248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9" t="s">
        <v>151</v>
      </c>
      <c r="AU1108" s="249" t="s">
        <v>149</v>
      </c>
      <c r="AV1108" s="14" t="s">
        <v>149</v>
      </c>
      <c r="AW1108" s="14" t="s">
        <v>33</v>
      </c>
      <c r="AX1108" s="14" t="s">
        <v>76</v>
      </c>
      <c r="AY1108" s="249" t="s">
        <v>141</v>
      </c>
    </row>
    <row r="1109" s="14" customFormat="1">
      <c r="A1109" s="14"/>
      <c r="B1109" s="239"/>
      <c r="C1109" s="240"/>
      <c r="D1109" s="230" t="s">
        <v>151</v>
      </c>
      <c r="E1109" s="241" t="s">
        <v>1</v>
      </c>
      <c r="F1109" s="242" t="s">
        <v>1473</v>
      </c>
      <c r="G1109" s="240"/>
      <c r="H1109" s="243">
        <v>9</v>
      </c>
      <c r="I1109" s="244"/>
      <c r="J1109" s="240"/>
      <c r="K1109" s="240"/>
      <c r="L1109" s="245"/>
      <c r="M1109" s="246"/>
      <c r="N1109" s="247"/>
      <c r="O1109" s="247"/>
      <c r="P1109" s="247"/>
      <c r="Q1109" s="247"/>
      <c r="R1109" s="247"/>
      <c r="S1109" s="247"/>
      <c r="T1109" s="248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9" t="s">
        <v>151</v>
      </c>
      <c r="AU1109" s="249" t="s">
        <v>149</v>
      </c>
      <c r="AV1109" s="14" t="s">
        <v>149</v>
      </c>
      <c r="AW1109" s="14" t="s">
        <v>33</v>
      </c>
      <c r="AX1109" s="14" t="s">
        <v>76</v>
      </c>
      <c r="AY1109" s="249" t="s">
        <v>141</v>
      </c>
    </row>
    <row r="1110" s="14" customFormat="1">
      <c r="A1110" s="14"/>
      <c r="B1110" s="239"/>
      <c r="C1110" s="240"/>
      <c r="D1110" s="230" t="s">
        <v>151</v>
      </c>
      <c r="E1110" s="241" t="s">
        <v>1</v>
      </c>
      <c r="F1110" s="242" t="s">
        <v>1484</v>
      </c>
      <c r="G1110" s="240"/>
      <c r="H1110" s="243">
        <v>11</v>
      </c>
      <c r="I1110" s="244"/>
      <c r="J1110" s="240"/>
      <c r="K1110" s="240"/>
      <c r="L1110" s="245"/>
      <c r="M1110" s="246"/>
      <c r="N1110" s="247"/>
      <c r="O1110" s="247"/>
      <c r="P1110" s="247"/>
      <c r="Q1110" s="247"/>
      <c r="R1110" s="247"/>
      <c r="S1110" s="247"/>
      <c r="T1110" s="248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49" t="s">
        <v>151</v>
      </c>
      <c r="AU1110" s="249" t="s">
        <v>149</v>
      </c>
      <c r="AV1110" s="14" t="s">
        <v>149</v>
      </c>
      <c r="AW1110" s="14" t="s">
        <v>33</v>
      </c>
      <c r="AX1110" s="14" t="s">
        <v>76</v>
      </c>
      <c r="AY1110" s="249" t="s">
        <v>141</v>
      </c>
    </row>
    <row r="1111" s="14" customFormat="1">
      <c r="A1111" s="14"/>
      <c r="B1111" s="239"/>
      <c r="C1111" s="240"/>
      <c r="D1111" s="230" t="s">
        <v>151</v>
      </c>
      <c r="E1111" s="241" t="s">
        <v>1</v>
      </c>
      <c r="F1111" s="242" t="s">
        <v>1494</v>
      </c>
      <c r="G1111" s="240"/>
      <c r="H1111" s="243">
        <v>4</v>
      </c>
      <c r="I1111" s="244"/>
      <c r="J1111" s="240"/>
      <c r="K1111" s="240"/>
      <c r="L1111" s="245"/>
      <c r="M1111" s="246"/>
      <c r="N1111" s="247"/>
      <c r="O1111" s="247"/>
      <c r="P1111" s="247"/>
      <c r="Q1111" s="247"/>
      <c r="R1111" s="247"/>
      <c r="S1111" s="247"/>
      <c r="T1111" s="248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9" t="s">
        <v>151</v>
      </c>
      <c r="AU1111" s="249" t="s">
        <v>149</v>
      </c>
      <c r="AV1111" s="14" t="s">
        <v>149</v>
      </c>
      <c r="AW1111" s="14" t="s">
        <v>33</v>
      </c>
      <c r="AX1111" s="14" t="s">
        <v>76</v>
      </c>
      <c r="AY1111" s="249" t="s">
        <v>141</v>
      </c>
    </row>
    <row r="1112" s="15" customFormat="1">
      <c r="A1112" s="15"/>
      <c r="B1112" s="260"/>
      <c r="C1112" s="261"/>
      <c r="D1112" s="230" t="s">
        <v>151</v>
      </c>
      <c r="E1112" s="262" t="s">
        <v>1</v>
      </c>
      <c r="F1112" s="263" t="s">
        <v>321</v>
      </c>
      <c r="G1112" s="261"/>
      <c r="H1112" s="264">
        <v>36</v>
      </c>
      <c r="I1112" s="265"/>
      <c r="J1112" s="261"/>
      <c r="K1112" s="261"/>
      <c r="L1112" s="266"/>
      <c r="M1112" s="267"/>
      <c r="N1112" s="268"/>
      <c r="O1112" s="268"/>
      <c r="P1112" s="268"/>
      <c r="Q1112" s="268"/>
      <c r="R1112" s="268"/>
      <c r="S1112" s="268"/>
      <c r="T1112" s="269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70" t="s">
        <v>151</v>
      </c>
      <c r="AU1112" s="270" t="s">
        <v>149</v>
      </c>
      <c r="AV1112" s="15" t="s">
        <v>148</v>
      </c>
      <c r="AW1112" s="15" t="s">
        <v>33</v>
      </c>
      <c r="AX1112" s="15" t="s">
        <v>84</v>
      </c>
      <c r="AY1112" s="270" t="s">
        <v>141</v>
      </c>
    </row>
    <row r="1113" s="2" customFormat="1" ht="14.4" customHeight="1">
      <c r="A1113" s="39"/>
      <c r="B1113" s="40"/>
      <c r="C1113" s="250" t="s">
        <v>1639</v>
      </c>
      <c r="D1113" s="250" t="s">
        <v>193</v>
      </c>
      <c r="E1113" s="251" t="s">
        <v>1640</v>
      </c>
      <c r="F1113" s="252" t="s">
        <v>1641</v>
      </c>
      <c r="G1113" s="253" t="s">
        <v>1642</v>
      </c>
      <c r="H1113" s="254">
        <v>18</v>
      </c>
      <c r="I1113" s="255"/>
      <c r="J1113" s="256">
        <f>ROUND(I1113*H1113,2)</f>
        <v>0</v>
      </c>
      <c r="K1113" s="252" t="s">
        <v>147</v>
      </c>
      <c r="L1113" s="257"/>
      <c r="M1113" s="258" t="s">
        <v>1</v>
      </c>
      <c r="N1113" s="259" t="s">
        <v>42</v>
      </c>
      <c r="O1113" s="92"/>
      <c r="P1113" s="224">
        <f>O1113*H1113</f>
        <v>0</v>
      </c>
      <c r="Q1113" s="224">
        <v>0.00020000000000000001</v>
      </c>
      <c r="R1113" s="224">
        <f>Q1113*H1113</f>
        <v>0.0036000000000000003</v>
      </c>
      <c r="S1113" s="224">
        <v>0</v>
      </c>
      <c r="T1113" s="225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26" t="s">
        <v>322</v>
      </c>
      <c r="AT1113" s="226" t="s">
        <v>193</v>
      </c>
      <c r="AU1113" s="226" t="s">
        <v>149</v>
      </c>
      <c r="AY1113" s="18" t="s">
        <v>141</v>
      </c>
      <c r="BE1113" s="227">
        <f>IF(N1113="základní",J1113,0)</f>
        <v>0</v>
      </c>
      <c r="BF1113" s="227">
        <f>IF(N1113="snížená",J1113,0)</f>
        <v>0</v>
      </c>
      <c r="BG1113" s="227">
        <f>IF(N1113="zákl. přenesená",J1113,0)</f>
        <v>0</v>
      </c>
      <c r="BH1113" s="227">
        <f>IF(N1113="sníž. přenesená",J1113,0)</f>
        <v>0</v>
      </c>
      <c r="BI1113" s="227">
        <f>IF(N1113="nulová",J1113,0)</f>
        <v>0</v>
      </c>
      <c r="BJ1113" s="18" t="s">
        <v>149</v>
      </c>
      <c r="BK1113" s="227">
        <f>ROUND(I1113*H1113,2)</f>
        <v>0</v>
      </c>
      <c r="BL1113" s="18" t="s">
        <v>229</v>
      </c>
      <c r="BM1113" s="226" t="s">
        <v>1643</v>
      </c>
    </row>
    <row r="1114" s="2" customFormat="1" ht="24.15" customHeight="1">
      <c r="A1114" s="39"/>
      <c r="B1114" s="40"/>
      <c r="C1114" s="215" t="s">
        <v>1644</v>
      </c>
      <c r="D1114" s="215" t="s">
        <v>143</v>
      </c>
      <c r="E1114" s="216" t="s">
        <v>1645</v>
      </c>
      <c r="F1114" s="217" t="s">
        <v>1646</v>
      </c>
      <c r="G1114" s="218" t="s">
        <v>249</v>
      </c>
      <c r="H1114" s="219">
        <v>300.68000000000001</v>
      </c>
      <c r="I1114" s="220"/>
      <c r="J1114" s="221">
        <f>ROUND(I1114*H1114,2)</f>
        <v>0</v>
      </c>
      <c r="K1114" s="217" t="s">
        <v>147</v>
      </c>
      <c r="L1114" s="45"/>
      <c r="M1114" s="222" t="s">
        <v>1</v>
      </c>
      <c r="N1114" s="223" t="s">
        <v>42</v>
      </c>
      <c r="O1114" s="92"/>
      <c r="P1114" s="224">
        <f>O1114*H1114</f>
        <v>0</v>
      </c>
      <c r="Q1114" s="224">
        <v>2.0000000000000002E-05</v>
      </c>
      <c r="R1114" s="224">
        <f>Q1114*H1114</f>
        <v>0.0060136000000000009</v>
      </c>
      <c r="S1114" s="224">
        <v>0</v>
      </c>
      <c r="T1114" s="225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26" t="s">
        <v>229</v>
      </c>
      <c r="AT1114" s="226" t="s">
        <v>143</v>
      </c>
      <c r="AU1114" s="226" t="s">
        <v>149</v>
      </c>
      <c r="AY1114" s="18" t="s">
        <v>141</v>
      </c>
      <c r="BE1114" s="227">
        <f>IF(N1114="základní",J1114,0)</f>
        <v>0</v>
      </c>
      <c r="BF1114" s="227">
        <f>IF(N1114="snížená",J1114,0)</f>
        <v>0</v>
      </c>
      <c r="BG1114" s="227">
        <f>IF(N1114="zákl. přenesená",J1114,0)</f>
        <v>0</v>
      </c>
      <c r="BH1114" s="227">
        <f>IF(N1114="sníž. přenesená",J1114,0)</f>
        <v>0</v>
      </c>
      <c r="BI1114" s="227">
        <f>IF(N1114="nulová",J1114,0)</f>
        <v>0</v>
      </c>
      <c r="BJ1114" s="18" t="s">
        <v>149</v>
      </c>
      <c r="BK1114" s="227">
        <f>ROUND(I1114*H1114,2)</f>
        <v>0</v>
      </c>
      <c r="BL1114" s="18" t="s">
        <v>229</v>
      </c>
      <c r="BM1114" s="226" t="s">
        <v>1647</v>
      </c>
    </row>
    <row r="1115" s="13" customFormat="1">
      <c r="A1115" s="13"/>
      <c r="B1115" s="228"/>
      <c r="C1115" s="229"/>
      <c r="D1115" s="230" t="s">
        <v>151</v>
      </c>
      <c r="E1115" s="231" t="s">
        <v>1</v>
      </c>
      <c r="F1115" s="232" t="s">
        <v>1581</v>
      </c>
      <c r="G1115" s="229"/>
      <c r="H1115" s="231" t="s">
        <v>1</v>
      </c>
      <c r="I1115" s="233"/>
      <c r="J1115" s="229"/>
      <c r="K1115" s="229"/>
      <c r="L1115" s="234"/>
      <c r="M1115" s="235"/>
      <c r="N1115" s="236"/>
      <c r="O1115" s="236"/>
      <c r="P1115" s="236"/>
      <c r="Q1115" s="236"/>
      <c r="R1115" s="236"/>
      <c r="S1115" s="236"/>
      <c r="T1115" s="237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8" t="s">
        <v>151</v>
      </c>
      <c r="AU1115" s="238" t="s">
        <v>149</v>
      </c>
      <c r="AV1115" s="13" t="s">
        <v>84</v>
      </c>
      <c r="AW1115" s="13" t="s">
        <v>33</v>
      </c>
      <c r="AX1115" s="13" t="s">
        <v>76</v>
      </c>
      <c r="AY1115" s="238" t="s">
        <v>141</v>
      </c>
    </row>
    <row r="1116" s="14" customFormat="1">
      <c r="A1116" s="14"/>
      <c r="B1116" s="239"/>
      <c r="C1116" s="240"/>
      <c r="D1116" s="230" t="s">
        <v>151</v>
      </c>
      <c r="E1116" s="241" t="s">
        <v>1</v>
      </c>
      <c r="F1116" s="242" t="s">
        <v>1604</v>
      </c>
      <c r="G1116" s="240"/>
      <c r="H1116" s="243">
        <v>279.72000000000003</v>
      </c>
      <c r="I1116" s="244"/>
      <c r="J1116" s="240"/>
      <c r="K1116" s="240"/>
      <c r="L1116" s="245"/>
      <c r="M1116" s="246"/>
      <c r="N1116" s="247"/>
      <c r="O1116" s="247"/>
      <c r="P1116" s="247"/>
      <c r="Q1116" s="247"/>
      <c r="R1116" s="247"/>
      <c r="S1116" s="247"/>
      <c r="T1116" s="248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9" t="s">
        <v>151</v>
      </c>
      <c r="AU1116" s="249" t="s">
        <v>149</v>
      </c>
      <c r="AV1116" s="14" t="s">
        <v>149</v>
      </c>
      <c r="AW1116" s="14" t="s">
        <v>33</v>
      </c>
      <c r="AX1116" s="14" t="s">
        <v>76</v>
      </c>
      <c r="AY1116" s="249" t="s">
        <v>141</v>
      </c>
    </row>
    <row r="1117" s="13" customFormat="1">
      <c r="A1117" s="13"/>
      <c r="B1117" s="228"/>
      <c r="C1117" s="229"/>
      <c r="D1117" s="230" t="s">
        <v>151</v>
      </c>
      <c r="E1117" s="231" t="s">
        <v>1</v>
      </c>
      <c r="F1117" s="232" t="s">
        <v>1605</v>
      </c>
      <c r="G1117" s="229"/>
      <c r="H1117" s="231" t="s">
        <v>1</v>
      </c>
      <c r="I1117" s="233"/>
      <c r="J1117" s="229"/>
      <c r="K1117" s="229"/>
      <c r="L1117" s="234"/>
      <c r="M1117" s="235"/>
      <c r="N1117" s="236"/>
      <c r="O1117" s="236"/>
      <c r="P1117" s="236"/>
      <c r="Q1117" s="236"/>
      <c r="R1117" s="236"/>
      <c r="S1117" s="236"/>
      <c r="T1117" s="237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8" t="s">
        <v>151</v>
      </c>
      <c r="AU1117" s="238" t="s">
        <v>149</v>
      </c>
      <c r="AV1117" s="13" t="s">
        <v>84</v>
      </c>
      <c r="AW1117" s="13" t="s">
        <v>33</v>
      </c>
      <c r="AX1117" s="13" t="s">
        <v>76</v>
      </c>
      <c r="AY1117" s="238" t="s">
        <v>141</v>
      </c>
    </row>
    <row r="1118" s="14" customFormat="1">
      <c r="A1118" s="14"/>
      <c r="B1118" s="239"/>
      <c r="C1118" s="240"/>
      <c r="D1118" s="230" t="s">
        <v>151</v>
      </c>
      <c r="E1118" s="241" t="s">
        <v>1</v>
      </c>
      <c r="F1118" s="242" t="s">
        <v>1606</v>
      </c>
      <c r="G1118" s="240"/>
      <c r="H1118" s="243">
        <v>20.960000000000001</v>
      </c>
      <c r="I1118" s="244"/>
      <c r="J1118" s="240"/>
      <c r="K1118" s="240"/>
      <c r="L1118" s="245"/>
      <c r="M1118" s="246"/>
      <c r="N1118" s="247"/>
      <c r="O1118" s="247"/>
      <c r="P1118" s="247"/>
      <c r="Q1118" s="247"/>
      <c r="R1118" s="247"/>
      <c r="S1118" s="247"/>
      <c r="T1118" s="248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9" t="s">
        <v>151</v>
      </c>
      <c r="AU1118" s="249" t="s">
        <v>149</v>
      </c>
      <c r="AV1118" s="14" t="s">
        <v>149</v>
      </c>
      <c r="AW1118" s="14" t="s">
        <v>33</v>
      </c>
      <c r="AX1118" s="14" t="s">
        <v>76</v>
      </c>
      <c r="AY1118" s="249" t="s">
        <v>141</v>
      </c>
    </row>
    <row r="1119" s="15" customFormat="1">
      <c r="A1119" s="15"/>
      <c r="B1119" s="260"/>
      <c r="C1119" s="261"/>
      <c r="D1119" s="230" t="s">
        <v>151</v>
      </c>
      <c r="E1119" s="262" t="s">
        <v>1</v>
      </c>
      <c r="F1119" s="263" t="s">
        <v>321</v>
      </c>
      <c r="G1119" s="261"/>
      <c r="H1119" s="264">
        <v>300.68000000000001</v>
      </c>
      <c r="I1119" s="265"/>
      <c r="J1119" s="261"/>
      <c r="K1119" s="261"/>
      <c r="L1119" s="266"/>
      <c r="M1119" s="267"/>
      <c r="N1119" s="268"/>
      <c r="O1119" s="268"/>
      <c r="P1119" s="268"/>
      <c r="Q1119" s="268"/>
      <c r="R1119" s="268"/>
      <c r="S1119" s="268"/>
      <c r="T1119" s="269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70" t="s">
        <v>151</v>
      </c>
      <c r="AU1119" s="270" t="s">
        <v>149</v>
      </c>
      <c r="AV1119" s="15" t="s">
        <v>148</v>
      </c>
      <c r="AW1119" s="15" t="s">
        <v>33</v>
      </c>
      <c r="AX1119" s="15" t="s">
        <v>84</v>
      </c>
      <c r="AY1119" s="270" t="s">
        <v>141</v>
      </c>
    </row>
    <row r="1120" s="2" customFormat="1" ht="14.4" customHeight="1">
      <c r="A1120" s="39"/>
      <c r="B1120" s="40"/>
      <c r="C1120" s="215" t="s">
        <v>1648</v>
      </c>
      <c r="D1120" s="215" t="s">
        <v>143</v>
      </c>
      <c r="E1120" s="216" t="s">
        <v>1649</v>
      </c>
      <c r="F1120" s="217" t="s">
        <v>1650</v>
      </c>
      <c r="G1120" s="218" t="s">
        <v>249</v>
      </c>
      <c r="H1120" s="219">
        <v>343.44</v>
      </c>
      <c r="I1120" s="220"/>
      <c r="J1120" s="221">
        <f>ROUND(I1120*H1120,2)</f>
        <v>0</v>
      </c>
      <c r="K1120" s="217" t="s">
        <v>147</v>
      </c>
      <c r="L1120" s="45"/>
      <c r="M1120" s="222" t="s">
        <v>1</v>
      </c>
      <c r="N1120" s="223" t="s">
        <v>42</v>
      </c>
      <c r="O1120" s="92"/>
      <c r="P1120" s="224">
        <f>O1120*H1120</f>
        <v>0</v>
      </c>
      <c r="Q1120" s="224">
        <v>0.00032000000000000003</v>
      </c>
      <c r="R1120" s="224">
        <f>Q1120*H1120</f>
        <v>0.10990080000000001</v>
      </c>
      <c r="S1120" s="224">
        <v>0</v>
      </c>
      <c r="T1120" s="225">
        <f>S1120*H1120</f>
        <v>0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26" t="s">
        <v>229</v>
      </c>
      <c r="AT1120" s="226" t="s">
        <v>143</v>
      </c>
      <c r="AU1120" s="226" t="s">
        <v>149</v>
      </c>
      <c r="AY1120" s="18" t="s">
        <v>141</v>
      </c>
      <c r="BE1120" s="227">
        <f>IF(N1120="základní",J1120,0)</f>
        <v>0</v>
      </c>
      <c r="BF1120" s="227">
        <f>IF(N1120="snížená",J1120,0)</f>
        <v>0</v>
      </c>
      <c r="BG1120" s="227">
        <f>IF(N1120="zákl. přenesená",J1120,0)</f>
        <v>0</v>
      </c>
      <c r="BH1120" s="227">
        <f>IF(N1120="sníž. přenesená",J1120,0)</f>
        <v>0</v>
      </c>
      <c r="BI1120" s="227">
        <f>IF(N1120="nulová",J1120,0)</f>
        <v>0</v>
      </c>
      <c r="BJ1120" s="18" t="s">
        <v>149</v>
      </c>
      <c r="BK1120" s="227">
        <f>ROUND(I1120*H1120,2)</f>
        <v>0</v>
      </c>
      <c r="BL1120" s="18" t="s">
        <v>229</v>
      </c>
      <c r="BM1120" s="226" t="s">
        <v>1651</v>
      </c>
    </row>
    <row r="1121" s="13" customFormat="1">
      <c r="A1121" s="13"/>
      <c r="B1121" s="228"/>
      <c r="C1121" s="229"/>
      <c r="D1121" s="230" t="s">
        <v>151</v>
      </c>
      <c r="E1121" s="231" t="s">
        <v>1</v>
      </c>
      <c r="F1121" s="232" t="s">
        <v>1652</v>
      </c>
      <c r="G1121" s="229"/>
      <c r="H1121" s="231" t="s">
        <v>1</v>
      </c>
      <c r="I1121" s="233"/>
      <c r="J1121" s="229"/>
      <c r="K1121" s="229"/>
      <c r="L1121" s="234"/>
      <c r="M1121" s="235"/>
      <c r="N1121" s="236"/>
      <c r="O1121" s="236"/>
      <c r="P1121" s="236"/>
      <c r="Q1121" s="236"/>
      <c r="R1121" s="236"/>
      <c r="S1121" s="236"/>
      <c r="T1121" s="237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8" t="s">
        <v>151</v>
      </c>
      <c r="AU1121" s="238" t="s">
        <v>149</v>
      </c>
      <c r="AV1121" s="13" t="s">
        <v>84</v>
      </c>
      <c r="AW1121" s="13" t="s">
        <v>33</v>
      </c>
      <c r="AX1121" s="13" t="s">
        <v>76</v>
      </c>
      <c r="AY1121" s="238" t="s">
        <v>141</v>
      </c>
    </row>
    <row r="1122" s="14" customFormat="1">
      <c r="A1122" s="14"/>
      <c r="B1122" s="239"/>
      <c r="C1122" s="240"/>
      <c r="D1122" s="230" t="s">
        <v>151</v>
      </c>
      <c r="E1122" s="241" t="s">
        <v>1</v>
      </c>
      <c r="F1122" s="242" t="s">
        <v>1653</v>
      </c>
      <c r="G1122" s="240"/>
      <c r="H1122" s="243">
        <v>149.03999999999999</v>
      </c>
      <c r="I1122" s="244"/>
      <c r="J1122" s="240"/>
      <c r="K1122" s="240"/>
      <c r="L1122" s="245"/>
      <c r="M1122" s="246"/>
      <c r="N1122" s="247"/>
      <c r="O1122" s="247"/>
      <c r="P1122" s="247"/>
      <c r="Q1122" s="247"/>
      <c r="R1122" s="247"/>
      <c r="S1122" s="247"/>
      <c r="T1122" s="248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9" t="s">
        <v>151</v>
      </c>
      <c r="AU1122" s="249" t="s">
        <v>149</v>
      </c>
      <c r="AV1122" s="14" t="s">
        <v>149</v>
      </c>
      <c r="AW1122" s="14" t="s">
        <v>33</v>
      </c>
      <c r="AX1122" s="14" t="s">
        <v>76</v>
      </c>
      <c r="AY1122" s="249" t="s">
        <v>141</v>
      </c>
    </row>
    <row r="1123" s="13" customFormat="1">
      <c r="A1123" s="13"/>
      <c r="B1123" s="228"/>
      <c r="C1123" s="229"/>
      <c r="D1123" s="230" t="s">
        <v>151</v>
      </c>
      <c r="E1123" s="231" t="s">
        <v>1</v>
      </c>
      <c r="F1123" s="232" t="s">
        <v>1654</v>
      </c>
      <c r="G1123" s="229"/>
      <c r="H1123" s="231" t="s">
        <v>1</v>
      </c>
      <c r="I1123" s="233"/>
      <c r="J1123" s="229"/>
      <c r="K1123" s="229"/>
      <c r="L1123" s="234"/>
      <c r="M1123" s="235"/>
      <c r="N1123" s="236"/>
      <c r="O1123" s="236"/>
      <c r="P1123" s="236"/>
      <c r="Q1123" s="236"/>
      <c r="R1123" s="236"/>
      <c r="S1123" s="236"/>
      <c r="T1123" s="237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8" t="s">
        <v>151</v>
      </c>
      <c r="AU1123" s="238" t="s">
        <v>149</v>
      </c>
      <c r="AV1123" s="13" t="s">
        <v>84</v>
      </c>
      <c r="AW1123" s="13" t="s">
        <v>33</v>
      </c>
      <c r="AX1123" s="13" t="s">
        <v>76</v>
      </c>
      <c r="AY1123" s="238" t="s">
        <v>141</v>
      </c>
    </row>
    <row r="1124" s="14" customFormat="1">
      <c r="A1124" s="14"/>
      <c r="B1124" s="239"/>
      <c r="C1124" s="240"/>
      <c r="D1124" s="230" t="s">
        <v>151</v>
      </c>
      <c r="E1124" s="241" t="s">
        <v>1</v>
      </c>
      <c r="F1124" s="242" t="s">
        <v>1655</v>
      </c>
      <c r="G1124" s="240"/>
      <c r="H1124" s="243">
        <v>194.40000000000001</v>
      </c>
      <c r="I1124" s="244"/>
      <c r="J1124" s="240"/>
      <c r="K1124" s="240"/>
      <c r="L1124" s="245"/>
      <c r="M1124" s="246"/>
      <c r="N1124" s="247"/>
      <c r="O1124" s="247"/>
      <c r="P1124" s="247"/>
      <c r="Q1124" s="247"/>
      <c r="R1124" s="247"/>
      <c r="S1124" s="247"/>
      <c r="T1124" s="248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9" t="s">
        <v>151</v>
      </c>
      <c r="AU1124" s="249" t="s">
        <v>149</v>
      </c>
      <c r="AV1124" s="14" t="s">
        <v>149</v>
      </c>
      <c r="AW1124" s="14" t="s">
        <v>33</v>
      </c>
      <c r="AX1124" s="14" t="s">
        <v>76</v>
      </c>
      <c r="AY1124" s="249" t="s">
        <v>141</v>
      </c>
    </row>
    <row r="1125" s="15" customFormat="1">
      <c r="A1125" s="15"/>
      <c r="B1125" s="260"/>
      <c r="C1125" s="261"/>
      <c r="D1125" s="230" t="s">
        <v>151</v>
      </c>
      <c r="E1125" s="262" t="s">
        <v>1</v>
      </c>
      <c r="F1125" s="263" t="s">
        <v>321</v>
      </c>
      <c r="G1125" s="261"/>
      <c r="H1125" s="264">
        <v>343.44</v>
      </c>
      <c r="I1125" s="265"/>
      <c r="J1125" s="261"/>
      <c r="K1125" s="261"/>
      <c r="L1125" s="266"/>
      <c r="M1125" s="267"/>
      <c r="N1125" s="268"/>
      <c r="O1125" s="268"/>
      <c r="P1125" s="268"/>
      <c r="Q1125" s="268"/>
      <c r="R1125" s="268"/>
      <c r="S1125" s="268"/>
      <c r="T1125" s="269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0" t="s">
        <v>151</v>
      </c>
      <c r="AU1125" s="270" t="s">
        <v>149</v>
      </c>
      <c r="AV1125" s="15" t="s">
        <v>148</v>
      </c>
      <c r="AW1125" s="15" t="s">
        <v>33</v>
      </c>
      <c r="AX1125" s="15" t="s">
        <v>84</v>
      </c>
      <c r="AY1125" s="270" t="s">
        <v>141</v>
      </c>
    </row>
    <row r="1126" s="2" customFormat="1" ht="24.15" customHeight="1">
      <c r="A1126" s="39"/>
      <c r="B1126" s="40"/>
      <c r="C1126" s="215" t="s">
        <v>1656</v>
      </c>
      <c r="D1126" s="215" t="s">
        <v>143</v>
      </c>
      <c r="E1126" s="216" t="s">
        <v>1657</v>
      </c>
      <c r="F1126" s="217" t="s">
        <v>1658</v>
      </c>
      <c r="G1126" s="218" t="s">
        <v>196</v>
      </c>
      <c r="H1126" s="219">
        <v>5.8070000000000004</v>
      </c>
      <c r="I1126" s="220"/>
      <c r="J1126" s="221">
        <f>ROUND(I1126*H1126,2)</f>
        <v>0</v>
      </c>
      <c r="K1126" s="217" t="s">
        <v>147</v>
      </c>
      <c r="L1126" s="45"/>
      <c r="M1126" s="222" t="s">
        <v>1</v>
      </c>
      <c r="N1126" s="223" t="s">
        <v>42</v>
      </c>
      <c r="O1126" s="92"/>
      <c r="P1126" s="224">
        <f>O1126*H1126</f>
        <v>0</v>
      </c>
      <c r="Q1126" s="224">
        <v>0</v>
      </c>
      <c r="R1126" s="224">
        <f>Q1126*H1126</f>
        <v>0</v>
      </c>
      <c r="S1126" s="224">
        <v>0</v>
      </c>
      <c r="T1126" s="225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26" t="s">
        <v>229</v>
      </c>
      <c r="AT1126" s="226" t="s">
        <v>143</v>
      </c>
      <c r="AU1126" s="226" t="s">
        <v>149</v>
      </c>
      <c r="AY1126" s="18" t="s">
        <v>141</v>
      </c>
      <c r="BE1126" s="227">
        <f>IF(N1126="základní",J1126,0)</f>
        <v>0</v>
      </c>
      <c r="BF1126" s="227">
        <f>IF(N1126="snížená",J1126,0)</f>
        <v>0</v>
      </c>
      <c r="BG1126" s="227">
        <f>IF(N1126="zákl. přenesená",J1126,0)</f>
        <v>0</v>
      </c>
      <c r="BH1126" s="227">
        <f>IF(N1126="sníž. přenesená",J1126,0)</f>
        <v>0</v>
      </c>
      <c r="BI1126" s="227">
        <f>IF(N1126="nulová",J1126,0)</f>
        <v>0</v>
      </c>
      <c r="BJ1126" s="18" t="s">
        <v>149</v>
      </c>
      <c r="BK1126" s="227">
        <f>ROUND(I1126*H1126,2)</f>
        <v>0</v>
      </c>
      <c r="BL1126" s="18" t="s">
        <v>229</v>
      </c>
      <c r="BM1126" s="226" t="s">
        <v>1659</v>
      </c>
    </row>
    <row r="1127" s="2" customFormat="1" ht="24.15" customHeight="1">
      <c r="A1127" s="39"/>
      <c r="B1127" s="40"/>
      <c r="C1127" s="215" t="s">
        <v>1660</v>
      </c>
      <c r="D1127" s="215" t="s">
        <v>143</v>
      </c>
      <c r="E1127" s="216" t="s">
        <v>1661</v>
      </c>
      <c r="F1127" s="217" t="s">
        <v>1662</v>
      </c>
      <c r="G1127" s="218" t="s">
        <v>196</v>
      </c>
      <c r="H1127" s="219">
        <v>5.8070000000000004</v>
      </c>
      <c r="I1127" s="220"/>
      <c r="J1127" s="221">
        <f>ROUND(I1127*H1127,2)</f>
        <v>0</v>
      </c>
      <c r="K1127" s="217" t="s">
        <v>147</v>
      </c>
      <c r="L1127" s="45"/>
      <c r="M1127" s="222" t="s">
        <v>1</v>
      </c>
      <c r="N1127" s="223" t="s">
        <v>42</v>
      </c>
      <c r="O1127" s="92"/>
      <c r="P1127" s="224">
        <f>O1127*H1127</f>
        <v>0</v>
      </c>
      <c r="Q1127" s="224">
        <v>0</v>
      </c>
      <c r="R1127" s="224">
        <f>Q1127*H1127</f>
        <v>0</v>
      </c>
      <c r="S1127" s="224">
        <v>0</v>
      </c>
      <c r="T1127" s="225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26" t="s">
        <v>229</v>
      </c>
      <c r="AT1127" s="226" t="s">
        <v>143</v>
      </c>
      <c r="AU1127" s="226" t="s">
        <v>149</v>
      </c>
      <c r="AY1127" s="18" t="s">
        <v>141</v>
      </c>
      <c r="BE1127" s="227">
        <f>IF(N1127="základní",J1127,0)</f>
        <v>0</v>
      </c>
      <c r="BF1127" s="227">
        <f>IF(N1127="snížená",J1127,0)</f>
        <v>0</v>
      </c>
      <c r="BG1127" s="227">
        <f>IF(N1127="zákl. přenesená",J1127,0)</f>
        <v>0</v>
      </c>
      <c r="BH1127" s="227">
        <f>IF(N1127="sníž. přenesená",J1127,0)</f>
        <v>0</v>
      </c>
      <c r="BI1127" s="227">
        <f>IF(N1127="nulová",J1127,0)</f>
        <v>0</v>
      </c>
      <c r="BJ1127" s="18" t="s">
        <v>149</v>
      </c>
      <c r="BK1127" s="227">
        <f>ROUND(I1127*H1127,2)</f>
        <v>0</v>
      </c>
      <c r="BL1127" s="18" t="s">
        <v>229</v>
      </c>
      <c r="BM1127" s="226" t="s">
        <v>1663</v>
      </c>
    </row>
    <row r="1128" s="12" customFormat="1" ht="22.8" customHeight="1">
      <c r="A1128" s="12"/>
      <c r="B1128" s="199"/>
      <c r="C1128" s="200"/>
      <c r="D1128" s="201" t="s">
        <v>75</v>
      </c>
      <c r="E1128" s="213" t="s">
        <v>1664</v>
      </c>
      <c r="F1128" s="213" t="s">
        <v>1665</v>
      </c>
      <c r="G1128" s="200"/>
      <c r="H1128" s="200"/>
      <c r="I1128" s="203"/>
      <c r="J1128" s="214">
        <f>BK1128</f>
        <v>0</v>
      </c>
      <c r="K1128" s="200"/>
      <c r="L1128" s="205"/>
      <c r="M1128" s="206"/>
      <c r="N1128" s="207"/>
      <c r="O1128" s="207"/>
      <c r="P1128" s="208">
        <f>SUM(P1129:P1138)</f>
        <v>0</v>
      </c>
      <c r="Q1128" s="207"/>
      <c r="R1128" s="208">
        <f>SUM(R1129:R1138)</f>
        <v>0</v>
      </c>
      <c r="S1128" s="207"/>
      <c r="T1128" s="209">
        <f>SUM(T1129:T1138)</f>
        <v>0</v>
      </c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R1128" s="210" t="s">
        <v>149</v>
      </c>
      <c r="AT1128" s="211" t="s">
        <v>75</v>
      </c>
      <c r="AU1128" s="211" t="s">
        <v>84</v>
      </c>
      <c r="AY1128" s="210" t="s">
        <v>141</v>
      </c>
      <c r="BK1128" s="212">
        <f>SUM(BK1129:BK1138)</f>
        <v>0</v>
      </c>
    </row>
    <row r="1129" s="2" customFormat="1" ht="24.15" customHeight="1">
      <c r="A1129" s="39"/>
      <c r="B1129" s="40"/>
      <c r="C1129" s="215" t="s">
        <v>1666</v>
      </c>
      <c r="D1129" s="215" t="s">
        <v>143</v>
      </c>
      <c r="E1129" s="216" t="s">
        <v>1667</v>
      </c>
      <c r="F1129" s="217" t="s">
        <v>1668</v>
      </c>
      <c r="G1129" s="218" t="s">
        <v>146</v>
      </c>
      <c r="H1129" s="219">
        <v>164.487</v>
      </c>
      <c r="I1129" s="220"/>
      <c r="J1129" s="221">
        <f>ROUND(I1129*H1129,2)</f>
        <v>0</v>
      </c>
      <c r="K1129" s="217" t="s">
        <v>147</v>
      </c>
      <c r="L1129" s="45"/>
      <c r="M1129" s="222" t="s">
        <v>1</v>
      </c>
      <c r="N1129" s="223" t="s">
        <v>42</v>
      </c>
      <c r="O1129" s="92"/>
      <c r="P1129" s="224">
        <f>O1129*H1129</f>
        <v>0</v>
      </c>
      <c r="Q1129" s="224">
        <v>0</v>
      </c>
      <c r="R1129" s="224">
        <f>Q1129*H1129</f>
        <v>0</v>
      </c>
      <c r="S1129" s="224">
        <v>0.086900000000000005</v>
      </c>
      <c r="T1129" s="225">
        <f>S1129*H1129</f>
        <v>14.2939203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26" t="s">
        <v>229</v>
      </c>
      <c r="AT1129" s="226" t="s">
        <v>143</v>
      </c>
      <c r="AU1129" s="226" t="s">
        <v>149</v>
      </c>
      <c r="AY1129" s="18" t="s">
        <v>141</v>
      </c>
      <c r="BE1129" s="227">
        <f>IF(N1129="základní",J1129,0)</f>
        <v>0</v>
      </c>
      <c r="BF1129" s="227">
        <f>IF(N1129="snížená",J1129,0)</f>
        <v>0</v>
      </c>
      <c r="BG1129" s="227">
        <f>IF(N1129="zákl. přenesená",J1129,0)</f>
        <v>0</v>
      </c>
      <c r="BH1129" s="227">
        <f>IF(N1129="sníž. přenesená",J1129,0)</f>
        <v>0</v>
      </c>
      <c r="BI1129" s="227">
        <f>IF(N1129="nulová",J1129,0)</f>
        <v>0</v>
      </c>
      <c r="BJ1129" s="18" t="s">
        <v>149</v>
      </c>
      <c r="BK1129" s="227">
        <f>ROUND(I1129*H1129,2)</f>
        <v>0</v>
      </c>
      <c r="BL1129" s="18" t="s">
        <v>229</v>
      </c>
      <c r="BM1129" s="226" t="s">
        <v>1669</v>
      </c>
    </row>
    <row r="1130" s="13" customFormat="1">
      <c r="A1130" s="13"/>
      <c r="B1130" s="228"/>
      <c r="C1130" s="229"/>
      <c r="D1130" s="230" t="s">
        <v>151</v>
      </c>
      <c r="E1130" s="231" t="s">
        <v>1</v>
      </c>
      <c r="F1130" s="232" t="s">
        <v>1670</v>
      </c>
      <c r="G1130" s="229"/>
      <c r="H1130" s="231" t="s">
        <v>1</v>
      </c>
      <c r="I1130" s="233"/>
      <c r="J1130" s="229"/>
      <c r="K1130" s="229"/>
      <c r="L1130" s="234"/>
      <c r="M1130" s="235"/>
      <c r="N1130" s="236"/>
      <c r="O1130" s="236"/>
      <c r="P1130" s="236"/>
      <c r="Q1130" s="236"/>
      <c r="R1130" s="236"/>
      <c r="S1130" s="236"/>
      <c r="T1130" s="237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8" t="s">
        <v>151</v>
      </c>
      <c r="AU1130" s="238" t="s">
        <v>149</v>
      </c>
      <c r="AV1130" s="13" t="s">
        <v>84</v>
      </c>
      <c r="AW1130" s="13" t="s">
        <v>33</v>
      </c>
      <c r="AX1130" s="13" t="s">
        <v>76</v>
      </c>
      <c r="AY1130" s="238" t="s">
        <v>141</v>
      </c>
    </row>
    <row r="1131" s="14" customFormat="1">
      <c r="A1131" s="14"/>
      <c r="B1131" s="239"/>
      <c r="C1131" s="240"/>
      <c r="D1131" s="230" t="s">
        <v>151</v>
      </c>
      <c r="E1131" s="241" t="s">
        <v>1</v>
      </c>
      <c r="F1131" s="242" t="s">
        <v>1671</v>
      </c>
      <c r="G1131" s="240"/>
      <c r="H1131" s="243">
        <v>62.159999999999997</v>
      </c>
      <c r="I1131" s="244"/>
      <c r="J1131" s="240"/>
      <c r="K1131" s="240"/>
      <c r="L1131" s="245"/>
      <c r="M1131" s="246"/>
      <c r="N1131" s="247"/>
      <c r="O1131" s="247"/>
      <c r="P1131" s="247"/>
      <c r="Q1131" s="247"/>
      <c r="R1131" s="247"/>
      <c r="S1131" s="247"/>
      <c r="T1131" s="248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9" t="s">
        <v>151</v>
      </c>
      <c r="AU1131" s="249" t="s">
        <v>149</v>
      </c>
      <c r="AV1131" s="14" t="s">
        <v>149</v>
      </c>
      <c r="AW1131" s="14" t="s">
        <v>33</v>
      </c>
      <c r="AX1131" s="14" t="s">
        <v>76</v>
      </c>
      <c r="AY1131" s="249" t="s">
        <v>141</v>
      </c>
    </row>
    <row r="1132" s="13" customFormat="1">
      <c r="A1132" s="13"/>
      <c r="B1132" s="228"/>
      <c r="C1132" s="229"/>
      <c r="D1132" s="230" t="s">
        <v>151</v>
      </c>
      <c r="E1132" s="231" t="s">
        <v>1</v>
      </c>
      <c r="F1132" s="232" t="s">
        <v>1672</v>
      </c>
      <c r="G1132" s="229"/>
      <c r="H1132" s="231" t="s">
        <v>1</v>
      </c>
      <c r="I1132" s="233"/>
      <c r="J1132" s="229"/>
      <c r="K1132" s="229"/>
      <c r="L1132" s="234"/>
      <c r="M1132" s="235"/>
      <c r="N1132" s="236"/>
      <c r="O1132" s="236"/>
      <c r="P1132" s="236"/>
      <c r="Q1132" s="236"/>
      <c r="R1132" s="236"/>
      <c r="S1132" s="236"/>
      <c r="T1132" s="23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8" t="s">
        <v>151</v>
      </c>
      <c r="AU1132" s="238" t="s">
        <v>149</v>
      </c>
      <c r="AV1132" s="13" t="s">
        <v>84</v>
      </c>
      <c r="AW1132" s="13" t="s">
        <v>33</v>
      </c>
      <c r="AX1132" s="13" t="s">
        <v>76</v>
      </c>
      <c r="AY1132" s="238" t="s">
        <v>141</v>
      </c>
    </row>
    <row r="1133" s="14" customFormat="1">
      <c r="A1133" s="14"/>
      <c r="B1133" s="239"/>
      <c r="C1133" s="240"/>
      <c r="D1133" s="230" t="s">
        <v>151</v>
      </c>
      <c r="E1133" s="241" t="s">
        <v>1</v>
      </c>
      <c r="F1133" s="242" t="s">
        <v>1673</v>
      </c>
      <c r="G1133" s="240"/>
      <c r="H1133" s="243">
        <v>57.951999999999998</v>
      </c>
      <c r="I1133" s="244"/>
      <c r="J1133" s="240"/>
      <c r="K1133" s="240"/>
      <c r="L1133" s="245"/>
      <c r="M1133" s="246"/>
      <c r="N1133" s="247"/>
      <c r="O1133" s="247"/>
      <c r="P1133" s="247"/>
      <c r="Q1133" s="247"/>
      <c r="R1133" s="247"/>
      <c r="S1133" s="247"/>
      <c r="T1133" s="248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49" t="s">
        <v>151</v>
      </c>
      <c r="AU1133" s="249" t="s">
        <v>149</v>
      </c>
      <c r="AV1133" s="14" t="s">
        <v>149</v>
      </c>
      <c r="AW1133" s="14" t="s">
        <v>33</v>
      </c>
      <c r="AX1133" s="14" t="s">
        <v>76</v>
      </c>
      <c r="AY1133" s="249" t="s">
        <v>141</v>
      </c>
    </row>
    <row r="1134" s="13" customFormat="1">
      <c r="A1134" s="13"/>
      <c r="B1134" s="228"/>
      <c r="C1134" s="229"/>
      <c r="D1134" s="230" t="s">
        <v>151</v>
      </c>
      <c r="E1134" s="231" t="s">
        <v>1</v>
      </c>
      <c r="F1134" s="232" t="s">
        <v>463</v>
      </c>
      <c r="G1134" s="229"/>
      <c r="H1134" s="231" t="s">
        <v>1</v>
      </c>
      <c r="I1134" s="233"/>
      <c r="J1134" s="229"/>
      <c r="K1134" s="229"/>
      <c r="L1134" s="234"/>
      <c r="M1134" s="235"/>
      <c r="N1134" s="236"/>
      <c r="O1134" s="236"/>
      <c r="P1134" s="236"/>
      <c r="Q1134" s="236"/>
      <c r="R1134" s="236"/>
      <c r="S1134" s="236"/>
      <c r="T1134" s="237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8" t="s">
        <v>151</v>
      </c>
      <c r="AU1134" s="238" t="s">
        <v>149</v>
      </c>
      <c r="AV1134" s="13" t="s">
        <v>84</v>
      </c>
      <c r="AW1134" s="13" t="s">
        <v>33</v>
      </c>
      <c r="AX1134" s="13" t="s">
        <v>76</v>
      </c>
      <c r="AY1134" s="238" t="s">
        <v>141</v>
      </c>
    </row>
    <row r="1135" s="14" customFormat="1">
      <c r="A1135" s="14"/>
      <c r="B1135" s="239"/>
      <c r="C1135" s="240"/>
      <c r="D1135" s="230" t="s">
        <v>151</v>
      </c>
      <c r="E1135" s="241" t="s">
        <v>1</v>
      </c>
      <c r="F1135" s="242" t="s">
        <v>1674</v>
      </c>
      <c r="G1135" s="240"/>
      <c r="H1135" s="243">
        <v>23.875</v>
      </c>
      <c r="I1135" s="244"/>
      <c r="J1135" s="240"/>
      <c r="K1135" s="240"/>
      <c r="L1135" s="245"/>
      <c r="M1135" s="246"/>
      <c r="N1135" s="247"/>
      <c r="O1135" s="247"/>
      <c r="P1135" s="247"/>
      <c r="Q1135" s="247"/>
      <c r="R1135" s="247"/>
      <c r="S1135" s="247"/>
      <c r="T1135" s="248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9" t="s">
        <v>151</v>
      </c>
      <c r="AU1135" s="249" t="s">
        <v>149</v>
      </c>
      <c r="AV1135" s="14" t="s">
        <v>149</v>
      </c>
      <c r="AW1135" s="14" t="s">
        <v>33</v>
      </c>
      <c r="AX1135" s="14" t="s">
        <v>76</v>
      </c>
      <c r="AY1135" s="249" t="s">
        <v>141</v>
      </c>
    </row>
    <row r="1136" s="13" customFormat="1">
      <c r="A1136" s="13"/>
      <c r="B1136" s="228"/>
      <c r="C1136" s="229"/>
      <c r="D1136" s="230" t="s">
        <v>151</v>
      </c>
      <c r="E1136" s="231" t="s">
        <v>1</v>
      </c>
      <c r="F1136" s="232" t="s">
        <v>1675</v>
      </c>
      <c r="G1136" s="229"/>
      <c r="H1136" s="231" t="s">
        <v>1</v>
      </c>
      <c r="I1136" s="233"/>
      <c r="J1136" s="229"/>
      <c r="K1136" s="229"/>
      <c r="L1136" s="234"/>
      <c r="M1136" s="235"/>
      <c r="N1136" s="236"/>
      <c r="O1136" s="236"/>
      <c r="P1136" s="236"/>
      <c r="Q1136" s="236"/>
      <c r="R1136" s="236"/>
      <c r="S1136" s="236"/>
      <c r="T1136" s="237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8" t="s">
        <v>151</v>
      </c>
      <c r="AU1136" s="238" t="s">
        <v>149</v>
      </c>
      <c r="AV1136" s="13" t="s">
        <v>84</v>
      </c>
      <c r="AW1136" s="13" t="s">
        <v>33</v>
      </c>
      <c r="AX1136" s="13" t="s">
        <v>76</v>
      </c>
      <c r="AY1136" s="238" t="s">
        <v>141</v>
      </c>
    </row>
    <row r="1137" s="14" customFormat="1">
      <c r="A1137" s="14"/>
      <c r="B1137" s="239"/>
      <c r="C1137" s="240"/>
      <c r="D1137" s="230" t="s">
        <v>151</v>
      </c>
      <c r="E1137" s="241" t="s">
        <v>1</v>
      </c>
      <c r="F1137" s="242" t="s">
        <v>1676</v>
      </c>
      <c r="G1137" s="240"/>
      <c r="H1137" s="243">
        <v>20.5</v>
      </c>
      <c r="I1137" s="244"/>
      <c r="J1137" s="240"/>
      <c r="K1137" s="240"/>
      <c r="L1137" s="245"/>
      <c r="M1137" s="246"/>
      <c r="N1137" s="247"/>
      <c r="O1137" s="247"/>
      <c r="P1137" s="247"/>
      <c r="Q1137" s="247"/>
      <c r="R1137" s="247"/>
      <c r="S1137" s="247"/>
      <c r="T1137" s="248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9" t="s">
        <v>151</v>
      </c>
      <c r="AU1137" s="249" t="s">
        <v>149</v>
      </c>
      <c r="AV1137" s="14" t="s">
        <v>149</v>
      </c>
      <c r="AW1137" s="14" t="s">
        <v>33</v>
      </c>
      <c r="AX1137" s="14" t="s">
        <v>76</v>
      </c>
      <c r="AY1137" s="249" t="s">
        <v>141</v>
      </c>
    </row>
    <row r="1138" s="15" customFormat="1">
      <c r="A1138" s="15"/>
      <c r="B1138" s="260"/>
      <c r="C1138" s="261"/>
      <c r="D1138" s="230" t="s">
        <v>151</v>
      </c>
      <c r="E1138" s="262" t="s">
        <v>1</v>
      </c>
      <c r="F1138" s="263" t="s">
        <v>321</v>
      </c>
      <c r="G1138" s="261"/>
      <c r="H1138" s="264">
        <v>164.487</v>
      </c>
      <c r="I1138" s="265"/>
      <c r="J1138" s="261"/>
      <c r="K1138" s="261"/>
      <c r="L1138" s="266"/>
      <c r="M1138" s="267"/>
      <c r="N1138" s="268"/>
      <c r="O1138" s="268"/>
      <c r="P1138" s="268"/>
      <c r="Q1138" s="268"/>
      <c r="R1138" s="268"/>
      <c r="S1138" s="268"/>
      <c r="T1138" s="269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70" t="s">
        <v>151</v>
      </c>
      <c r="AU1138" s="270" t="s">
        <v>149</v>
      </c>
      <c r="AV1138" s="15" t="s">
        <v>148</v>
      </c>
      <c r="AW1138" s="15" t="s">
        <v>33</v>
      </c>
      <c r="AX1138" s="15" t="s">
        <v>84</v>
      </c>
      <c r="AY1138" s="270" t="s">
        <v>141</v>
      </c>
    </row>
    <row r="1139" s="12" customFormat="1" ht="22.8" customHeight="1">
      <c r="A1139" s="12"/>
      <c r="B1139" s="199"/>
      <c r="C1139" s="200"/>
      <c r="D1139" s="201" t="s">
        <v>75</v>
      </c>
      <c r="E1139" s="213" t="s">
        <v>1677</v>
      </c>
      <c r="F1139" s="213" t="s">
        <v>1678</v>
      </c>
      <c r="G1139" s="200"/>
      <c r="H1139" s="200"/>
      <c r="I1139" s="203"/>
      <c r="J1139" s="214">
        <f>BK1139</f>
        <v>0</v>
      </c>
      <c r="K1139" s="200"/>
      <c r="L1139" s="205"/>
      <c r="M1139" s="206"/>
      <c r="N1139" s="207"/>
      <c r="O1139" s="207"/>
      <c r="P1139" s="208">
        <f>P1140</f>
        <v>0</v>
      </c>
      <c r="Q1139" s="207"/>
      <c r="R1139" s="208">
        <f>R1140</f>
        <v>0.0012999999999999999</v>
      </c>
      <c r="S1139" s="207"/>
      <c r="T1139" s="209">
        <f>T1140</f>
        <v>0</v>
      </c>
      <c r="U1139" s="12"/>
      <c r="V1139" s="12"/>
      <c r="W1139" s="12"/>
      <c r="X1139" s="12"/>
      <c r="Y1139" s="12"/>
      <c r="Z1139" s="12"/>
      <c r="AA1139" s="12"/>
      <c r="AB1139" s="12"/>
      <c r="AC1139" s="12"/>
      <c r="AD1139" s="12"/>
      <c r="AE1139" s="12"/>
      <c r="AR1139" s="210" t="s">
        <v>149</v>
      </c>
      <c r="AT1139" s="211" t="s">
        <v>75</v>
      </c>
      <c r="AU1139" s="211" t="s">
        <v>84</v>
      </c>
      <c r="AY1139" s="210" t="s">
        <v>141</v>
      </c>
      <c r="BK1139" s="212">
        <f>BK1140</f>
        <v>0</v>
      </c>
    </row>
    <row r="1140" s="2" customFormat="1" ht="24.15" customHeight="1">
      <c r="A1140" s="39"/>
      <c r="B1140" s="40"/>
      <c r="C1140" s="215" t="s">
        <v>1679</v>
      </c>
      <c r="D1140" s="215" t="s">
        <v>143</v>
      </c>
      <c r="E1140" s="216" t="s">
        <v>1680</v>
      </c>
      <c r="F1140" s="217" t="s">
        <v>1681</v>
      </c>
      <c r="G1140" s="218" t="s">
        <v>256</v>
      </c>
      <c r="H1140" s="219">
        <v>10</v>
      </c>
      <c r="I1140" s="220"/>
      <c r="J1140" s="221">
        <f>ROUND(I1140*H1140,2)</f>
        <v>0</v>
      </c>
      <c r="K1140" s="217" t="s">
        <v>1</v>
      </c>
      <c r="L1140" s="45"/>
      <c r="M1140" s="222" t="s">
        <v>1</v>
      </c>
      <c r="N1140" s="223" t="s">
        <v>42</v>
      </c>
      <c r="O1140" s="92"/>
      <c r="P1140" s="224">
        <f>O1140*H1140</f>
        <v>0</v>
      </c>
      <c r="Q1140" s="224">
        <v>0.00012999999999999999</v>
      </c>
      <c r="R1140" s="224">
        <f>Q1140*H1140</f>
        <v>0.0012999999999999999</v>
      </c>
      <c r="S1140" s="224">
        <v>0</v>
      </c>
      <c r="T1140" s="225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26" t="s">
        <v>229</v>
      </c>
      <c r="AT1140" s="226" t="s">
        <v>143</v>
      </c>
      <c r="AU1140" s="226" t="s">
        <v>149</v>
      </c>
      <c r="AY1140" s="18" t="s">
        <v>141</v>
      </c>
      <c r="BE1140" s="227">
        <f>IF(N1140="základní",J1140,0)</f>
        <v>0</v>
      </c>
      <c r="BF1140" s="227">
        <f>IF(N1140="snížená",J1140,0)</f>
        <v>0</v>
      </c>
      <c r="BG1140" s="227">
        <f>IF(N1140="zákl. přenesená",J1140,0)</f>
        <v>0</v>
      </c>
      <c r="BH1140" s="227">
        <f>IF(N1140="sníž. přenesená",J1140,0)</f>
        <v>0</v>
      </c>
      <c r="BI1140" s="227">
        <f>IF(N1140="nulová",J1140,0)</f>
        <v>0</v>
      </c>
      <c r="BJ1140" s="18" t="s">
        <v>149</v>
      </c>
      <c r="BK1140" s="227">
        <f>ROUND(I1140*H1140,2)</f>
        <v>0</v>
      </c>
      <c r="BL1140" s="18" t="s">
        <v>229</v>
      </c>
      <c r="BM1140" s="226" t="s">
        <v>1682</v>
      </c>
    </row>
    <row r="1141" s="12" customFormat="1" ht="22.8" customHeight="1">
      <c r="A1141" s="12"/>
      <c r="B1141" s="199"/>
      <c r="C1141" s="200"/>
      <c r="D1141" s="201" t="s">
        <v>75</v>
      </c>
      <c r="E1141" s="213" t="s">
        <v>1683</v>
      </c>
      <c r="F1141" s="213" t="s">
        <v>1684</v>
      </c>
      <c r="G1141" s="200"/>
      <c r="H1141" s="200"/>
      <c r="I1141" s="203"/>
      <c r="J1141" s="214">
        <f>BK1141</f>
        <v>0</v>
      </c>
      <c r="K1141" s="200"/>
      <c r="L1141" s="205"/>
      <c r="M1141" s="206"/>
      <c r="N1141" s="207"/>
      <c r="O1141" s="207"/>
      <c r="P1141" s="208">
        <f>SUM(P1142:P1144)</f>
        <v>0</v>
      </c>
      <c r="Q1141" s="207"/>
      <c r="R1141" s="208">
        <f>SUM(R1142:R1144)</f>
        <v>0.090999999999999998</v>
      </c>
      <c r="S1141" s="207"/>
      <c r="T1141" s="209">
        <f>SUM(T1142:T1144)</f>
        <v>0</v>
      </c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R1141" s="210" t="s">
        <v>149</v>
      </c>
      <c r="AT1141" s="211" t="s">
        <v>75</v>
      </c>
      <c r="AU1141" s="211" t="s">
        <v>84</v>
      </c>
      <c r="AY1141" s="210" t="s">
        <v>141</v>
      </c>
      <c r="BK1141" s="212">
        <f>SUM(BK1142:BK1144)</f>
        <v>0</v>
      </c>
    </row>
    <row r="1142" s="2" customFormat="1" ht="24.15" customHeight="1">
      <c r="A1142" s="39"/>
      <c r="B1142" s="40"/>
      <c r="C1142" s="215" t="s">
        <v>1685</v>
      </c>
      <c r="D1142" s="215" t="s">
        <v>143</v>
      </c>
      <c r="E1142" s="216" t="s">
        <v>1686</v>
      </c>
      <c r="F1142" s="217" t="s">
        <v>1687</v>
      </c>
      <c r="G1142" s="218" t="s">
        <v>146</v>
      </c>
      <c r="H1142" s="219">
        <v>650</v>
      </c>
      <c r="I1142" s="220"/>
      <c r="J1142" s="221">
        <f>ROUND(I1142*H1142,2)</f>
        <v>0</v>
      </c>
      <c r="K1142" s="217" t="s">
        <v>147</v>
      </c>
      <c r="L1142" s="45"/>
      <c r="M1142" s="222" t="s">
        <v>1</v>
      </c>
      <c r="N1142" s="223" t="s">
        <v>42</v>
      </c>
      <c r="O1142" s="92"/>
      <c r="P1142" s="224">
        <f>O1142*H1142</f>
        <v>0</v>
      </c>
      <c r="Q1142" s="224">
        <v>0.00013999999999999999</v>
      </c>
      <c r="R1142" s="224">
        <f>Q1142*H1142</f>
        <v>0.090999999999999998</v>
      </c>
      <c r="S1142" s="224">
        <v>0</v>
      </c>
      <c r="T1142" s="225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26" t="s">
        <v>229</v>
      </c>
      <c r="AT1142" s="226" t="s">
        <v>143</v>
      </c>
      <c r="AU1142" s="226" t="s">
        <v>149</v>
      </c>
      <c r="AY1142" s="18" t="s">
        <v>141</v>
      </c>
      <c r="BE1142" s="227">
        <f>IF(N1142="základní",J1142,0)</f>
        <v>0</v>
      </c>
      <c r="BF1142" s="227">
        <f>IF(N1142="snížená",J1142,0)</f>
        <v>0</v>
      </c>
      <c r="BG1142" s="227">
        <f>IF(N1142="zákl. přenesená",J1142,0)</f>
        <v>0</v>
      </c>
      <c r="BH1142" s="227">
        <f>IF(N1142="sníž. přenesená",J1142,0)</f>
        <v>0</v>
      </c>
      <c r="BI1142" s="227">
        <f>IF(N1142="nulová",J1142,0)</f>
        <v>0</v>
      </c>
      <c r="BJ1142" s="18" t="s">
        <v>149</v>
      </c>
      <c r="BK1142" s="227">
        <f>ROUND(I1142*H1142,2)</f>
        <v>0</v>
      </c>
      <c r="BL1142" s="18" t="s">
        <v>229</v>
      </c>
      <c r="BM1142" s="226" t="s">
        <v>1688</v>
      </c>
    </row>
    <row r="1143" s="13" customFormat="1">
      <c r="A1143" s="13"/>
      <c r="B1143" s="228"/>
      <c r="C1143" s="229"/>
      <c r="D1143" s="230" t="s">
        <v>151</v>
      </c>
      <c r="E1143" s="231" t="s">
        <v>1</v>
      </c>
      <c r="F1143" s="232" t="s">
        <v>1689</v>
      </c>
      <c r="G1143" s="229"/>
      <c r="H1143" s="231" t="s">
        <v>1</v>
      </c>
      <c r="I1143" s="233"/>
      <c r="J1143" s="229"/>
      <c r="K1143" s="229"/>
      <c r="L1143" s="234"/>
      <c r="M1143" s="235"/>
      <c r="N1143" s="236"/>
      <c r="O1143" s="236"/>
      <c r="P1143" s="236"/>
      <c r="Q1143" s="236"/>
      <c r="R1143" s="236"/>
      <c r="S1143" s="236"/>
      <c r="T1143" s="237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8" t="s">
        <v>151</v>
      </c>
      <c r="AU1143" s="238" t="s">
        <v>149</v>
      </c>
      <c r="AV1143" s="13" t="s">
        <v>84</v>
      </c>
      <c r="AW1143" s="13" t="s">
        <v>33</v>
      </c>
      <c r="AX1143" s="13" t="s">
        <v>76</v>
      </c>
      <c r="AY1143" s="238" t="s">
        <v>141</v>
      </c>
    </row>
    <row r="1144" s="14" customFormat="1">
      <c r="A1144" s="14"/>
      <c r="B1144" s="239"/>
      <c r="C1144" s="240"/>
      <c r="D1144" s="230" t="s">
        <v>151</v>
      </c>
      <c r="E1144" s="241" t="s">
        <v>1</v>
      </c>
      <c r="F1144" s="242" t="s">
        <v>345</v>
      </c>
      <c r="G1144" s="240"/>
      <c r="H1144" s="243">
        <v>650</v>
      </c>
      <c r="I1144" s="244"/>
      <c r="J1144" s="240"/>
      <c r="K1144" s="240"/>
      <c r="L1144" s="245"/>
      <c r="M1144" s="246"/>
      <c r="N1144" s="247"/>
      <c r="O1144" s="247"/>
      <c r="P1144" s="247"/>
      <c r="Q1144" s="247"/>
      <c r="R1144" s="247"/>
      <c r="S1144" s="247"/>
      <c r="T1144" s="248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9" t="s">
        <v>151</v>
      </c>
      <c r="AU1144" s="249" t="s">
        <v>149</v>
      </c>
      <c r="AV1144" s="14" t="s">
        <v>149</v>
      </c>
      <c r="AW1144" s="14" t="s">
        <v>33</v>
      </c>
      <c r="AX1144" s="14" t="s">
        <v>84</v>
      </c>
      <c r="AY1144" s="249" t="s">
        <v>141</v>
      </c>
    </row>
    <row r="1145" s="12" customFormat="1" ht="22.8" customHeight="1">
      <c r="A1145" s="12"/>
      <c r="B1145" s="199"/>
      <c r="C1145" s="200"/>
      <c r="D1145" s="201" t="s">
        <v>75</v>
      </c>
      <c r="E1145" s="213" t="s">
        <v>1690</v>
      </c>
      <c r="F1145" s="213" t="s">
        <v>1691</v>
      </c>
      <c r="G1145" s="200"/>
      <c r="H1145" s="200"/>
      <c r="I1145" s="203"/>
      <c r="J1145" s="214">
        <f>BK1145</f>
        <v>0</v>
      </c>
      <c r="K1145" s="200"/>
      <c r="L1145" s="205"/>
      <c r="M1145" s="206"/>
      <c r="N1145" s="207"/>
      <c r="O1145" s="207"/>
      <c r="P1145" s="208">
        <f>P1146</f>
        <v>0</v>
      </c>
      <c r="Q1145" s="207"/>
      <c r="R1145" s="208">
        <f>R1146</f>
        <v>0</v>
      </c>
      <c r="S1145" s="207"/>
      <c r="T1145" s="209">
        <f>T1146</f>
        <v>0</v>
      </c>
      <c r="U1145" s="12"/>
      <c r="V1145" s="12"/>
      <c r="W1145" s="12"/>
      <c r="X1145" s="12"/>
      <c r="Y1145" s="12"/>
      <c r="Z1145" s="12"/>
      <c r="AA1145" s="12"/>
      <c r="AB1145" s="12"/>
      <c r="AC1145" s="12"/>
      <c r="AD1145" s="12"/>
      <c r="AE1145" s="12"/>
      <c r="AR1145" s="210" t="s">
        <v>149</v>
      </c>
      <c r="AT1145" s="211" t="s">
        <v>75</v>
      </c>
      <c r="AU1145" s="211" t="s">
        <v>84</v>
      </c>
      <c r="AY1145" s="210" t="s">
        <v>141</v>
      </c>
      <c r="BK1145" s="212">
        <f>BK1146</f>
        <v>0</v>
      </c>
    </row>
    <row r="1146" s="2" customFormat="1" ht="24.15" customHeight="1">
      <c r="A1146" s="39"/>
      <c r="B1146" s="40"/>
      <c r="C1146" s="215" t="s">
        <v>1692</v>
      </c>
      <c r="D1146" s="215" t="s">
        <v>143</v>
      </c>
      <c r="E1146" s="216" t="s">
        <v>1693</v>
      </c>
      <c r="F1146" s="217" t="s">
        <v>1694</v>
      </c>
      <c r="G1146" s="218" t="s">
        <v>256</v>
      </c>
      <c r="H1146" s="219">
        <v>6</v>
      </c>
      <c r="I1146" s="220"/>
      <c r="J1146" s="221">
        <f>ROUND(I1146*H1146,2)</f>
        <v>0</v>
      </c>
      <c r="K1146" s="217" t="s">
        <v>1</v>
      </c>
      <c r="L1146" s="45"/>
      <c r="M1146" s="222" t="s">
        <v>1</v>
      </c>
      <c r="N1146" s="223" t="s">
        <v>42</v>
      </c>
      <c r="O1146" s="92"/>
      <c r="P1146" s="224">
        <f>O1146*H1146</f>
        <v>0</v>
      </c>
      <c r="Q1146" s="224">
        <v>0</v>
      </c>
      <c r="R1146" s="224">
        <f>Q1146*H1146</f>
        <v>0</v>
      </c>
      <c r="S1146" s="224">
        <v>0</v>
      </c>
      <c r="T1146" s="225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26" t="s">
        <v>229</v>
      </c>
      <c r="AT1146" s="226" t="s">
        <v>143</v>
      </c>
      <c r="AU1146" s="226" t="s">
        <v>149</v>
      </c>
      <c r="AY1146" s="18" t="s">
        <v>141</v>
      </c>
      <c r="BE1146" s="227">
        <f>IF(N1146="základní",J1146,0)</f>
        <v>0</v>
      </c>
      <c r="BF1146" s="227">
        <f>IF(N1146="snížená",J1146,0)</f>
        <v>0</v>
      </c>
      <c r="BG1146" s="227">
        <f>IF(N1146="zákl. přenesená",J1146,0)</f>
        <v>0</v>
      </c>
      <c r="BH1146" s="227">
        <f>IF(N1146="sníž. přenesená",J1146,0)</f>
        <v>0</v>
      </c>
      <c r="BI1146" s="227">
        <f>IF(N1146="nulová",J1146,0)</f>
        <v>0</v>
      </c>
      <c r="BJ1146" s="18" t="s">
        <v>149</v>
      </c>
      <c r="BK1146" s="227">
        <f>ROUND(I1146*H1146,2)</f>
        <v>0</v>
      </c>
      <c r="BL1146" s="18" t="s">
        <v>229</v>
      </c>
      <c r="BM1146" s="226" t="s">
        <v>1695</v>
      </c>
    </row>
    <row r="1147" s="12" customFormat="1" ht="25.92" customHeight="1">
      <c r="A1147" s="12"/>
      <c r="B1147" s="199"/>
      <c r="C1147" s="200"/>
      <c r="D1147" s="201" t="s">
        <v>75</v>
      </c>
      <c r="E1147" s="202" t="s">
        <v>1696</v>
      </c>
      <c r="F1147" s="202" t="s">
        <v>1697</v>
      </c>
      <c r="G1147" s="200"/>
      <c r="H1147" s="200"/>
      <c r="I1147" s="203"/>
      <c r="J1147" s="204">
        <f>BK1147</f>
        <v>0</v>
      </c>
      <c r="K1147" s="200"/>
      <c r="L1147" s="205"/>
      <c r="M1147" s="206"/>
      <c r="N1147" s="207"/>
      <c r="O1147" s="207"/>
      <c r="P1147" s="208">
        <f>P1148+P1151+P1158</f>
        <v>0</v>
      </c>
      <c r="Q1147" s="207"/>
      <c r="R1147" s="208">
        <f>R1148+R1151+R1158</f>
        <v>0</v>
      </c>
      <c r="S1147" s="207"/>
      <c r="T1147" s="209">
        <f>T1148+T1151+T1158</f>
        <v>0</v>
      </c>
      <c r="U1147" s="12"/>
      <c r="V1147" s="12"/>
      <c r="W1147" s="12"/>
      <c r="X1147" s="12"/>
      <c r="Y1147" s="12"/>
      <c r="Z1147" s="12"/>
      <c r="AA1147" s="12"/>
      <c r="AB1147" s="12"/>
      <c r="AC1147" s="12"/>
      <c r="AD1147" s="12"/>
      <c r="AE1147" s="12"/>
      <c r="AR1147" s="210" t="s">
        <v>172</v>
      </c>
      <c r="AT1147" s="211" t="s">
        <v>75</v>
      </c>
      <c r="AU1147" s="211" t="s">
        <v>76</v>
      </c>
      <c r="AY1147" s="210" t="s">
        <v>141</v>
      </c>
      <c r="BK1147" s="212">
        <f>BK1148+BK1151+BK1158</f>
        <v>0</v>
      </c>
    </row>
    <row r="1148" s="12" customFormat="1" ht="22.8" customHeight="1">
      <c r="A1148" s="12"/>
      <c r="B1148" s="199"/>
      <c r="C1148" s="200"/>
      <c r="D1148" s="201" t="s">
        <v>75</v>
      </c>
      <c r="E1148" s="213" t="s">
        <v>1698</v>
      </c>
      <c r="F1148" s="213" t="s">
        <v>1699</v>
      </c>
      <c r="G1148" s="200"/>
      <c r="H1148" s="200"/>
      <c r="I1148" s="203"/>
      <c r="J1148" s="214">
        <f>BK1148</f>
        <v>0</v>
      </c>
      <c r="K1148" s="200"/>
      <c r="L1148" s="205"/>
      <c r="M1148" s="206"/>
      <c r="N1148" s="207"/>
      <c r="O1148" s="207"/>
      <c r="P1148" s="208">
        <f>SUM(P1149:P1150)</f>
        <v>0</v>
      </c>
      <c r="Q1148" s="207"/>
      <c r="R1148" s="208">
        <f>SUM(R1149:R1150)</f>
        <v>0</v>
      </c>
      <c r="S1148" s="207"/>
      <c r="T1148" s="209">
        <f>SUM(T1149:T1150)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10" t="s">
        <v>172</v>
      </c>
      <c r="AT1148" s="211" t="s">
        <v>75</v>
      </c>
      <c r="AU1148" s="211" t="s">
        <v>84</v>
      </c>
      <c r="AY1148" s="210" t="s">
        <v>141</v>
      </c>
      <c r="BK1148" s="212">
        <f>SUM(BK1149:BK1150)</f>
        <v>0</v>
      </c>
    </row>
    <row r="1149" s="2" customFormat="1" ht="14.4" customHeight="1">
      <c r="A1149" s="39"/>
      <c r="B1149" s="40"/>
      <c r="C1149" s="215" t="s">
        <v>1700</v>
      </c>
      <c r="D1149" s="215" t="s">
        <v>143</v>
      </c>
      <c r="E1149" s="216" t="s">
        <v>1701</v>
      </c>
      <c r="F1149" s="217" t="s">
        <v>1702</v>
      </c>
      <c r="G1149" s="218" t="s">
        <v>1703</v>
      </c>
      <c r="H1149" s="219">
        <v>1</v>
      </c>
      <c r="I1149" s="220"/>
      <c r="J1149" s="221">
        <f>ROUND(I1149*H1149,2)</f>
        <v>0</v>
      </c>
      <c r="K1149" s="217" t="s">
        <v>147</v>
      </c>
      <c r="L1149" s="45"/>
      <c r="M1149" s="222" t="s">
        <v>1</v>
      </c>
      <c r="N1149" s="223" t="s">
        <v>42</v>
      </c>
      <c r="O1149" s="92"/>
      <c r="P1149" s="224">
        <f>O1149*H1149</f>
        <v>0</v>
      </c>
      <c r="Q1149" s="224">
        <v>0</v>
      </c>
      <c r="R1149" s="224">
        <f>Q1149*H1149</f>
        <v>0</v>
      </c>
      <c r="S1149" s="224">
        <v>0</v>
      </c>
      <c r="T1149" s="225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26" t="s">
        <v>1704</v>
      </c>
      <c r="AT1149" s="226" t="s">
        <v>143</v>
      </c>
      <c r="AU1149" s="226" t="s">
        <v>149</v>
      </c>
      <c r="AY1149" s="18" t="s">
        <v>141</v>
      </c>
      <c r="BE1149" s="227">
        <f>IF(N1149="základní",J1149,0)</f>
        <v>0</v>
      </c>
      <c r="BF1149" s="227">
        <f>IF(N1149="snížená",J1149,0)</f>
        <v>0</v>
      </c>
      <c r="BG1149" s="227">
        <f>IF(N1149="zákl. přenesená",J1149,0)</f>
        <v>0</v>
      </c>
      <c r="BH1149" s="227">
        <f>IF(N1149="sníž. přenesená",J1149,0)</f>
        <v>0</v>
      </c>
      <c r="BI1149" s="227">
        <f>IF(N1149="nulová",J1149,0)</f>
        <v>0</v>
      </c>
      <c r="BJ1149" s="18" t="s">
        <v>149</v>
      </c>
      <c r="BK1149" s="227">
        <f>ROUND(I1149*H1149,2)</f>
        <v>0</v>
      </c>
      <c r="BL1149" s="18" t="s">
        <v>1704</v>
      </c>
      <c r="BM1149" s="226" t="s">
        <v>1705</v>
      </c>
    </row>
    <row r="1150" s="2" customFormat="1" ht="24.15" customHeight="1">
      <c r="A1150" s="39"/>
      <c r="B1150" s="40"/>
      <c r="C1150" s="215" t="s">
        <v>1706</v>
      </c>
      <c r="D1150" s="215" t="s">
        <v>143</v>
      </c>
      <c r="E1150" s="216" t="s">
        <v>1707</v>
      </c>
      <c r="F1150" s="217" t="s">
        <v>1708</v>
      </c>
      <c r="G1150" s="218" t="s">
        <v>1703</v>
      </c>
      <c r="H1150" s="219">
        <v>1</v>
      </c>
      <c r="I1150" s="220"/>
      <c r="J1150" s="221">
        <f>ROUND(I1150*H1150,2)</f>
        <v>0</v>
      </c>
      <c r="K1150" s="217" t="s">
        <v>147</v>
      </c>
      <c r="L1150" s="45"/>
      <c r="M1150" s="222" t="s">
        <v>1</v>
      </c>
      <c r="N1150" s="223" t="s">
        <v>42</v>
      </c>
      <c r="O1150" s="92"/>
      <c r="P1150" s="224">
        <f>O1150*H1150</f>
        <v>0</v>
      </c>
      <c r="Q1150" s="224">
        <v>0</v>
      </c>
      <c r="R1150" s="224">
        <f>Q1150*H1150</f>
        <v>0</v>
      </c>
      <c r="S1150" s="224">
        <v>0</v>
      </c>
      <c r="T1150" s="225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26" t="s">
        <v>1704</v>
      </c>
      <c r="AT1150" s="226" t="s">
        <v>143</v>
      </c>
      <c r="AU1150" s="226" t="s">
        <v>149</v>
      </c>
      <c r="AY1150" s="18" t="s">
        <v>141</v>
      </c>
      <c r="BE1150" s="227">
        <f>IF(N1150="základní",J1150,0)</f>
        <v>0</v>
      </c>
      <c r="BF1150" s="227">
        <f>IF(N1150="snížená",J1150,0)</f>
        <v>0</v>
      </c>
      <c r="BG1150" s="227">
        <f>IF(N1150="zákl. přenesená",J1150,0)</f>
        <v>0</v>
      </c>
      <c r="BH1150" s="227">
        <f>IF(N1150="sníž. přenesená",J1150,0)</f>
        <v>0</v>
      </c>
      <c r="BI1150" s="227">
        <f>IF(N1150="nulová",J1150,0)</f>
        <v>0</v>
      </c>
      <c r="BJ1150" s="18" t="s">
        <v>149</v>
      </c>
      <c r="BK1150" s="227">
        <f>ROUND(I1150*H1150,2)</f>
        <v>0</v>
      </c>
      <c r="BL1150" s="18" t="s">
        <v>1704</v>
      </c>
      <c r="BM1150" s="226" t="s">
        <v>1709</v>
      </c>
    </row>
    <row r="1151" s="12" customFormat="1" ht="22.8" customHeight="1">
      <c r="A1151" s="12"/>
      <c r="B1151" s="199"/>
      <c r="C1151" s="200"/>
      <c r="D1151" s="201" t="s">
        <v>75</v>
      </c>
      <c r="E1151" s="213" t="s">
        <v>1710</v>
      </c>
      <c r="F1151" s="213" t="s">
        <v>1711</v>
      </c>
      <c r="G1151" s="200"/>
      <c r="H1151" s="200"/>
      <c r="I1151" s="203"/>
      <c r="J1151" s="214">
        <f>BK1151</f>
        <v>0</v>
      </c>
      <c r="K1151" s="200"/>
      <c r="L1151" s="205"/>
      <c r="M1151" s="206"/>
      <c r="N1151" s="207"/>
      <c r="O1151" s="207"/>
      <c r="P1151" s="208">
        <f>SUM(P1152:P1157)</f>
        <v>0</v>
      </c>
      <c r="Q1151" s="207"/>
      <c r="R1151" s="208">
        <f>SUM(R1152:R1157)</f>
        <v>0</v>
      </c>
      <c r="S1151" s="207"/>
      <c r="T1151" s="209">
        <f>SUM(T1152:T1157)</f>
        <v>0</v>
      </c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R1151" s="210" t="s">
        <v>172</v>
      </c>
      <c r="AT1151" s="211" t="s">
        <v>75</v>
      </c>
      <c r="AU1151" s="211" t="s">
        <v>84</v>
      </c>
      <c r="AY1151" s="210" t="s">
        <v>141</v>
      </c>
      <c r="BK1151" s="212">
        <f>SUM(BK1152:BK1157)</f>
        <v>0</v>
      </c>
    </row>
    <row r="1152" s="2" customFormat="1" ht="14.4" customHeight="1">
      <c r="A1152" s="39"/>
      <c r="B1152" s="40"/>
      <c r="C1152" s="215" t="s">
        <v>1712</v>
      </c>
      <c r="D1152" s="215" t="s">
        <v>143</v>
      </c>
      <c r="E1152" s="216" t="s">
        <v>1713</v>
      </c>
      <c r="F1152" s="217" t="s">
        <v>1711</v>
      </c>
      <c r="G1152" s="218" t="s">
        <v>1703</v>
      </c>
      <c r="H1152" s="219">
        <v>1</v>
      </c>
      <c r="I1152" s="220"/>
      <c r="J1152" s="221">
        <f>ROUND(I1152*H1152,2)</f>
        <v>0</v>
      </c>
      <c r="K1152" s="217" t="s">
        <v>147</v>
      </c>
      <c r="L1152" s="45"/>
      <c r="M1152" s="222" t="s">
        <v>1</v>
      </c>
      <c r="N1152" s="223" t="s">
        <v>42</v>
      </c>
      <c r="O1152" s="92"/>
      <c r="P1152" s="224">
        <f>O1152*H1152</f>
        <v>0</v>
      </c>
      <c r="Q1152" s="224">
        <v>0</v>
      </c>
      <c r="R1152" s="224">
        <f>Q1152*H1152</f>
        <v>0</v>
      </c>
      <c r="S1152" s="224">
        <v>0</v>
      </c>
      <c r="T1152" s="225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26" t="s">
        <v>1704</v>
      </c>
      <c r="AT1152" s="226" t="s">
        <v>143</v>
      </c>
      <c r="AU1152" s="226" t="s">
        <v>149</v>
      </c>
      <c r="AY1152" s="18" t="s">
        <v>141</v>
      </c>
      <c r="BE1152" s="227">
        <f>IF(N1152="základní",J1152,0)</f>
        <v>0</v>
      </c>
      <c r="BF1152" s="227">
        <f>IF(N1152="snížená",J1152,0)</f>
        <v>0</v>
      </c>
      <c r="BG1152" s="227">
        <f>IF(N1152="zákl. přenesená",J1152,0)</f>
        <v>0</v>
      </c>
      <c r="BH1152" s="227">
        <f>IF(N1152="sníž. přenesená",J1152,0)</f>
        <v>0</v>
      </c>
      <c r="BI1152" s="227">
        <f>IF(N1152="nulová",J1152,0)</f>
        <v>0</v>
      </c>
      <c r="BJ1152" s="18" t="s">
        <v>149</v>
      </c>
      <c r="BK1152" s="227">
        <f>ROUND(I1152*H1152,2)</f>
        <v>0</v>
      </c>
      <c r="BL1152" s="18" t="s">
        <v>1704</v>
      </c>
      <c r="BM1152" s="226" t="s">
        <v>1714</v>
      </c>
    </row>
    <row r="1153" s="13" customFormat="1">
      <c r="A1153" s="13"/>
      <c r="B1153" s="228"/>
      <c r="C1153" s="229"/>
      <c r="D1153" s="230" t="s">
        <v>151</v>
      </c>
      <c r="E1153" s="231" t="s">
        <v>1</v>
      </c>
      <c r="F1153" s="232" t="s">
        <v>1715</v>
      </c>
      <c r="G1153" s="229"/>
      <c r="H1153" s="231" t="s">
        <v>1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8" t="s">
        <v>151</v>
      </c>
      <c r="AU1153" s="238" t="s">
        <v>149</v>
      </c>
      <c r="AV1153" s="13" t="s">
        <v>84</v>
      </c>
      <c r="AW1153" s="13" t="s">
        <v>33</v>
      </c>
      <c r="AX1153" s="13" t="s">
        <v>76</v>
      </c>
      <c r="AY1153" s="238" t="s">
        <v>141</v>
      </c>
    </row>
    <row r="1154" s="13" customFormat="1">
      <c r="A1154" s="13"/>
      <c r="B1154" s="228"/>
      <c r="C1154" s="229"/>
      <c r="D1154" s="230" t="s">
        <v>151</v>
      </c>
      <c r="E1154" s="231" t="s">
        <v>1</v>
      </c>
      <c r="F1154" s="232" t="s">
        <v>1716</v>
      </c>
      <c r="G1154" s="229"/>
      <c r="H1154" s="231" t="s">
        <v>1</v>
      </c>
      <c r="I1154" s="233"/>
      <c r="J1154" s="229"/>
      <c r="K1154" s="229"/>
      <c r="L1154" s="234"/>
      <c r="M1154" s="235"/>
      <c r="N1154" s="236"/>
      <c r="O1154" s="236"/>
      <c r="P1154" s="236"/>
      <c r="Q1154" s="236"/>
      <c r="R1154" s="236"/>
      <c r="S1154" s="236"/>
      <c r="T1154" s="237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8" t="s">
        <v>151</v>
      </c>
      <c r="AU1154" s="238" t="s">
        <v>149</v>
      </c>
      <c r="AV1154" s="13" t="s">
        <v>84</v>
      </c>
      <c r="AW1154" s="13" t="s">
        <v>33</v>
      </c>
      <c r="AX1154" s="13" t="s">
        <v>76</v>
      </c>
      <c r="AY1154" s="238" t="s">
        <v>141</v>
      </c>
    </row>
    <row r="1155" s="14" customFormat="1">
      <c r="A1155" s="14"/>
      <c r="B1155" s="239"/>
      <c r="C1155" s="240"/>
      <c r="D1155" s="230" t="s">
        <v>151</v>
      </c>
      <c r="E1155" s="241" t="s">
        <v>1</v>
      </c>
      <c r="F1155" s="242" t="s">
        <v>84</v>
      </c>
      <c r="G1155" s="240"/>
      <c r="H1155" s="243">
        <v>1</v>
      </c>
      <c r="I1155" s="244"/>
      <c r="J1155" s="240"/>
      <c r="K1155" s="240"/>
      <c r="L1155" s="245"/>
      <c r="M1155" s="246"/>
      <c r="N1155" s="247"/>
      <c r="O1155" s="247"/>
      <c r="P1155" s="247"/>
      <c r="Q1155" s="247"/>
      <c r="R1155" s="247"/>
      <c r="S1155" s="247"/>
      <c r="T1155" s="248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49" t="s">
        <v>151</v>
      </c>
      <c r="AU1155" s="249" t="s">
        <v>149</v>
      </c>
      <c r="AV1155" s="14" t="s">
        <v>149</v>
      </c>
      <c r="AW1155" s="14" t="s">
        <v>33</v>
      </c>
      <c r="AX1155" s="14" t="s">
        <v>84</v>
      </c>
      <c r="AY1155" s="249" t="s">
        <v>141</v>
      </c>
    </row>
    <row r="1156" s="2" customFormat="1" ht="14.4" customHeight="1">
      <c r="A1156" s="39"/>
      <c r="B1156" s="40"/>
      <c r="C1156" s="215" t="s">
        <v>1717</v>
      </c>
      <c r="D1156" s="215" t="s">
        <v>143</v>
      </c>
      <c r="E1156" s="216" t="s">
        <v>1718</v>
      </c>
      <c r="F1156" s="217" t="s">
        <v>1719</v>
      </c>
      <c r="G1156" s="218" t="s">
        <v>1703</v>
      </c>
      <c r="H1156" s="219">
        <v>1</v>
      </c>
      <c r="I1156" s="220"/>
      <c r="J1156" s="221">
        <f>ROUND(I1156*H1156,2)</f>
        <v>0</v>
      </c>
      <c r="K1156" s="217" t="s">
        <v>147</v>
      </c>
      <c r="L1156" s="45"/>
      <c r="M1156" s="222" t="s">
        <v>1</v>
      </c>
      <c r="N1156" s="223" t="s">
        <v>42</v>
      </c>
      <c r="O1156" s="92"/>
      <c r="P1156" s="224">
        <f>O1156*H1156</f>
        <v>0</v>
      </c>
      <c r="Q1156" s="224">
        <v>0</v>
      </c>
      <c r="R1156" s="224">
        <f>Q1156*H1156</f>
        <v>0</v>
      </c>
      <c r="S1156" s="224">
        <v>0</v>
      </c>
      <c r="T1156" s="225">
        <f>S1156*H1156</f>
        <v>0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26" t="s">
        <v>1704</v>
      </c>
      <c r="AT1156" s="226" t="s">
        <v>143</v>
      </c>
      <c r="AU1156" s="226" t="s">
        <v>149</v>
      </c>
      <c r="AY1156" s="18" t="s">
        <v>141</v>
      </c>
      <c r="BE1156" s="227">
        <f>IF(N1156="základní",J1156,0)</f>
        <v>0</v>
      </c>
      <c r="BF1156" s="227">
        <f>IF(N1156="snížená",J1156,0)</f>
        <v>0</v>
      </c>
      <c r="BG1156" s="227">
        <f>IF(N1156="zákl. přenesená",J1156,0)</f>
        <v>0</v>
      </c>
      <c r="BH1156" s="227">
        <f>IF(N1156="sníž. přenesená",J1156,0)</f>
        <v>0</v>
      </c>
      <c r="BI1156" s="227">
        <f>IF(N1156="nulová",J1156,0)</f>
        <v>0</v>
      </c>
      <c r="BJ1156" s="18" t="s">
        <v>149</v>
      </c>
      <c r="BK1156" s="227">
        <f>ROUND(I1156*H1156,2)</f>
        <v>0</v>
      </c>
      <c r="BL1156" s="18" t="s">
        <v>1704</v>
      </c>
      <c r="BM1156" s="226" t="s">
        <v>1720</v>
      </c>
    </row>
    <row r="1157" s="2" customFormat="1" ht="14.4" customHeight="1">
      <c r="A1157" s="39"/>
      <c r="B1157" s="40"/>
      <c r="C1157" s="215" t="s">
        <v>1721</v>
      </c>
      <c r="D1157" s="215" t="s">
        <v>143</v>
      </c>
      <c r="E1157" s="216" t="s">
        <v>1722</v>
      </c>
      <c r="F1157" s="217" t="s">
        <v>1723</v>
      </c>
      <c r="G1157" s="218" t="s">
        <v>1703</v>
      </c>
      <c r="H1157" s="219">
        <v>1</v>
      </c>
      <c r="I1157" s="220"/>
      <c r="J1157" s="221">
        <f>ROUND(I1157*H1157,2)</f>
        <v>0</v>
      </c>
      <c r="K1157" s="217" t="s">
        <v>147</v>
      </c>
      <c r="L1157" s="45"/>
      <c r="M1157" s="222" t="s">
        <v>1</v>
      </c>
      <c r="N1157" s="223" t="s">
        <v>42</v>
      </c>
      <c r="O1157" s="92"/>
      <c r="P1157" s="224">
        <f>O1157*H1157</f>
        <v>0</v>
      </c>
      <c r="Q1157" s="224">
        <v>0</v>
      </c>
      <c r="R1157" s="224">
        <f>Q1157*H1157</f>
        <v>0</v>
      </c>
      <c r="S1157" s="224">
        <v>0</v>
      </c>
      <c r="T1157" s="225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26" t="s">
        <v>1704</v>
      </c>
      <c r="AT1157" s="226" t="s">
        <v>143</v>
      </c>
      <c r="AU1157" s="226" t="s">
        <v>149</v>
      </c>
      <c r="AY1157" s="18" t="s">
        <v>141</v>
      </c>
      <c r="BE1157" s="227">
        <f>IF(N1157="základní",J1157,0)</f>
        <v>0</v>
      </c>
      <c r="BF1157" s="227">
        <f>IF(N1157="snížená",J1157,0)</f>
        <v>0</v>
      </c>
      <c r="BG1157" s="227">
        <f>IF(N1157="zákl. přenesená",J1157,0)</f>
        <v>0</v>
      </c>
      <c r="BH1157" s="227">
        <f>IF(N1157="sníž. přenesená",J1157,0)</f>
        <v>0</v>
      </c>
      <c r="BI1157" s="227">
        <f>IF(N1157="nulová",J1157,0)</f>
        <v>0</v>
      </c>
      <c r="BJ1157" s="18" t="s">
        <v>149</v>
      </c>
      <c r="BK1157" s="227">
        <f>ROUND(I1157*H1157,2)</f>
        <v>0</v>
      </c>
      <c r="BL1157" s="18" t="s">
        <v>1704</v>
      </c>
      <c r="BM1157" s="226" t="s">
        <v>1724</v>
      </c>
    </row>
    <row r="1158" s="12" customFormat="1" ht="22.8" customHeight="1">
      <c r="A1158" s="12"/>
      <c r="B1158" s="199"/>
      <c r="C1158" s="200"/>
      <c r="D1158" s="201" t="s">
        <v>75</v>
      </c>
      <c r="E1158" s="213" t="s">
        <v>1725</v>
      </c>
      <c r="F1158" s="213" t="s">
        <v>1726</v>
      </c>
      <c r="G1158" s="200"/>
      <c r="H1158" s="200"/>
      <c r="I1158" s="203"/>
      <c r="J1158" s="214">
        <f>BK1158</f>
        <v>0</v>
      </c>
      <c r="K1158" s="200"/>
      <c r="L1158" s="205"/>
      <c r="M1158" s="206"/>
      <c r="N1158" s="207"/>
      <c r="O1158" s="207"/>
      <c r="P1158" s="208">
        <f>SUM(P1159:P1162)</f>
        <v>0</v>
      </c>
      <c r="Q1158" s="207"/>
      <c r="R1158" s="208">
        <f>SUM(R1159:R1162)</f>
        <v>0</v>
      </c>
      <c r="S1158" s="207"/>
      <c r="T1158" s="209">
        <f>SUM(T1159:T1162)</f>
        <v>0</v>
      </c>
      <c r="U1158" s="12"/>
      <c r="V1158" s="12"/>
      <c r="W1158" s="12"/>
      <c r="X1158" s="12"/>
      <c r="Y1158" s="12"/>
      <c r="Z1158" s="12"/>
      <c r="AA1158" s="12"/>
      <c r="AB1158" s="12"/>
      <c r="AC1158" s="12"/>
      <c r="AD1158" s="12"/>
      <c r="AE1158" s="12"/>
      <c r="AR1158" s="210" t="s">
        <v>172</v>
      </c>
      <c r="AT1158" s="211" t="s">
        <v>75</v>
      </c>
      <c r="AU1158" s="211" t="s">
        <v>84</v>
      </c>
      <c r="AY1158" s="210" t="s">
        <v>141</v>
      </c>
      <c r="BK1158" s="212">
        <f>SUM(BK1159:BK1162)</f>
        <v>0</v>
      </c>
    </row>
    <row r="1159" s="2" customFormat="1" ht="14.4" customHeight="1">
      <c r="A1159" s="39"/>
      <c r="B1159" s="40"/>
      <c r="C1159" s="215" t="s">
        <v>1727</v>
      </c>
      <c r="D1159" s="215" t="s">
        <v>143</v>
      </c>
      <c r="E1159" s="216" t="s">
        <v>1728</v>
      </c>
      <c r="F1159" s="217" t="s">
        <v>1729</v>
      </c>
      <c r="G1159" s="218" t="s">
        <v>1703</v>
      </c>
      <c r="H1159" s="219">
        <v>1</v>
      </c>
      <c r="I1159" s="220"/>
      <c r="J1159" s="221">
        <f>ROUND(I1159*H1159,2)</f>
        <v>0</v>
      </c>
      <c r="K1159" s="217" t="s">
        <v>147</v>
      </c>
      <c r="L1159" s="45"/>
      <c r="M1159" s="222" t="s">
        <v>1</v>
      </c>
      <c r="N1159" s="223" t="s">
        <v>42</v>
      </c>
      <c r="O1159" s="92"/>
      <c r="P1159" s="224">
        <f>O1159*H1159</f>
        <v>0</v>
      </c>
      <c r="Q1159" s="224">
        <v>0</v>
      </c>
      <c r="R1159" s="224">
        <f>Q1159*H1159</f>
        <v>0</v>
      </c>
      <c r="S1159" s="224">
        <v>0</v>
      </c>
      <c r="T1159" s="225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26" t="s">
        <v>1704</v>
      </c>
      <c r="AT1159" s="226" t="s">
        <v>143</v>
      </c>
      <c r="AU1159" s="226" t="s">
        <v>149</v>
      </c>
      <c r="AY1159" s="18" t="s">
        <v>141</v>
      </c>
      <c r="BE1159" s="227">
        <f>IF(N1159="základní",J1159,0)</f>
        <v>0</v>
      </c>
      <c r="BF1159" s="227">
        <f>IF(N1159="snížená",J1159,0)</f>
        <v>0</v>
      </c>
      <c r="BG1159" s="227">
        <f>IF(N1159="zákl. přenesená",J1159,0)</f>
        <v>0</v>
      </c>
      <c r="BH1159" s="227">
        <f>IF(N1159="sníž. přenesená",J1159,0)</f>
        <v>0</v>
      </c>
      <c r="BI1159" s="227">
        <f>IF(N1159="nulová",J1159,0)</f>
        <v>0</v>
      </c>
      <c r="BJ1159" s="18" t="s">
        <v>149</v>
      </c>
      <c r="BK1159" s="227">
        <f>ROUND(I1159*H1159,2)</f>
        <v>0</v>
      </c>
      <c r="BL1159" s="18" t="s">
        <v>1704</v>
      </c>
      <c r="BM1159" s="226" t="s">
        <v>1730</v>
      </c>
    </row>
    <row r="1160" s="13" customFormat="1">
      <c r="A1160" s="13"/>
      <c r="B1160" s="228"/>
      <c r="C1160" s="229"/>
      <c r="D1160" s="230" t="s">
        <v>151</v>
      </c>
      <c r="E1160" s="231" t="s">
        <v>1</v>
      </c>
      <c r="F1160" s="232" t="s">
        <v>1731</v>
      </c>
      <c r="G1160" s="229"/>
      <c r="H1160" s="231" t="s">
        <v>1</v>
      </c>
      <c r="I1160" s="233"/>
      <c r="J1160" s="229"/>
      <c r="K1160" s="229"/>
      <c r="L1160" s="234"/>
      <c r="M1160" s="235"/>
      <c r="N1160" s="236"/>
      <c r="O1160" s="236"/>
      <c r="P1160" s="236"/>
      <c r="Q1160" s="236"/>
      <c r="R1160" s="236"/>
      <c r="S1160" s="236"/>
      <c r="T1160" s="237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8" t="s">
        <v>151</v>
      </c>
      <c r="AU1160" s="238" t="s">
        <v>149</v>
      </c>
      <c r="AV1160" s="13" t="s">
        <v>84</v>
      </c>
      <c r="AW1160" s="13" t="s">
        <v>33</v>
      </c>
      <c r="AX1160" s="13" t="s">
        <v>76</v>
      </c>
      <c r="AY1160" s="238" t="s">
        <v>141</v>
      </c>
    </row>
    <row r="1161" s="14" customFormat="1">
      <c r="A1161" s="14"/>
      <c r="B1161" s="239"/>
      <c r="C1161" s="240"/>
      <c r="D1161" s="230" t="s">
        <v>151</v>
      </c>
      <c r="E1161" s="241" t="s">
        <v>1</v>
      </c>
      <c r="F1161" s="242" t="s">
        <v>1732</v>
      </c>
      <c r="G1161" s="240"/>
      <c r="H1161" s="243">
        <v>1</v>
      </c>
      <c r="I1161" s="244"/>
      <c r="J1161" s="240"/>
      <c r="K1161" s="240"/>
      <c r="L1161" s="245"/>
      <c r="M1161" s="246"/>
      <c r="N1161" s="247"/>
      <c r="O1161" s="247"/>
      <c r="P1161" s="247"/>
      <c r="Q1161" s="247"/>
      <c r="R1161" s="247"/>
      <c r="S1161" s="247"/>
      <c r="T1161" s="248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9" t="s">
        <v>151</v>
      </c>
      <c r="AU1161" s="249" t="s">
        <v>149</v>
      </c>
      <c r="AV1161" s="14" t="s">
        <v>149</v>
      </c>
      <c r="AW1161" s="14" t="s">
        <v>33</v>
      </c>
      <c r="AX1161" s="14" t="s">
        <v>84</v>
      </c>
      <c r="AY1161" s="249" t="s">
        <v>141</v>
      </c>
    </row>
    <row r="1162" s="2" customFormat="1" ht="14.4" customHeight="1">
      <c r="A1162" s="39"/>
      <c r="B1162" s="40"/>
      <c r="C1162" s="215" t="s">
        <v>1733</v>
      </c>
      <c r="D1162" s="215" t="s">
        <v>143</v>
      </c>
      <c r="E1162" s="216" t="s">
        <v>1734</v>
      </c>
      <c r="F1162" s="217" t="s">
        <v>1735</v>
      </c>
      <c r="G1162" s="218" t="s">
        <v>1703</v>
      </c>
      <c r="H1162" s="219">
        <v>1</v>
      </c>
      <c r="I1162" s="220"/>
      <c r="J1162" s="221">
        <f>ROUND(I1162*H1162,2)</f>
        <v>0</v>
      </c>
      <c r="K1162" s="217" t="s">
        <v>147</v>
      </c>
      <c r="L1162" s="45"/>
      <c r="M1162" s="282" t="s">
        <v>1</v>
      </c>
      <c r="N1162" s="283" t="s">
        <v>42</v>
      </c>
      <c r="O1162" s="284"/>
      <c r="P1162" s="285">
        <f>O1162*H1162</f>
        <v>0</v>
      </c>
      <c r="Q1162" s="285">
        <v>0</v>
      </c>
      <c r="R1162" s="285">
        <f>Q1162*H1162</f>
        <v>0</v>
      </c>
      <c r="S1162" s="285">
        <v>0</v>
      </c>
      <c r="T1162" s="286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26" t="s">
        <v>1704</v>
      </c>
      <c r="AT1162" s="226" t="s">
        <v>143</v>
      </c>
      <c r="AU1162" s="226" t="s">
        <v>149</v>
      </c>
      <c r="AY1162" s="18" t="s">
        <v>141</v>
      </c>
      <c r="BE1162" s="227">
        <f>IF(N1162="základní",J1162,0)</f>
        <v>0</v>
      </c>
      <c r="BF1162" s="227">
        <f>IF(N1162="snížená",J1162,0)</f>
        <v>0</v>
      </c>
      <c r="BG1162" s="227">
        <f>IF(N1162="zákl. přenesená",J1162,0)</f>
        <v>0</v>
      </c>
      <c r="BH1162" s="227">
        <f>IF(N1162="sníž. přenesená",J1162,0)</f>
        <v>0</v>
      </c>
      <c r="BI1162" s="227">
        <f>IF(N1162="nulová",J1162,0)</f>
        <v>0</v>
      </c>
      <c r="BJ1162" s="18" t="s">
        <v>149</v>
      </c>
      <c r="BK1162" s="227">
        <f>ROUND(I1162*H1162,2)</f>
        <v>0</v>
      </c>
      <c r="BL1162" s="18" t="s">
        <v>1704</v>
      </c>
      <c r="BM1162" s="226" t="s">
        <v>1736</v>
      </c>
    </row>
    <row r="1163" s="2" customFormat="1" ht="6.96" customHeight="1">
      <c r="A1163" s="39"/>
      <c r="B1163" s="67"/>
      <c r="C1163" s="68"/>
      <c r="D1163" s="68"/>
      <c r="E1163" s="68"/>
      <c r="F1163" s="68"/>
      <c r="G1163" s="68"/>
      <c r="H1163" s="68"/>
      <c r="I1163" s="68"/>
      <c r="J1163" s="68"/>
      <c r="K1163" s="68"/>
      <c r="L1163" s="45"/>
      <c r="M1163" s="39"/>
      <c r="O1163" s="39"/>
      <c r="P1163" s="39"/>
      <c r="Q1163" s="39"/>
      <c r="R1163" s="39"/>
      <c r="S1163" s="39"/>
      <c r="T1163" s="39"/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</row>
  </sheetData>
  <sheetProtection sheet="1" autoFilter="0" formatColumns="0" formatRows="0" objects="1" scenarios="1" spinCount="100000" saltValue="EoMvG4s2knT2ZBLuLAh6jgQUdAlpSpjhZYdAg5LcQFEYcdiqz0kj4lc+QiZRouuJGXNqdcJR8uLCK/vLT8aW7g==" hashValue="rUu70i4AXVB5/r458pFokz5xRRh/FBLUNKVUTRu8Jwhp9Fb6cBMT2xQ27eU29NME70VZJJ5lNOeaRA+MiXRlYg==" algorithmName="SHA-512" password="CC35"/>
  <autoFilter ref="C147:K1162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LAPTOP-7PHBQA5C\j.ryk</dc:creator>
  <cp:lastModifiedBy>LAPTOP-7PHBQA5C\j.ryk</cp:lastModifiedBy>
  <dcterms:created xsi:type="dcterms:W3CDTF">2020-09-01T05:07:26Z</dcterms:created>
  <dcterms:modified xsi:type="dcterms:W3CDTF">2020-09-01T05:07:33Z</dcterms:modified>
</cp:coreProperties>
</file>