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7172775fa1690f/Plocha/zadávací dokumentace/"/>
    </mc:Choice>
  </mc:AlternateContent>
  <xr:revisionPtr revIDLastSave="0" documentId="8_{AABD6184-9CEB-4836-BE66-E9D96CB34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Pol'!$A$1:$X$180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6" i="12" l="1"/>
  <c r="BA164" i="12"/>
  <c r="BA117" i="12"/>
  <c r="BA93" i="12"/>
  <c r="BA90" i="12"/>
  <c r="BA88" i="12"/>
  <c r="BA63" i="12"/>
  <c r="BA49" i="12"/>
  <c r="BA20" i="12"/>
  <c r="BA17" i="12"/>
  <c r="BA14" i="12"/>
  <c r="G9" i="12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4" i="12"/>
  <c r="I24" i="12"/>
  <c r="K24" i="12"/>
  <c r="M24" i="12"/>
  <c r="O24" i="12"/>
  <c r="Q24" i="12"/>
  <c r="V24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5" i="12"/>
  <c r="I55" i="12"/>
  <c r="K55" i="12"/>
  <c r="M55" i="12"/>
  <c r="O55" i="12"/>
  <c r="Q55" i="12"/>
  <c r="V55" i="12"/>
  <c r="G58" i="12"/>
  <c r="G54" i="12" s="1"/>
  <c r="I54" i="1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V54" i="12" s="1"/>
  <c r="G64" i="12"/>
  <c r="I64" i="12"/>
  <c r="K64" i="12"/>
  <c r="M64" i="12"/>
  <c r="O64" i="12"/>
  <c r="Q64" i="12"/>
  <c r="V64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4" i="12"/>
  <c r="M74" i="12" s="1"/>
  <c r="I74" i="12"/>
  <c r="K74" i="12"/>
  <c r="O74" i="12"/>
  <c r="Q74" i="12"/>
  <c r="V74" i="12"/>
  <c r="G76" i="12"/>
  <c r="I76" i="12"/>
  <c r="K76" i="12"/>
  <c r="M76" i="12"/>
  <c r="O76" i="12"/>
  <c r="Q76" i="12"/>
  <c r="V76" i="12"/>
  <c r="G79" i="12"/>
  <c r="M79" i="12" s="1"/>
  <c r="I79" i="12"/>
  <c r="K79" i="12"/>
  <c r="O79" i="12"/>
  <c r="Q79" i="12"/>
  <c r="V79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I56" i="1" s="1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V110" i="12" s="1"/>
  <c r="G113" i="12"/>
  <c r="M113" i="12" s="1"/>
  <c r="I113" i="12"/>
  <c r="K113" i="12"/>
  <c r="O113" i="12"/>
  <c r="Q113" i="12"/>
  <c r="V113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7" i="12"/>
  <c r="I157" i="12"/>
  <c r="K157" i="12"/>
  <c r="M157" i="12"/>
  <c r="O157" i="12"/>
  <c r="Q157" i="12"/>
  <c r="V157" i="12"/>
  <c r="G160" i="12"/>
  <c r="M160" i="12" s="1"/>
  <c r="M159" i="12" s="1"/>
  <c r="I160" i="12"/>
  <c r="I159" i="12" s="1"/>
  <c r="K160" i="12"/>
  <c r="K159" i="12" s="1"/>
  <c r="O160" i="12"/>
  <c r="O159" i="12" s="1"/>
  <c r="Q160" i="12"/>
  <c r="Q159" i="12" s="1"/>
  <c r="V160" i="12"/>
  <c r="V159" i="12" s="1"/>
  <c r="G163" i="12"/>
  <c r="G162" i="12" s="1"/>
  <c r="I59" i="1" s="1"/>
  <c r="I163" i="12"/>
  <c r="K163" i="12"/>
  <c r="O163" i="12"/>
  <c r="O162" i="12" s="1"/>
  <c r="Q163" i="12"/>
  <c r="V163" i="12"/>
  <c r="V162" i="12" s="1"/>
  <c r="G165" i="12"/>
  <c r="I165" i="12"/>
  <c r="I162" i="12" s="1"/>
  <c r="K165" i="12"/>
  <c r="M165" i="12"/>
  <c r="O165" i="12"/>
  <c r="Q165" i="12"/>
  <c r="Q162" i="12" s="1"/>
  <c r="V165" i="12"/>
  <c r="G168" i="12"/>
  <c r="M168" i="12" s="1"/>
  <c r="M167" i="12" s="1"/>
  <c r="I168" i="12"/>
  <c r="K168" i="12"/>
  <c r="O168" i="12"/>
  <c r="O167" i="12" s="1"/>
  <c r="Q168" i="12"/>
  <c r="V168" i="12"/>
  <c r="V167" i="12" s="1"/>
  <c r="G169" i="12"/>
  <c r="I169" i="12"/>
  <c r="K169" i="12"/>
  <c r="M169" i="12"/>
  <c r="O169" i="12"/>
  <c r="Q169" i="12"/>
  <c r="V169" i="12"/>
  <c r="G172" i="12"/>
  <c r="M172" i="12" s="1"/>
  <c r="I172" i="12"/>
  <c r="K172" i="12"/>
  <c r="K171" i="12" s="1"/>
  <c r="O172" i="12"/>
  <c r="Q172" i="12"/>
  <c r="V172" i="12"/>
  <c r="G174" i="12"/>
  <c r="M174" i="12" s="1"/>
  <c r="I174" i="12"/>
  <c r="K174" i="12"/>
  <c r="O174" i="12"/>
  <c r="Q174" i="12"/>
  <c r="V174" i="12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AE179" i="12"/>
  <c r="F42" i="1" s="1"/>
  <c r="I42" i="1" s="1"/>
  <c r="AF179" i="12"/>
  <c r="G42" i="1" s="1"/>
  <c r="I20" i="1"/>
  <c r="I19" i="1"/>
  <c r="I18" i="1"/>
  <c r="I17" i="1"/>
  <c r="H43" i="1"/>
  <c r="I171" i="12" l="1"/>
  <c r="Q66" i="12"/>
  <c r="K54" i="12"/>
  <c r="Q8" i="12"/>
  <c r="O112" i="12"/>
  <c r="G167" i="12"/>
  <c r="I60" i="1" s="1"/>
  <c r="V112" i="12"/>
  <c r="V66" i="12"/>
  <c r="Q54" i="12"/>
  <c r="F39" i="1"/>
  <c r="M171" i="12"/>
  <c r="Q167" i="12"/>
  <c r="I112" i="12"/>
  <c r="K8" i="12"/>
  <c r="G39" i="1"/>
  <c r="G43" i="1" s="1"/>
  <c r="G25" i="1" s="1"/>
  <c r="G112" i="12"/>
  <c r="I57" i="1" s="1"/>
  <c r="I8" i="12"/>
  <c r="F41" i="1"/>
  <c r="V171" i="12"/>
  <c r="M163" i="12"/>
  <c r="M162" i="12" s="1"/>
  <c r="K66" i="12"/>
  <c r="I66" i="12"/>
  <c r="O54" i="12"/>
  <c r="G41" i="1"/>
  <c r="Q171" i="12"/>
  <c r="K167" i="12"/>
  <c r="K162" i="12"/>
  <c r="K112" i="12"/>
  <c r="I54" i="12"/>
  <c r="O8" i="12"/>
  <c r="O171" i="12"/>
  <c r="I167" i="12"/>
  <c r="Q112" i="12"/>
  <c r="O66" i="12"/>
  <c r="V8" i="12"/>
  <c r="M112" i="12"/>
  <c r="M8" i="12"/>
  <c r="M66" i="12"/>
  <c r="G171" i="12"/>
  <c r="I61" i="1" s="1"/>
  <c r="G159" i="12"/>
  <c r="I58" i="1" s="1"/>
  <c r="G66" i="12"/>
  <c r="I55" i="1" s="1"/>
  <c r="G8" i="12"/>
  <c r="M58" i="12"/>
  <c r="M54" i="12" s="1"/>
  <c r="J28" i="1"/>
  <c r="J26" i="1"/>
  <c r="G38" i="1"/>
  <c r="F38" i="1"/>
  <c r="J23" i="1"/>
  <c r="J24" i="1"/>
  <c r="J25" i="1"/>
  <c r="J27" i="1"/>
  <c r="E24" i="1"/>
  <c r="G24" i="1"/>
  <c r="E26" i="1"/>
  <c r="G26" i="1"/>
  <c r="I53" i="1" l="1"/>
  <c r="G179" i="12"/>
  <c r="I41" i="1"/>
  <c r="I39" i="1"/>
  <c r="I43" i="1" s="1"/>
  <c r="F43" i="1"/>
  <c r="G23" i="1" s="1"/>
  <c r="A27" i="1" s="1"/>
  <c r="G28" i="1" s="1"/>
  <c r="G27" i="1" s="1"/>
  <c r="G29" i="1" s="1"/>
  <c r="I16" i="1" l="1"/>
  <c r="I21" i="1" s="1"/>
  <c r="I62" i="1"/>
  <c r="A28" i="1"/>
  <c r="J42" i="1"/>
  <c r="J39" i="1"/>
  <c r="J43" i="1" s="1"/>
  <c r="J41" i="1"/>
  <c r="J61" i="1" l="1"/>
  <c r="J59" i="1"/>
  <c r="J57" i="1"/>
  <c r="J55" i="1"/>
  <c r="J60" i="1"/>
  <c r="J53" i="1"/>
  <c r="J58" i="1"/>
  <c r="J54" i="1"/>
  <c r="J56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<sst xmlns="http://schemas.openxmlformats.org/spreadsheetml/2006/main" count="904" uniqueCount="369">
  <si>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</si>
  <si>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</si>
  <si>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</si>
  <si>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</si>
  <si>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</si>
  <si>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</si>
  <si>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</si>
  <si>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</si>
  <si>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</si>
  <si>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</si>
  <si>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</si>
  <si>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</si>
  <si>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</si>
  <si>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</si>
  <si>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</si>
  <si>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</si>
  <si>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</si>
  <si>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</si>
  <si>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</si>
  <si>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</si>
  <si>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</si>
  <si>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</si>
  <si>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</si>
  <si>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</si>
  <si>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</si>
  <si>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</si>
  <si>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</si>
  <si>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</si>
  <si>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</si>
  <si>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</si>
  <si>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</si>
  <si>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</si>
  <si>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</si>
  <si>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</si>
  <si>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</si>
  <si>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</si>
  <si>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</si>
  <si>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</si>
  <si>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</si>
  <si>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</si>
  <si>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</si>
  <si>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</si>
  <si>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</si>
  <si>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</si>
  <si>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Zastávka autobusu "Unkovice, rozc.0,5"</t>
  </si>
  <si>
    <t>Objekt:</t>
  </si>
  <si>
    <t>Rozpočet:</t>
  </si>
  <si>
    <t>Ing.Milan Zezula</t>
  </si>
  <si>
    <t>665</t>
  </si>
  <si>
    <t>Obec Unkovice</t>
  </si>
  <si>
    <t>Stavba</t>
  </si>
  <si>
    <t>Stavební objekt</t>
  </si>
  <si>
    <t>Celkem za stavbu</t>
  </si>
  <si>
    <t>CZK</t>
  </si>
  <si>
    <t>#POPS</t>
  </si>
  <si>
    <t>Popis stavby: 665 - Obec Unkovice</t>
  </si>
  <si>
    <t>#POPO</t>
  </si>
  <si>
    <t>Popis objektu: 01 - Zastávka autobusu "Unkovice, rozc.0,5"</t>
  </si>
  <si>
    <t>#POPR</t>
  </si>
  <si>
    <t>Popis rozpočtu: 01 - Zastávka autobusu "Unkovice, rozc.0,5"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</si>
  <si>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</si>
  <si>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</si>
  <si>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</si>
  <si>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</si>
  <si>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</si>
  <si>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</si>
  <si>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</si>
  <si>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</si>
  <si>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</si>
  <si>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</si>
  <si>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</si>
  <si>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</si>
  <si>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</si>
  <si>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</si>
  <si>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ON</t>
  </si>
  <si>
    <t>VN</t>
  </si>
  <si>
    <t>D96</t>
  </si>
  <si>
    <t>Přesuny suti a vybouraných hmot</t>
  </si>
  <si>
    <t>PSU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</si>
  <si>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</si>
  <si>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</si>
  <si>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</si>
  <si>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</si>
  <si>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</si>
  <si>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</si>
  <si>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</si>
  <si>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</si>
  <si>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</si>
  <si>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</si>
  <si>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</si>
  <si>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</si>
  <si>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</si>
  <si>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</si>
  <si>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</si>
  <si>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</si>
  <si>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</si>
  <si>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</si>
  <si>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</si>
  <si>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</si>
  <si>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</si>
  <si>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</si>
  <si>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</si>
  <si>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</si>
  <si>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</si>
  <si>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</si>
  <si>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</si>
  <si>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</si>
  <si>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113107640R00</t>
  </si>
  <si>
    <t>Odstranění podkladů nebo krytů z kameniva hrubého drceného, v ploše jednotlivě nad 50 m2, tloušťka vrstvy 400 mm</t>
  </si>
  <si>
    <t>m2</t>
  </si>
  <si>
    <t>822-1</t>
  </si>
  <si>
    <t>RTS 22/ I</t>
  </si>
  <si>
    <t>RTS 21/ I</t>
  </si>
  <si>
    <t>Práce</t>
  </si>
  <si>
    <t>POL1_</t>
  </si>
  <si>
    <t>113108310R00</t>
  </si>
  <si>
    <t>Odstranění podkladů nebo krytů živičných, v ploše jednotlivě do 50 m2, tloušťka vrstvy 100 mm</t>
  </si>
  <si>
    <t>vybourání krytu na stávajícím chodníku - pro instalaci signál. pásu : 3</t>
  </si>
  <si>
    <t>VV</t>
  </si>
  <si>
    <t>113108420R00</t>
  </si>
  <si>
    <t>Odstranění podkladů nebo krytů živičných, v ploše jednotlivě nad 50 m2, tloušťka vrstvy 200 mm</t>
  </si>
  <si>
    <t>121101100R00</t>
  </si>
  <si>
    <t>Sejmutí ornice s přemístěním na vzdálenost do 50 m</t>
  </si>
  <si>
    <t>m3</t>
  </si>
  <si>
    <t>800-1</t>
  </si>
  <si>
    <t>Indiv</t>
  </si>
  <si>
    <t>nebo lesní půdy, s vodorovným přemístěním na hromady v místě upotřebení nebo na dočasné či trvalé skládky se složením</t>
  </si>
  <si>
    <t>SPI</t>
  </si>
  <si>
    <t>skrývka ornice v tl. 20cm : 350*0,2</t>
  </si>
  <si>
    <t>122302201R00</t>
  </si>
  <si>
    <t>Odkopávky a prokopávky pro silnice v hornině 4 do 100 m3</t>
  </si>
  <si>
    <t>POL1_1</t>
  </si>
  <si>
    <t>s přemístěním výkopku v příčných profilech na vzdálenost do 15 m nebo s naložením na dopravní prostředek.</t>
  </si>
  <si>
    <t>sanace - pod komunikací, pod žlabem, pod obrubníkem CSB : 53*0,3+19*0,4*0,3+15*0,4*0,3</t>
  </si>
  <si>
    <t>132301112R00</t>
  </si>
  <si>
    <t>Hloubení rýh šířky do 60 cm nad 100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</si>
  <si>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</si>
  <si>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trativod : 19*0,4*0,6</t>
  </si>
  <si>
    <t>vsakovací objekt : 12*0,6*1</t>
  </si>
  <si>
    <t>přípojka : 4*0,8*1</t>
  </si>
  <si>
    <t>151101101R00</t>
  </si>
  <si>
    <t>Zřízení pažení a rozepření stěn rýh příložné  pro jakoukoliv mezerovitost, hloubky do 2 m</t>
  </si>
  <si>
    <t>pro podzemní vedení pro všechny šířky rýhy,</t>
  </si>
  <si>
    <t>rýha pro vsakovací objekt : 12*1,02*2</t>
  </si>
  <si>
    <t>dtto pro přípojku : 3,5*1*2</t>
  </si>
  <si>
    <t>151101111R00</t>
  </si>
  <si>
    <t>Odstranění pažení a rozepření rýh příložné , hloubky do 2 m</t>
  </si>
  <si>
    <t>pro podzemní vedení s uložením materiálu na vzdálenost do 3 m od kraje výkopu,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</si>
  <si>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</si>
  <si>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</si>
  <si>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</si>
  <si>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přebytečná zemina a přebytek ornice : 15,6+4,56+7,20+3,2+49,5</t>
  </si>
  <si>
    <t>sanace - fakturovat dle skutečnosti!!! : 19,98</t>
  </si>
  <si>
    <t>167101102R00</t>
  </si>
  <si>
    <t>Nakládání, skládání, překládání neulehlého výkopku nakládání výkopku_x000D_
 přes 100 m3, z horniny 1 až 4</t>
  </si>
  <si>
    <t>odvoz přebytečné ornice : 70-20,5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</si>
  <si>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</si>
  <si>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</si>
  <si>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</si>
  <si>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sanace : 19,98</t>
  </si>
  <si>
    <t>171201201R00</t>
  </si>
  <si>
    <t>Uložení sypaniny na dočasnou skládku tak, že na 1 m2 plochy připadá přes 2 m3 výkopku nebo ornice</t>
  </si>
  <si>
    <t>181101102R00</t>
  </si>
  <si>
    <t>Úprava pláně v zářezech v hornině 1 až 4, se zhutněním</t>
  </si>
  <si>
    <t>vyrovnáním výškových rozdílů, ploch vodorovných a ploch do sklonu 1 : 5.</t>
  </si>
  <si>
    <t>komunikace : 33</t>
  </si>
  <si>
    <t>zastávka - kostka : 53</t>
  </si>
  <si>
    <t>chodníky : 156</t>
  </si>
  <si>
    <t>pod žlabem : 19*0,4</t>
  </si>
  <si>
    <t>pod obrubníkem CSB : 15*0,4</t>
  </si>
  <si>
    <t>rozšíření pod ABO 13-10 : 163*0,2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</si>
  <si>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</si>
  <si>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</si>
  <si>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</si>
  <si>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</si>
  <si>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</si>
  <si>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180400020RA0</t>
  </si>
  <si>
    <t>Založení trávníku s dodáním osiva parkového, v rovině</t>
  </si>
  <si>
    <t>AP-HSV</t>
  </si>
  <si>
    <t>Agregovaná položka</t>
  </si>
  <si>
    <t>POL2_</t>
  </si>
  <si>
    <t>58344209R</t>
  </si>
  <si>
    <t>Štěrkodrtě frakce 0-125</t>
  </si>
  <si>
    <t>t</t>
  </si>
  <si>
    <t>Vlastní</t>
  </si>
  <si>
    <t>Specifikace</t>
  </si>
  <si>
    <t>POL3_</t>
  </si>
  <si>
    <t>sanace : 19,98*1,95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</si>
  <si>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</si>
  <si>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</si>
  <si>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</si>
  <si>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</si>
  <si>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výplň trativodu pod žlabem : 4,56</t>
  </si>
  <si>
    <t>289971231R00</t>
  </si>
  <si>
    <t>Zřízení vrstvy z geotextilie na upraveném povrchu sklon přes 1:2,5 do 1:1, šířka od 0 do 3 m</t>
  </si>
  <si>
    <t>obalení vsakovacího objektu s překrytím spáry : 3,0*12</t>
  </si>
  <si>
    <t>212531111RK1</t>
  </si>
  <si>
    <t>Výplň odvodňov. trativodů kam. hrubě drcen. 63 mm, kraj Jihomoravský</t>
  </si>
  <si>
    <t>vsakovací objekt : 0,6*0,6*12</t>
  </si>
  <si>
    <t>212810010RAC</t>
  </si>
  <si>
    <t>Trativody z flexibilních trubek lože ze štěrkopísku a obsyp z drceného kameniva, d 100 mm</t>
  </si>
  <si>
    <t>m</t>
  </si>
  <si>
    <t>Součtová</t>
  </si>
  <si>
    <t>Lože pro trativody, položení trubek, obsyp potrubí sypaninou z vhodných hornin, nebo materiálem připraveným podél výkopu ve vzdálenosti do 3 m od jeho kraje.  Bez výkopu rýhy.</t>
  </si>
  <si>
    <t>69366057R</t>
  </si>
  <si>
    <t>geotextilie PP; funkce drenážní, separační, výztužná, filtrační; plošná hmotnost 400 g/m2; tl. při 2 kPa 4,80 mm</t>
  </si>
  <si>
    <t>SPCM</t>
  </si>
  <si>
    <t>náhradní položka za Geofiltex 73/20 - lze nahradit : 36*1,05</t>
  </si>
  <si>
    <t>564831111RT2</t>
  </si>
  <si>
    <t>Podklad ze štěrkodrti s rozprostřením a zhutněním frakce 0-32 mm, tloušťka po zhutnění 100 mm</t>
  </si>
  <si>
    <t>564851111R00</t>
  </si>
  <si>
    <t>Podklad ze štěrkodrti s rozprostřením a zhutněním frakce 0-63 mm, tloušťka po zhutnění 150 mm</t>
  </si>
  <si>
    <t>chodník : 156</t>
  </si>
  <si>
    <t>564861111R00</t>
  </si>
  <si>
    <t>Podklad ze štěrkodrti s rozprostřením a zhutněním frakce 0-63 mm, tloušťka po zhutnění 200 mm</t>
  </si>
  <si>
    <t>oprava vozovky : 33</t>
  </si>
  <si>
    <t>zastávka : 53</t>
  </si>
  <si>
    <t>pod žlabem a obrubníkem CSB : 19*0,4+15*,4</t>
  </si>
  <si>
    <t>565161211R00</t>
  </si>
  <si>
    <t>Podklad z kameniva obaleného asfaltem ACP 16+ až ACP 22+, v pruhu šířky přes 3 m, třídy 1, tloušťka po zhutnění 80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</si>
  <si>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</si>
  <si>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</si>
  <si>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</si>
  <si>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</si>
  <si>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zastávka autobusu : 53</t>
  </si>
  <si>
    <t>567411120R00</t>
  </si>
  <si>
    <t>Podklad ze štěrku částečně vyplněného maltou (ŠCM) tloušťka 200 mm</t>
  </si>
  <si>
    <t>podkladní vrstva dle ČSN 73 6127-1</t>
  </si>
  <si>
    <t>573111112R00</t>
  </si>
  <si>
    <t>Postřik živičný infiltrační s posypem kamenivem v množství 1 kg/m2</t>
  </si>
  <si>
    <t>z asfaltu silničního</t>
  </si>
  <si>
    <t>573211111R00</t>
  </si>
  <si>
    <t>Postřik živičný spojovací bez posypu kamenivem z asfaltu silničního, v množství od 0,5 do 0,7 kg/m2</t>
  </si>
  <si>
    <t>577142112RT3</t>
  </si>
  <si>
    <t>Beton asfaltový s rozprostřením a zhutněním v pruhu šířky přes 3 m, ACO 11+ nebo ACO 16+, tloušťky 50 mm, plochy do 200 m2</t>
  </si>
  <si>
    <t>577162124R00</t>
  </si>
  <si>
    <t>Beton asfaltový s rozprostřením a zhutněním v pruhu šířky přes 3 m, ACL 16+, tloušťky 70 mm, plochy přes 1000 m2</t>
  </si>
  <si>
    <t>591211211R00</t>
  </si>
  <si>
    <t>Kladení dlažby z kostek drobných z kamene, do lože z kamenné drti tloušťky 50 mm</t>
  </si>
  <si>
    <t>RTS 21/ II</t>
  </si>
  <si>
    <t>s provedením lože do 50 mm, s vyplněním spár, s dvojím beraněním a se smetením přebytečného materiálu na krajnici</t>
  </si>
  <si>
    <t>591241111R00</t>
  </si>
  <si>
    <t>Kladení dlažby z kostek drobných z kamene, do lože z cementové malty tloušťky 50 mm</t>
  </si>
  <si>
    <t>přídlažba kolem zastávky : 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</si>
  <si>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</si>
  <si>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</si>
  <si>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</si>
  <si>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597121111R00</t>
  </si>
  <si>
    <t xml:space="preserve">Montáž odvodňovacích trub betonových štěrbinových štěrbinových, trouba délky 4 m,  </t>
  </si>
  <si>
    <t>kus</t>
  </si>
  <si>
    <t>zřízení podkladního betonu tl. 100 mm, položení lože ze suchého betonu tl. 30 mm,</t>
  </si>
  <si>
    <t>597121151R00</t>
  </si>
  <si>
    <t xml:space="preserve">Montáž odvodňovacích trub betonových štěrbinových štěrbinových, vpusť,  </t>
  </si>
  <si>
    <t>599141110</t>
  </si>
  <si>
    <t>Zalití spáry asfalt. modifikovanou zálivkou</t>
  </si>
  <si>
    <t>napojení na stávající stav : 3*3+2*3+2*3,25+29,5</t>
  </si>
  <si>
    <t>kolem žlabu : 2*15</t>
  </si>
  <si>
    <t>58380129R</t>
  </si>
  <si>
    <t>kostka dlažební materiálová skupina I/2 (žula); 10/12 cm</t>
  </si>
  <si>
    <t>kostka na zastávce a přídlažba : 53/4*1,02</t>
  </si>
  <si>
    <t>59245020R</t>
  </si>
  <si>
    <t>dlažba betonová zámková, dvouvrstvá; kost; šedá; l = 200 mm; š = 165 mm; tl. 60,0 mm</t>
  </si>
  <si>
    <t>na chodníku : 140*1,02</t>
  </si>
  <si>
    <t>59245264R</t>
  </si>
  <si>
    <t>Dlažba červená pro nevidomé 20x10x6</t>
  </si>
  <si>
    <t>POL3_0</t>
  </si>
  <si>
    <t>signální a varovné pásy : 12*1,02</t>
  </si>
  <si>
    <t>59245266R</t>
  </si>
  <si>
    <t>Dlažba  barevná  20x10x6</t>
  </si>
  <si>
    <t>dlažba podél kasselského obrubníku : 4*1,02</t>
  </si>
  <si>
    <t>831350113RAD</t>
  </si>
  <si>
    <t>Kanalizační přípojka D 160 mm, rýha 900x1500 mm</t>
  </si>
  <si>
    <t>914001111R00</t>
  </si>
  <si>
    <t xml:space="preserve">Osazení a montáž svislých dopravních značek sloupek, do betonového základu,  </t>
  </si>
  <si>
    <t>Včetně:</t>
  </si>
  <si>
    <t>POP</t>
  </si>
  <si>
    <t>- osazení sloupků, sloupů nebo ocelových nosných konstrukcí a upevňovadel včetně   montáže,</t>
  </si>
  <si>
    <t>- výkopu jam pro sloupky s odhozem výkopku na vzdálenost do 3 m,</t>
  </si>
  <si>
    <t>- zabetonování sloupků nebo vysekání otvorů ve zdivu pro konzoly a na zaplnění a zatření   otvorů cementovou maltou.</t>
  </si>
  <si>
    <t>přemítění P4 + IJ 4a : 2</t>
  </si>
  <si>
    <t>915712111R00</t>
  </si>
  <si>
    <t>Vodorovné značení krytů stříkané barvou, bílou, vodicích proužků šířky 250 mm</t>
  </si>
  <si>
    <t>značka V11a, V7b, : 60</t>
  </si>
  <si>
    <t>915721111R00</t>
  </si>
  <si>
    <t>Vodorovné značení krytů stříkané barvou, bílou, stopčar, zeber, stínů, šipek, nápisů, přechodů apod.</t>
  </si>
  <si>
    <t>nápis BUS : 4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</si>
  <si>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</si>
  <si>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</si>
  <si>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</si>
  <si>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ABO 13-10 : 87+41+28+7</t>
  </si>
  <si>
    <t>ABO 2-15 : 2</t>
  </si>
  <si>
    <t>ABO 2-15N : 9</t>
  </si>
  <si>
    <t>ABO 2-15 přechod. : 8</t>
  </si>
  <si>
    <t>917882111R00</t>
  </si>
  <si>
    <t>Osazení silničního nebo chodníkového betonového obrubníku zastávkového, s boční opěrou z betonu prostého, do lože z betonu prostého C 12/15</t>
  </si>
  <si>
    <t>919735113R00</t>
  </si>
  <si>
    <t>Řezání stávajících krytů nebo podkladů živičných, hloubky přes 100 do 150 mm</t>
  </si>
  <si>
    <t>včetně spotřeby vody</t>
  </si>
  <si>
    <t>napojení na stávající stav a kolem obrubníků na přechodech : 51</t>
  </si>
  <si>
    <t>914001110T00</t>
  </si>
  <si>
    <t>Montáž svislých dopr.značek na sloupek, sloup VO či jinou k-ci.</t>
  </si>
  <si>
    <t>Včetně potřebného pomocného materiálu.</t>
  </si>
  <si>
    <t>918101111T00</t>
  </si>
  <si>
    <t>Lože pod obrubníky nebo obruby dlažeb z C 16/20</t>
  </si>
  <si>
    <t xml:space="preserve"> lože nad 10 cm - společné lože pod žlabem a kassel. obrubníky : (0,1*1+0,5*0,3)*15</t>
  </si>
  <si>
    <t>40444940.AR</t>
  </si>
  <si>
    <t>značka dopravní silniční svislá; výstražná A1-A30; tvar trojúhelník; 900 mm; štít z pozink.plechu s dvoj.ohybem okraje,retroref.folie II.tř.; záruka 10 let</t>
  </si>
  <si>
    <t>IJ 4a : 1</t>
  </si>
  <si>
    <t>59217420R</t>
  </si>
  <si>
    <t>Obrubník chodníkový ABO 13-10 1000/100/200, přírodní</t>
  </si>
  <si>
    <t>Začátek provozního součtu</t>
  </si>
  <si>
    <t xml:space="preserve">  163*1,01</t>
  </si>
  <si>
    <t>Konec provozního součtu</t>
  </si>
  <si>
    <t>165</t>
  </si>
  <si>
    <t>59217460R</t>
  </si>
  <si>
    <t>obrubník silniční materiál beton; l = 1000,0 mm; š = 150,0 mm; h = 250,0 mm; barva šedá</t>
  </si>
  <si>
    <t>2*1,01</t>
  </si>
  <si>
    <t>59217490R</t>
  </si>
  <si>
    <t>Obrubník silniční nájezdový ABO 2-15 N</t>
  </si>
  <si>
    <t>9*1,01</t>
  </si>
  <si>
    <t>59217491</t>
  </si>
  <si>
    <t>Obrubník silniční přechodový pravý ABO 2-15 PP</t>
  </si>
  <si>
    <t>4*1,01</t>
  </si>
  <si>
    <t>59217492</t>
  </si>
  <si>
    <t>Obrubník silniční přechodový levý ABO 2-15 PL</t>
  </si>
  <si>
    <t>CS-beton</t>
  </si>
  <si>
    <t>Dodávka CS Beton štěrbinových žlabů</t>
  </si>
  <si>
    <t>kpl.</t>
  </si>
  <si>
    <t>Provedeno dle PD.</t>
  </si>
  <si>
    <t>6% na dopravu na staveniště.</t>
  </si>
  <si>
    <t>dle nabídky : 1</t>
  </si>
  <si>
    <t>dodávka</t>
  </si>
  <si>
    <t>Bezbariérové obrubníky</t>
  </si>
  <si>
    <t>998225311R00</t>
  </si>
  <si>
    <t>Přesun hmot pro opravy a údržbu komunikací jakékoliv délky objektu</t>
  </si>
  <si>
    <t>Přesun hmot</t>
  </si>
  <si>
    <t>POL7_</t>
  </si>
  <si>
    <t>a letišť s krytem živičným nebo betonovým</t>
  </si>
  <si>
    <t>005211030R</t>
  </si>
  <si>
    <t xml:space="preserve">Dočasná dopravní opatření </t>
  </si>
  <si>
    <t>Soubor</t>
  </si>
  <si>
    <t>VRN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</si>
  <si>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</si>
  <si>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</si>
  <si>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</si>
  <si>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</si>
  <si>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 včetně nákladů na  autorský dozor.</t>
  </si>
  <si>
    <t>00511 R</t>
  </si>
  <si>
    <t xml:space="preserve">Geodetické práce </t>
  </si>
  <si>
    <t>005121 R</t>
  </si>
  <si>
    <t>Zařízení staveniště</t>
  </si>
  <si>
    <t>POL99_0</t>
  </si>
  <si>
    <t>Veškeré náklady spojené s vybudováním, provozem a odstraněním zařízení staveniště.</t>
  </si>
  <si>
    <t>979082219R00</t>
  </si>
  <si>
    <t>Vodorovná doprava suti po suchu příplatek k ceně za každý další i započatý 1 km přes 1 km</t>
  </si>
  <si>
    <t>POL1_3</t>
  </si>
  <si>
    <t>celkem 5 km : 4*130,02</t>
  </si>
  <si>
    <t>979990112R00</t>
  </si>
  <si>
    <t>Poplatek za skládku obalované kamenivo, asfalt, kusovost do 300 x 300 mm, skupina 17 03 02 z Katalogu odpadů</t>
  </si>
  <si>
    <t>801-3</t>
  </si>
  <si>
    <t>979990103R00</t>
  </si>
  <si>
    <t>Poplatek za skládku suti</t>
  </si>
  <si>
    <t>130,02-43,78</t>
  </si>
  <si>
    <t>979082213R00</t>
  </si>
  <si>
    <t>Vodorovná doprava suti po suchu bez naložení, ale se složením a hrubým urovnáním na vzdálenost do 1 km</t>
  </si>
  <si>
    <t>Přesun suti</t>
  </si>
  <si>
    <t>POL8_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</si>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</sst>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password="DD3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7" t="s">
        <v>22</v>
      </c>
      <c r="C2" s="78"/>
      <c r="D2" s="79" t="s">
        <v>48</v>
      </c>
      <c r="E2" s="240" t="s">
        <v>49</v>
      </c>
      <c r="F2" s="241"/>
      <c r="G2" s="241"/>
      <c r="H2" s="241"/>
      <c r="I2" s="241"/>
      <c r="J2" s="242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43" t="s">
        <v>44</v>
      </c>
      <c r="F3" s="244"/>
      <c r="G3" s="244"/>
      <c r="H3" s="244"/>
      <c r="I3" s="244"/>
      <c r="J3" s="245"/>
    </row>
    <row r="4" spans="1:15" ht="23.25" customHeight="1" x14ac:dyDescent="0.2">
      <c r="A4" s="76">
        <v>371</v>
      </c>
      <c r="B4" s="82" t="s">
        <v>46</v>
      </c>
      <c r="C4" s="83"/>
      <c r="D4" s="84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/>
      <c r="E5" s="229"/>
      <c r="F5" s="229"/>
      <c r="G5" s="22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47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SUMIF(F53:F61,A16,I53:I61)+SUMIF(F53:F61,"PSU",I53:I61)</f>
        <v>0</v>
      </c>
      <c r="J16" s="213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SUMIF(F53:F61,A17,I53:I61)</f>
        <v>0</v>
      </c>
      <c r="J17" s="213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SUMIF(F53:F61,A18,I53:I61)</f>
        <v>0</v>
      </c>
      <c r="J18" s="213"/>
    </row>
    <row r="19" spans="1:10" ht="23.25" customHeight="1" x14ac:dyDescent="0.2">
      <c r="A19" s="143" t="s">
        <v>75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SUMIF(F53:F61,A19,I53:I61)</f>
        <v>0</v>
      </c>
      <c r="J19" s="213"/>
    </row>
    <row r="20" spans="1:10" ht="23.25" customHeight="1" x14ac:dyDescent="0.2">
      <c r="A20" s="143" t="s">
        <v>74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SUMIF(F53:F61,A20,I53:I61)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50"/>
      <c r="G21" s="214"/>
      <c r="H21" s="250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7">
        <f>I23*E23/100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7">
        <f>A27</f>
        <v>0</v>
      </c>
      <c r="H28" s="217"/>
      <c r="I28" s="217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6">
        <f>ZakladDPHSni+DPHSni+ZakladDPHZakl+DPHZakl+Zaokrouhleni</f>
        <v>0</v>
      </c>
      <c r="H29" s="216"/>
      <c r="I29" s="216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202"/>
      <c r="D39" s="202"/>
      <c r="E39" s="202"/>
      <c r="F39" s="101">
        <f>'01 01 Pol'!AE179</f>
        <v>0</v>
      </c>
      <c r="G39" s="102">
        <f>'01 01 Pol'!AF179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203" t="s">
        <v>51</v>
      </c>
      <c r="D40" s="203"/>
      <c r="E40" s="203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43</v>
      </c>
      <c r="C41" s="203" t="s">
        <v>44</v>
      </c>
      <c r="D41" s="203"/>
      <c r="E41" s="203"/>
      <c r="F41" s="107">
        <f>'01 01 Pol'!AE179</f>
        <v>0</v>
      </c>
      <c r="G41" s="108">
        <f>'01 01 Pol'!AF179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202" t="s">
        <v>44</v>
      </c>
      <c r="D42" s="202"/>
      <c r="E42" s="202"/>
      <c r="F42" s="112">
        <f>'01 01 Pol'!AE179</f>
        <v>0</v>
      </c>
      <c r="G42" s="103">
        <f>'01 01 Pol'!AF179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04" t="s">
        <v>52</v>
      </c>
      <c r="C43" s="205"/>
      <c r="D43" s="205"/>
      <c r="E43" s="205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5" t="s">
        <v>60</v>
      </c>
    </row>
    <row r="52" spans="1:10" ht="25.5" customHeight="1" x14ac:dyDescent="0.2">
      <c r="A52" s="127"/>
      <c r="B52" s="130" t="s">
        <v>17</v>
      </c>
      <c r="C52" s="130" t="s">
        <v>5</v>
      </c>
      <c r="D52" s="131"/>
      <c r="E52" s="131"/>
      <c r="F52" s="132" t="s">
        <v>61</v>
      </c>
      <c r="G52" s="132"/>
      <c r="H52" s="132"/>
      <c r="I52" s="132" t="s">
        <v>29</v>
      </c>
      <c r="J52" s="132" t="s">
        <v>0</v>
      </c>
    </row>
    <row r="53" spans="1:10" ht="36.75" customHeight="1" x14ac:dyDescent="0.2">
      <c r="A53" s="128"/>
      <c r="B53" s="133" t="s">
        <v>62</v>
      </c>
      <c r="C53" s="200" t="s">
        <v>63</v>
      </c>
      <c r="D53" s="201"/>
      <c r="E53" s="201"/>
      <c r="F53" s="139" t="s">
        <v>24</v>
      </c>
      <c r="G53" s="140"/>
      <c r="H53" s="140"/>
      <c r="I53" s="140">
        <f>'01 01 Pol'!G8</f>
        <v>0</v>
      </c>
      <c r="J53" s="137" t="str">
        <f>IF(I62=0,"",I53/I62*100)</f>
        <v/>
      </c>
    </row>
    <row r="54" spans="1:10" ht="36.75" customHeight="1" x14ac:dyDescent="0.2">
      <c r="A54" s="128"/>
      <c r="B54" s="133" t="s">
        <v>64</v>
      </c>
      <c r="C54" s="200" t="s">
        <v>65</v>
      </c>
      <c r="D54" s="201"/>
      <c r="E54" s="201"/>
      <c r="F54" s="139" t="s">
        <v>24</v>
      </c>
      <c r="G54" s="140"/>
      <c r="H54" s="140"/>
      <c r="I54" s="140">
        <f>'01 01 Pol'!G54</f>
        <v>0</v>
      </c>
      <c r="J54" s="137" t="str">
        <f>IF(I62=0,"",I54/I62*100)</f>
        <v/>
      </c>
    </row>
    <row r="55" spans="1:10" ht="36.75" customHeight="1" x14ac:dyDescent="0.2">
      <c r="A55" s="128"/>
      <c r="B55" s="133" t="s">
        <v>66</v>
      </c>
      <c r="C55" s="200" t="s">
        <v>67</v>
      </c>
      <c r="D55" s="201"/>
      <c r="E55" s="201"/>
      <c r="F55" s="139" t="s">
        <v>24</v>
      </c>
      <c r="G55" s="140"/>
      <c r="H55" s="140"/>
      <c r="I55" s="140">
        <f>'01 01 Pol'!G66</f>
        <v>0</v>
      </c>
      <c r="J55" s="137" t="str">
        <f>IF(I62=0,"",I55/I62*100)</f>
        <v/>
      </c>
    </row>
    <row r="56" spans="1:10" ht="36.75" customHeight="1" x14ac:dyDescent="0.2">
      <c r="A56" s="128"/>
      <c r="B56" s="133" t="s">
        <v>68</v>
      </c>
      <c r="C56" s="200" t="s">
        <v>69</v>
      </c>
      <c r="D56" s="201"/>
      <c r="E56" s="201"/>
      <c r="F56" s="139" t="s">
        <v>24</v>
      </c>
      <c r="G56" s="140"/>
      <c r="H56" s="140"/>
      <c r="I56" s="140">
        <f>'01 01 Pol'!G110</f>
        <v>0</v>
      </c>
      <c r="J56" s="137" t="str">
        <f>IF(I62=0,"",I56/I62*100)</f>
        <v/>
      </c>
    </row>
    <row r="57" spans="1:10" ht="36.75" customHeight="1" x14ac:dyDescent="0.2">
      <c r="A57" s="128"/>
      <c r="B57" s="133" t="s">
        <v>70</v>
      </c>
      <c r="C57" s="200" t="s">
        <v>71</v>
      </c>
      <c r="D57" s="201"/>
      <c r="E57" s="201"/>
      <c r="F57" s="139" t="s">
        <v>24</v>
      </c>
      <c r="G57" s="140"/>
      <c r="H57" s="140"/>
      <c r="I57" s="140">
        <f>'01 01 Pol'!G112</f>
        <v>0</v>
      </c>
      <c r="J57" s="137" t="str">
        <f>IF(I62=0,"",I57/I62*100)</f>
        <v/>
      </c>
    </row>
    <row r="58" spans="1:10" ht="36.75" customHeight="1" x14ac:dyDescent="0.2">
      <c r="A58" s="128"/>
      <c r="B58" s="133" t="s">
        <v>72</v>
      </c>
      <c r="C58" s="200" t="s">
        <v>73</v>
      </c>
      <c r="D58" s="201"/>
      <c r="E58" s="201"/>
      <c r="F58" s="139" t="s">
        <v>24</v>
      </c>
      <c r="G58" s="140"/>
      <c r="H58" s="140"/>
      <c r="I58" s="140">
        <f>'01 01 Pol'!G159</f>
        <v>0</v>
      </c>
      <c r="J58" s="137" t="str">
        <f>IF(I62=0,"",I58/I62*100)</f>
        <v/>
      </c>
    </row>
    <row r="59" spans="1:10" ht="36.75" customHeight="1" x14ac:dyDescent="0.2">
      <c r="A59" s="128"/>
      <c r="B59" s="133" t="s">
        <v>74</v>
      </c>
      <c r="C59" s="200" t="s">
        <v>28</v>
      </c>
      <c r="D59" s="201"/>
      <c r="E59" s="201"/>
      <c r="F59" s="139" t="s">
        <v>24</v>
      </c>
      <c r="G59" s="140"/>
      <c r="H59" s="140"/>
      <c r="I59" s="140">
        <f>'01 01 Pol'!G162</f>
        <v>0</v>
      </c>
      <c r="J59" s="137" t="str">
        <f>IF(I62=0,"",I59/I62*100)</f>
        <v/>
      </c>
    </row>
    <row r="60" spans="1:10" ht="36.75" customHeight="1" x14ac:dyDescent="0.2">
      <c r="A60" s="128"/>
      <c r="B60" s="133" t="s">
        <v>75</v>
      </c>
      <c r="C60" s="200" t="s">
        <v>27</v>
      </c>
      <c r="D60" s="201"/>
      <c r="E60" s="201"/>
      <c r="F60" s="139" t="s">
        <v>24</v>
      </c>
      <c r="G60" s="140"/>
      <c r="H60" s="140"/>
      <c r="I60" s="140">
        <f>'01 01 Pol'!G167</f>
        <v>0</v>
      </c>
      <c r="J60" s="137" t="str">
        <f>IF(I62=0,"",I60/I62*100)</f>
        <v/>
      </c>
    </row>
    <row r="61" spans="1:10" ht="36.75" customHeight="1" x14ac:dyDescent="0.2">
      <c r="A61" s="128"/>
      <c r="B61" s="133" t="s">
        <v>76</v>
      </c>
      <c r="C61" s="200" t="s">
        <v>77</v>
      </c>
      <c r="D61" s="201"/>
      <c r="E61" s="201"/>
      <c r="F61" s="139" t="s">
        <v>78</v>
      </c>
      <c r="G61" s="140"/>
      <c r="H61" s="140"/>
      <c r="I61" s="140">
        <f>'01 01 Pol'!G171</f>
        <v>0</v>
      </c>
      <c r="J61" s="137" t="str">
        <f>IF(I62=0,"",I61/I62*100)</f>
        <v/>
      </c>
    </row>
    <row r="62" spans="1:10" ht="25.5" customHeight="1" x14ac:dyDescent="0.2">
      <c r="A62" s="129"/>
      <c r="B62" s="134" t="s">
        <v>1</v>
      </c>
      <c r="C62" s="135"/>
      <c r="D62" s="136"/>
      <c r="E62" s="136"/>
      <c r="F62" s="141"/>
      <c r="G62" s="142"/>
      <c r="H62" s="142"/>
      <c r="I62" s="142">
        <f>SUM(I53:I61)</f>
        <v>0</v>
      </c>
      <c r="J62" s="138">
        <f>SUM(J53:J61)</f>
        <v>0</v>
      </c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</sheetData>
  <sheetProtection password="DD3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password="DD3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1" t="s">
        <v>79</v>
      </c>
      <c r="B1" s="261"/>
      <c r="C1" s="261"/>
      <c r="D1" s="261"/>
      <c r="E1" s="261"/>
      <c r="F1" s="261"/>
      <c r="G1" s="261"/>
      <c r="AG1" t="s">
        <v>80</v>
      </c>
    </row>
    <row r="2" spans="1:60" ht="24.95" customHeight="1" x14ac:dyDescent="0.2">
      <c r="A2" s="144" t="s">
        <v>7</v>
      </c>
      <c r="B2" s="49" t="s">
        <v>48</v>
      </c>
      <c r="C2" s="262" t="s">
        <v>49</v>
      </c>
      <c r="D2" s="263"/>
      <c r="E2" s="263"/>
      <c r="F2" s="263"/>
      <c r="G2" s="264"/>
      <c r="AG2" t="s">
        <v>81</v>
      </c>
    </row>
    <row r="3" spans="1:60" ht="24.95" customHeight="1" x14ac:dyDescent="0.2">
      <c r="A3" s="144" t="s">
        <v>8</v>
      </c>
      <c r="B3" s="49" t="s">
        <v>43</v>
      </c>
      <c r="C3" s="262" t="s">
        <v>44</v>
      </c>
      <c r="D3" s="263"/>
      <c r="E3" s="263"/>
      <c r="F3" s="263"/>
      <c r="G3" s="264"/>
      <c r="AC3" s="126" t="s">
        <v>81</v>
      </c>
      <c r="AG3" t="s">
        <v>82</v>
      </c>
    </row>
    <row r="4" spans="1:60" ht="24.95" customHeight="1" x14ac:dyDescent="0.2">
      <c r="A4" s="145" t="s">
        <v>9</v>
      </c>
      <c r="B4" s="146" t="s">
        <v>43</v>
      </c>
      <c r="C4" s="265" t="s">
        <v>44</v>
      </c>
      <c r="D4" s="266"/>
      <c r="E4" s="266"/>
      <c r="F4" s="266"/>
      <c r="G4" s="267"/>
      <c r="AG4" t="s">
        <v>83</v>
      </c>
    </row>
    <row r="5" spans="1:60" x14ac:dyDescent="0.2">
      <c r="D5" s="10"/>
    </row>
    <row r="6" spans="1:60" ht="38.25" x14ac:dyDescent="0.2">
      <c r="A6" s="148" t="s">
        <v>84</v>
      </c>
      <c r="B6" s="150" t="s">
        <v>85</v>
      </c>
      <c r="C6" s="150" t="s">
        <v>86</v>
      </c>
      <c r="D6" s="149" t="s">
        <v>87</v>
      </c>
      <c r="E6" s="148" t="s">
        <v>88</v>
      </c>
      <c r="F6" s="147" t="s">
        <v>89</v>
      </c>
      <c r="G6" s="148" t="s">
        <v>29</v>
      </c>
      <c r="H6" s="151" t="s">
        <v>30</v>
      </c>
      <c r="I6" s="151" t="s">
        <v>90</v>
      </c>
      <c r="J6" s="151" t="s">
        <v>31</v>
      </c>
      <c r="K6" s="151" t="s">
        <v>91</v>
      </c>
      <c r="L6" s="151" t="s">
        <v>92</v>
      </c>
      <c r="M6" s="151" t="s">
        <v>93</v>
      </c>
      <c r="N6" s="151" t="s">
        <v>94</v>
      </c>
      <c r="O6" s="151" t="s">
        <v>95</v>
      </c>
      <c r="P6" s="151" t="s">
        <v>96</v>
      </c>
      <c r="Q6" s="151" t="s">
        <v>97</v>
      </c>
      <c r="R6" s="151" t="s">
        <v>98</v>
      </c>
      <c r="S6" s="151" t="s">
        <v>99</v>
      </c>
      <c r="T6" s="151" t="s">
        <v>100</v>
      </c>
      <c r="U6" s="151" t="s">
        <v>101</v>
      </c>
      <c r="V6" s="151" t="s">
        <v>102</v>
      </c>
      <c r="W6" s="151" t="s">
        <v>103</v>
      </c>
      <c r="X6" s="151" t="s">
        <v>104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8" t="s">
        <v>105</v>
      </c>
      <c r="B8" s="169" t="s">
        <v>62</v>
      </c>
      <c r="C8" s="190" t="s">
        <v>63</v>
      </c>
      <c r="D8" s="170"/>
      <c r="E8" s="171"/>
      <c r="F8" s="172"/>
      <c r="G8" s="172">
        <f>SUMIF(AG9:AG53,"&lt;&gt;NOR",G9:G53)</f>
        <v>0</v>
      </c>
      <c r="H8" s="172"/>
      <c r="I8" s="172">
        <f>SUM(I9:I53)</f>
        <v>0</v>
      </c>
      <c r="J8" s="172"/>
      <c r="K8" s="172">
        <f>SUM(K9:K53)</f>
        <v>0</v>
      </c>
      <c r="L8" s="172"/>
      <c r="M8" s="172">
        <f>SUM(M9:M53)</f>
        <v>0</v>
      </c>
      <c r="N8" s="171"/>
      <c r="O8" s="171">
        <f>SUM(O9:O53)</f>
        <v>0.04</v>
      </c>
      <c r="P8" s="171"/>
      <c r="Q8" s="171">
        <f>SUM(Q9:Q53)</f>
        <v>130.01999999999998</v>
      </c>
      <c r="R8" s="172"/>
      <c r="S8" s="172"/>
      <c r="T8" s="173"/>
      <c r="U8" s="167"/>
      <c r="V8" s="167">
        <f>SUM(V9:V53)</f>
        <v>119.8</v>
      </c>
      <c r="W8" s="167"/>
      <c r="X8" s="167"/>
      <c r="AG8" t="s">
        <v>106</v>
      </c>
    </row>
    <row r="9" spans="1:60" ht="22.5" outlineLevel="1" x14ac:dyDescent="0.2">
      <c r="A9" s="181">
        <v>1</v>
      </c>
      <c r="B9" s="182" t="s">
        <v>107</v>
      </c>
      <c r="C9" s="191" t="s">
        <v>108</v>
      </c>
      <c r="D9" s="183" t="s">
        <v>109</v>
      </c>
      <c r="E9" s="184">
        <v>98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0.88</v>
      </c>
      <c r="Q9" s="184">
        <f>ROUND(E9*P9,2)</f>
        <v>86.24</v>
      </c>
      <c r="R9" s="186" t="s">
        <v>110</v>
      </c>
      <c r="S9" s="186" t="s">
        <v>111</v>
      </c>
      <c r="T9" s="187" t="s">
        <v>112</v>
      </c>
      <c r="U9" s="162">
        <v>0.14399999999999999</v>
      </c>
      <c r="V9" s="162">
        <f>ROUND(E9*U9,2)</f>
        <v>14.11</v>
      </c>
      <c r="W9" s="162"/>
      <c r="X9" s="162" t="s">
        <v>113</v>
      </c>
      <c r="Y9" s="152"/>
      <c r="Z9" s="152"/>
      <c r="AA9" s="152"/>
      <c r="AB9" s="152"/>
      <c r="AC9" s="152"/>
      <c r="AD9" s="152"/>
      <c r="AE9" s="152"/>
      <c r="AF9" s="152"/>
      <c r="AG9" s="152" t="s">
        <v>114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74">
        <v>2</v>
      </c>
      <c r="B10" s="175" t="s">
        <v>115</v>
      </c>
      <c r="C10" s="192" t="s">
        <v>116</v>
      </c>
      <c r="D10" s="176" t="s">
        <v>109</v>
      </c>
      <c r="E10" s="177">
        <v>3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0.22</v>
      </c>
      <c r="Q10" s="177">
        <f>ROUND(E10*P10,2)</f>
        <v>0.66</v>
      </c>
      <c r="R10" s="179" t="s">
        <v>110</v>
      </c>
      <c r="S10" s="179" t="s">
        <v>111</v>
      </c>
      <c r="T10" s="180" t="s">
        <v>112</v>
      </c>
      <c r="U10" s="162">
        <v>0.38</v>
      </c>
      <c r="V10" s="162">
        <f>ROUND(E10*U10,2)</f>
        <v>1.1399999999999999</v>
      </c>
      <c r="W10" s="162"/>
      <c r="X10" s="162" t="s">
        <v>113</v>
      </c>
      <c r="Y10" s="152"/>
      <c r="Z10" s="152"/>
      <c r="AA10" s="152"/>
      <c r="AB10" s="152"/>
      <c r="AC10" s="152"/>
      <c r="AD10" s="152"/>
      <c r="AE10" s="152"/>
      <c r="AF10" s="152"/>
      <c r="AG10" s="152" t="s">
        <v>114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93" t="s">
        <v>117</v>
      </c>
      <c r="D11" s="163"/>
      <c r="E11" s="164">
        <v>3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52"/>
      <c r="Z11" s="152"/>
      <c r="AA11" s="152"/>
      <c r="AB11" s="152"/>
      <c r="AC11" s="152"/>
      <c r="AD11" s="152"/>
      <c r="AE11" s="152"/>
      <c r="AF11" s="152"/>
      <c r="AG11" s="152" t="s">
        <v>118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81">
        <v>3</v>
      </c>
      <c r="B12" s="182" t="s">
        <v>119</v>
      </c>
      <c r="C12" s="191" t="s">
        <v>120</v>
      </c>
      <c r="D12" s="183" t="s">
        <v>109</v>
      </c>
      <c r="E12" s="184">
        <v>98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0.44</v>
      </c>
      <c r="Q12" s="184">
        <f>ROUND(E12*P12,2)</f>
        <v>43.12</v>
      </c>
      <c r="R12" s="186" t="s">
        <v>110</v>
      </c>
      <c r="S12" s="186" t="s">
        <v>111</v>
      </c>
      <c r="T12" s="187" t="s">
        <v>112</v>
      </c>
      <c r="U12" s="162">
        <v>0.16</v>
      </c>
      <c r="V12" s="162">
        <f>ROUND(E12*U12,2)</f>
        <v>15.68</v>
      </c>
      <c r="W12" s="162"/>
      <c r="X12" s="162" t="s">
        <v>113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114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4</v>
      </c>
      <c r="B13" s="175" t="s">
        <v>121</v>
      </c>
      <c r="C13" s="192" t="s">
        <v>122</v>
      </c>
      <c r="D13" s="176" t="s">
        <v>123</v>
      </c>
      <c r="E13" s="177">
        <v>70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 t="s">
        <v>124</v>
      </c>
      <c r="S13" s="179" t="s">
        <v>111</v>
      </c>
      <c r="T13" s="180" t="s">
        <v>125</v>
      </c>
      <c r="U13" s="162">
        <v>0.1</v>
      </c>
      <c r="V13" s="162">
        <f>ROUND(E13*U13,2)</f>
        <v>7</v>
      </c>
      <c r="W13" s="162"/>
      <c r="X13" s="162" t="s">
        <v>113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114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257" t="s">
        <v>126</v>
      </c>
      <c r="D14" s="258"/>
      <c r="E14" s="258"/>
      <c r="F14" s="258"/>
      <c r="G14" s="258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5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88" t="str">
        <f>C14</f>
        <v>nebo lesní půdy, s vodorovným přemístěním na hromady v místě upotřebení nebo na dočasné či trvalé skládky se složením</v>
      </c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93" t="s">
        <v>128</v>
      </c>
      <c r="D15" s="163"/>
      <c r="E15" s="164">
        <v>70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52"/>
      <c r="Z15" s="152"/>
      <c r="AA15" s="152"/>
      <c r="AB15" s="152"/>
      <c r="AC15" s="152"/>
      <c r="AD15" s="152"/>
      <c r="AE15" s="152"/>
      <c r="AF15" s="152"/>
      <c r="AG15" s="152" t="s">
        <v>118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4">
        <v>5</v>
      </c>
      <c r="B16" s="175" t="s">
        <v>129</v>
      </c>
      <c r="C16" s="192" t="s">
        <v>130</v>
      </c>
      <c r="D16" s="176" t="s">
        <v>123</v>
      </c>
      <c r="E16" s="177">
        <v>19.98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 t="s">
        <v>124</v>
      </c>
      <c r="S16" s="179" t="s">
        <v>111</v>
      </c>
      <c r="T16" s="180" t="s">
        <v>112</v>
      </c>
      <c r="U16" s="162">
        <v>0.82</v>
      </c>
      <c r="V16" s="162">
        <f>ROUND(E16*U16,2)</f>
        <v>16.38</v>
      </c>
      <c r="W16" s="162"/>
      <c r="X16" s="162" t="s">
        <v>113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131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57" t="s">
        <v>132</v>
      </c>
      <c r="D17" s="258"/>
      <c r="E17" s="258"/>
      <c r="F17" s="258"/>
      <c r="G17" s="258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8" t="str">
        <f>C17</f>
        <v>s přemístěním výkopku v příčných profilech na vzdálenost do 15 m nebo s naložením na dopravní prostředek.</v>
      </c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59"/>
      <c r="B18" s="160"/>
      <c r="C18" s="193" t="s">
        <v>133</v>
      </c>
      <c r="D18" s="163"/>
      <c r="E18" s="164">
        <v>19.98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2"/>
      <c r="Z18" s="152"/>
      <c r="AA18" s="152"/>
      <c r="AB18" s="152"/>
      <c r="AC18" s="152"/>
      <c r="AD18" s="152"/>
      <c r="AE18" s="152"/>
      <c r="AF18" s="152"/>
      <c r="AG18" s="152" t="s">
        <v>118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4">
        <v>6</v>
      </c>
      <c r="B19" s="175" t="s">
        <v>134</v>
      </c>
      <c r="C19" s="192" t="s">
        <v>135</v>
      </c>
      <c r="D19" s="176" t="s">
        <v>123</v>
      </c>
      <c r="E19" s="177">
        <v>14.96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 t="s">
        <v>124</v>
      </c>
      <c r="S19" s="179" t="s">
        <v>111</v>
      </c>
      <c r="T19" s="180" t="s">
        <v>112</v>
      </c>
      <c r="U19" s="162">
        <v>0.37</v>
      </c>
      <c r="V19" s="162">
        <f>ROUND(E19*U19,2)</f>
        <v>5.54</v>
      </c>
      <c r="W19" s="162"/>
      <c r="X19" s="162" t="s">
        <v>113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131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59"/>
      <c r="B20" s="160"/>
      <c r="C20" s="257" t="s">
        <v>136</v>
      </c>
      <c r="D20" s="258"/>
      <c r="E20" s="258"/>
      <c r="F20" s="258"/>
      <c r="G20" s="258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8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93" t="s">
        <v>137</v>
      </c>
      <c r="D21" s="163"/>
      <c r="E21" s="164">
        <v>4.5599999999999996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2"/>
      <c r="Z21" s="152"/>
      <c r="AA21" s="152"/>
      <c r="AB21" s="152"/>
      <c r="AC21" s="152"/>
      <c r="AD21" s="152"/>
      <c r="AE21" s="152"/>
      <c r="AF21" s="152"/>
      <c r="AG21" s="152" t="s">
        <v>118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93" t="s">
        <v>138</v>
      </c>
      <c r="D22" s="163"/>
      <c r="E22" s="164">
        <v>7.2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2"/>
      <c r="Z22" s="152"/>
      <c r="AA22" s="152"/>
      <c r="AB22" s="152"/>
      <c r="AC22" s="152"/>
      <c r="AD22" s="152"/>
      <c r="AE22" s="152"/>
      <c r="AF22" s="152"/>
      <c r="AG22" s="152" t="s">
        <v>118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93" t="s">
        <v>139</v>
      </c>
      <c r="D23" s="163"/>
      <c r="E23" s="164">
        <v>3.2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52"/>
      <c r="Z23" s="152"/>
      <c r="AA23" s="152"/>
      <c r="AB23" s="152"/>
      <c r="AC23" s="152"/>
      <c r="AD23" s="152"/>
      <c r="AE23" s="152"/>
      <c r="AF23" s="152"/>
      <c r="AG23" s="152" t="s">
        <v>118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4">
        <v>7</v>
      </c>
      <c r="B24" s="175" t="s">
        <v>140</v>
      </c>
      <c r="C24" s="192" t="s">
        <v>141</v>
      </c>
      <c r="D24" s="176" t="s">
        <v>109</v>
      </c>
      <c r="E24" s="177">
        <v>31.48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9.8999999999999999E-4</v>
      </c>
      <c r="O24" s="177">
        <f>ROUND(E24*N24,2)</f>
        <v>0.03</v>
      </c>
      <c r="P24" s="177">
        <v>0</v>
      </c>
      <c r="Q24" s="177">
        <f>ROUND(E24*P24,2)</f>
        <v>0</v>
      </c>
      <c r="R24" s="179" t="s">
        <v>124</v>
      </c>
      <c r="S24" s="179" t="s">
        <v>111</v>
      </c>
      <c r="T24" s="180" t="s">
        <v>125</v>
      </c>
      <c r="U24" s="162">
        <v>0.24</v>
      </c>
      <c r="V24" s="162">
        <f>ROUND(E24*U24,2)</f>
        <v>7.56</v>
      </c>
      <c r="W24" s="162"/>
      <c r="X24" s="162" t="s">
        <v>113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114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57" t="s">
        <v>142</v>
      </c>
      <c r="D25" s="258"/>
      <c r="E25" s="258"/>
      <c r="F25" s="258"/>
      <c r="G25" s="258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93" t="s">
        <v>143</v>
      </c>
      <c r="D26" s="163"/>
      <c r="E26" s="164">
        <v>24.48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52"/>
      <c r="Z26" s="152"/>
      <c r="AA26" s="152"/>
      <c r="AB26" s="152"/>
      <c r="AC26" s="152"/>
      <c r="AD26" s="152"/>
      <c r="AE26" s="152"/>
      <c r="AF26" s="152"/>
      <c r="AG26" s="152" t="s">
        <v>118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93" t="s">
        <v>144</v>
      </c>
      <c r="D27" s="163"/>
      <c r="E27" s="164">
        <v>7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52"/>
      <c r="Z27" s="152"/>
      <c r="AA27" s="152"/>
      <c r="AB27" s="152"/>
      <c r="AC27" s="152"/>
      <c r="AD27" s="152"/>
      <c r="AE27" s="152"/>
      <c r="AF27" s="152"/>
      <c r="AG27" s="152" t="s">
        <v>118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4">
        <v>8</v>
      </c>
      <c r="B28" s="175" t="s">
        <v>145</v>
      </c>
      <c r="C28" s="192" t="s">
        <v>146</v>
      </c>
      <c r="D28" s="176" t="s">
        <v>109</v>
      </c>
      <c r="E28" s="177">
        <v>31.48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 t="s">
        <v>124</v>
      </c>
      <c r="S28" s="179" t="s">
        <v>111</v>
      </c>
      <c r="T28" s="180" t="s">
        <v>125</v>
      </c>
      <c r="U28" s="162">
        <v>7.0000000000000007E-2</v>
      </c>
      <c r="V28" s="162">
        <f>ROUND(E28*U28,2)</f>
        <v>2.2000000000000002</v>
      </c>
      <c r="W28" s="162"/>
      <c r="X28" s="162" t="s">
        <v>113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114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257" t="s">
        <v>147</v>
      </c>
      <c r="D29" s="258"/>
      <c r="E29" s="258"/>
      <c r="F29" s="258"/>
      <c r="G29" s="258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2"/>
      <c r="Z29" s="152"/>
      <c r="AA29" s="152"/>
      <c r="AB29" s="152"/>
      <c r="AC29" s="152"/>
      <c r="AD29" s="152"/>
      <c r="AE29" s="152"/>
      <c r="AF29" s="152"/>
      <c r="AG29" s="152" t="s">
        <v>127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4">
        <v>9</v>
      </c>
      <c r="B30" s="175" t="s">
        <v>148</v>
      </c>
      <c r="C30" s="192" t="s">
        <v>149</v>
      </c>
      <c r="D30" s="176" t="s">
        <v>123</v>
      </c>
      <c r="E30" s="177">
        <v>100.04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 t="s">
        <v>124</v>
      </c>
      <c r="S30" s="179" t="s">
        <v>111</v>
      </c>
      <c r="T30" s="180" t="s">
        <v>112</v>
      </c>
      <c r="U30" s="162">
        <v>0.01</v>
      </c>
      <c r="V30" s="162">
        <f>ROUND(E30*U30,2)</f>
        <v>1</v>
      </c>
      <c r="W30" s="162"/>
      <c r="X30" s="162" t="s">
        <v>113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131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257" t="s">
        <v>150</v>
      </c>
      <c r="D31" s="258"/>
      <c r="E31" s="258"/>
      <c r="F31" s="258"/>
      <c r="G31" s="258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52"/>
      <c r="Z31" s="152"/>
      <c r="AA31" s="152"/>
      <c r="AB31" s="152"/>
      <c r="AC31" s="152"/>
      <c r="AD31" s="152"/>
      <c r="AE31" s="152"/>
      <c r="AF31" s="152"/>
      <c r="AG31" s="152" t="s">
        <v>127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3" t="s">
        <v>151</v>
      </c>
      <c r="D32" s="163"/>
      <c r="E32" s="164">
        <v>80.06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2"/>
      <c r="Z32" s="152"/>
      <c r="AA32" s="152"/>
      <c r="AB32" s="152"/>
      <c r="AC32" s="152"/>
      <c r="AD32" s="152"/>
      <c r="AE32" s="152"/>
      <c r="AF32" s="152"/>
      <c r="AG32" s="152" t="s">
        <v>118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3" t="s">
        <v>152</v>
      </c>
      <c r="D33" s="163"/>
      <c r="E33" s="164">
        <v>19.98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2"/>
      <c r="Z33" s="152"/>
      <c r="AA33" s="152"/>
      <c r="AB33" s="152"/>
      <c r="AC33" s="152"/>
      <c r="AD33" s="152"/>
      <c r="AE33" s="152"/>
      <c r="AF33" s="152"/>
      <c r="AG33" s="152" t="s">
        <v>118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74">
        <v>10</v>
      </c>
      <c r="B34" s="175" t="s">
        <v>153</v>
      </c>
      <c r="C34" s="192" t="s">
        <v>154</v>
      </c>
      <c r="D34" s="176" t="s">
        <v>123</v>
      </c>
      <c r="E34" s="177">
        <v>49.5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 t="s">
        <v>124</v>
      </c>
      <c r="S34" s="179" t="s">
        <v>111</v>
      </c>
      <c r="T34" s="180" t="s">
        <v>112</v>
      </c>
      <c r="U34" s="162">
        <v>0.05</v>
      </c>
      <c r="V34" s="162">
        <f>ROUND(E34*U34,2)</f>
        <v>2.48</v>
      </c>
      <c r="W34" s="162"/>
      <c r="X34" s="162" t="s">
        <v>113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131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3" t="s">
        <v>155</v>
      </c>
      <c r="D35" s="163"/>
      <c r="E35" s="164">
        <v>49.5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118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56.25" outlineLevel="1" x14ac:dyDescent="0.2">
      <c r="A36" s="174">
        <v>11</v>
      </c>
      <c r="B36" s="175" t="s">
        <v>156</v>
      </c>
      <c r="C36" s="192" t="s">
        <v>157</v>
      </c>
      <c r="D36" s="176" t="s">
        <v>123</v>
      </c>
      <c r="E36" s="177">
        <v>19.98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 t="s">
        <v>124</v>
      </c>
      <c r="S36" s="179" t="s">
        <v>111</v>
      </c>
      <c r="T36" s="180" t="s">
        <v>112</v>
      </c>
      <c r="U36" s="162">
        <v>0.05</v>
      </c>
      <c r="V36" s="162">
        <f>ROUND(E36*U36,2)</f>
        <v>1</v>
      </c>
      <c r="W36" s="162"/>
      <c r="X36" s="162" t="s">
        <v>113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131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257" t="s">
        <v>158</v>
      </c>
      <c r="D37" s="258"/>
      <c r="E37" s="258"/>
      <c r="F37" s="258"/>
      <c r="G37" s="258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52"/>
      <c r="Z37" s="152"/>
      <c r="AA37" s="152"/>
      <c r="AB37" s="152"/>
      <c r="AC37" s="152"/>
      <c r="AD37" s="152"/>
      <c r="AE37" s="152"/>
      <c r="AF37" s="152"/>
      <c r="AG37" s="152" t="s">
        <v>127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3" t="s">
        <v>159</v>
      </c>
      <c r="D38" s="163"/>
      <c r="E38" s="164">
        <v>19.98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2"/>
      <c r="Z38" s="152"/>
      <c r="AA38" s="152"/>
      <c r="AB38" s="152"/>
      <c r="AC38" s="152"/>
      <c r="AD38" s="152"/>
      <c r="AE38" s="152"/>
      <c r="AF38" s="152"/>
      <c r="AG38" s="152" t="s">
        <v>118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 x14ac:dyDescent="0.2">
      <c r="A39" s="181">
        <v>12</v>
      </c>
      <c r="B39" s="182" t="s">
        <v>160</v>
      </c>
      <c r="C39" s="191" t="s">
        <v>161</v>
      </c>
      <c r="D39" s="183" t="s">
        <v>123</v>
      </c>
      <c r="E39" s="184">
        <v>100.04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 t="s">
        <v>124</v>
      </c>
      <c r="S39" s="186" t="s">
        <v>111</v>
      </c>
      <c r="T39" s="187" t="s">
        <v>112</v>
      </c>
      <c r="U39" s="162">
        <v>0.01</v>
      </c>
      <c r="V39" s="162">
        <f>ROUND(E39*U39,2)</f>
        <v>1</v>
      </c>
      <c r="W39" s="162"/>
      <c r="X39" s="162" t="s">
        <v>113</v>
      </c>
      <c r="Y39" s="152"/>
      <c r="Z39" s="152"/>
      <c r="AA39" s="152"/>
      <c r="AB39" s="152"/>
      <c r="AC39" s="152"/>
      <c r="AD39" s="152"/>
      <c r="AE39" s="152"/>
      <c r="AF39" s="152"/>
      <c r="AG39" s="152" t="s">
        <v>131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13</v>
      </c>
      <c r="B40" s="175" t="s">
        <v>162</v>
      </c>
      <c r="C40" s="192" t="s">
        <v>163</v>
      </c>
      <c r="D40" s="176" t="s">
        <v>109</v>
      </c>
      <c r="E40" s="177">
        <v>288.2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 t="s">
        <v>124</v>
      </c>
      <c r="S40" s="179" t="s">
        <v>111</v>
      </c>
      <c r="T40" s="180" t="s">
        <v>112</v>
      </c>
      <c r="U40" s="162">
        <v>0.02</v>
      </c>
      <c r="V40" s="162">
        <f>ROUND(E40*U40,2)</f>
        <v>5.76</v>
      </c>
      <c r="W40" s="162"/>
      <c r="X40" s="162" t="s">
        <v>113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131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7" t="s">
        <v>164</v>
      </c>
      <c r="D41" s="258"/>
      <c r="E41" s="258"/>
      <c r="F41" s="258"/>
      <c r="G41" s="258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127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3" t="s">
        <v>165</v>
      </c>
      <c r="D42" s="163"/>
      <c r="E42" s="164">
        <v>33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2"/>
      <c r="Z42" s="152"/>
      <c r="AA42" s="152"/>
      <c r="AB42" s="152"/>
      <c r="AC42" s="152"/>
      <c r="AD42" s="152"/>
      <c r="AE42" s="152"/>
      <c r="AF42" s="152"/>
      <c r="AG42" s="152" t="s">
        <v>118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3" t="s">
        <v>166</v>
      </c>
      <c r="D43" s="163"/>
      <c r="E43" s="164">
        <v>53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2"/>
      <c r="Z43" s="152"/>
      <c r="AA43" s="152"/>
      <c r="AB43" s="152"/>
      <c r="AC43" s="152"/>
      <c r="AD43" s="152"/>
      <c r="AE43" s="152"/>
      <c r="AF43" s="152"/>
      <c r="AG43" s="152" t="s">
        <v>118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3" t="s">
        <v>167</v>
      </c>
      <c r="D44" s="163"/>
      <c r="E44" s="164">
        <v>156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2"/>
      <c r="Z44" s="152"/>
      <c r="AA44" s="152"/>
      <c r="AB44" s="152"/>
      <c r="AC44" s="152"/>
      <c r="AD44" s="152"/>
      <c r="AE44" s="152"/>
      <c r="AF44" s="152"/>
      <c r="AG44" s="152" t="s">
        <v>118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3" t="s">
        <v>168</v>
      </c>
      <c r="D45" s="163"/>
      <c r="E45" s="164">
        <v>7.6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118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3" t="s">
        <v>169</v>
      </c>
      <c r="D46" s="163"/>
      <c r="E46" s="164">
        <v>6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118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3" t="s">
        <v>170</v>
      </c>
      <c r="D47" s="163"/>
      <c r="E47" s="164">
        <v>32.6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2"/>
      <c r="Z47" s="152"/>
      <c r="AA47" s="152"/>
      <c r="AB47" s="152"/>
      <c r="AC47" s="152"/>
      <c r="AD47" s="152"/>
      <c r="AE47" s="152"/>
      <c r="AF47" s="152"/>
      <c r="AG47" s="152" t="s">
        <v>118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4">
        <v>14</v>
      </c>
      <c r="B48" s="175" t="s">
        <v>171</v>
      </c>
      <c r="C48" s="192" t="s">
        <v>172</v>
      </c>
      <c r="D48" s="176" t="s">
        <v>109</v>
      </c>
      <c r="E48" s="177">
        <v>205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 t="s">
        <v>124</v>
      </c>
      <c r="S48" s="179" t="s">
        <v>111</v>
      </c>
      <c r="T48" s="180" t="s">
        <v>112</v>
      </c>
      <c r="U48" s="162">
        <v>0.13</v>
      </c>
      <c r="V48" s="162">
        <f>ROUND(E48*U48,2)</f>
        <v>26.65</v>
      </c>
      <c r="W48" s="162"/>
      <c r="X48" s="162" t="s">
        <v>113</v>
      </c>
      <c r="Y48" s="152"/>
      <c r="Z48" s="152"/>
      <c r="AA48" s="152"/>
      <c r="AB48" s="152"/>
      <c r="AC48" s="152"/>
      <c r="AD48" s="152"/>
      <c r="AE48" s="152"/>
      <c r="AF48" s="152"/>
      <c r="AG48" s="152" t="s">
        <v>131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59"/>
      <c r="B49" s="160"/>
      <c r="C49" s="257" t="s">
        <v>173</v>
      </c>
      <c r="D49" s="258"/>
      <c r="E49" s="258"/>
      <c r="F49" s="258"/>
      <c r="G49" s="258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2"/>
      <c r="Z49" s="152"/>
      <c r="AA49" s="152"/>
      <c r="AB49" s="152"/>
      <c r="AC49" s="152"/>
      <c r="AD49" s="152"/>
      <c r="AE49" s="152"/>
      <c r="AF49" s="152"/>
      <c r="AG49" s="152" t="s">
        <v>127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88" t="str">
        <f>C49</f>
        <v>s případným nutným přemístěním hromad nebo dočasných skládek na místo potřeby ze vzdálenosti do 30 m, v rovině nebo ve svahu do 1 : 5,</v>
      </c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1">
        <v>15</v>
      </c>
      <c r="B50" s="182" t="s">
        <v>174</v>
      </c>
      <c r="C50" s="191" t="s">
        <v>175</v>
      </c>
      <c r="D50" s="183" t="s">
        <v>123</v>
      </c>
      <c r="E50" s="184">
        <v>100.04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 t="s">
        <v>124</v>
      </c>
      <c r="S50" s="186" t="s">
        <v>111</v>
      </c>
      <c r="T50" s="187" t="s">
        <v>112</v>
      </c>
      <c r="U50" s="162">
        <v>0</v>
      </c>
      <c r="V50" s="162">
        <f>ROUND(E50*U50,2)</f>
        <v>0</v>
      </c>
      <c r="W50" s="162"/>
      <c r="X50" s="162" t="s">
        <v>113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131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1">
        <v>16</v>
      </c>
      <c r="B51" s="182" t="s">
        <v>176</v>
      </c>
      <c r="C51" s="191" t="s">
        <v>177</v>
      </c>
      <c r="D51" s="183" t="s">
        <v>109</v>
      </c>
      <c r="E51" s="184">
        <v>205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3.0000000000000001E-5</v>
      </c>
      <c r="O51" s="184">
        <f>ROUND(E51*N51,2)</f>
        <v>0.01</v>
      </c>
      <c r="P51" s="184">
        <v>0</v>
      </c>
      <c r="Q51" s="184">
        <f>ROUND(E51*P51,2)</f>
        <v>0</v>
      </c>
      <c r="R51" s="186" t="s">
        <v>178</v>
      </c>
      <c r="S51" s="186" t="s">
        <v>111</v>
      </c>
      <c r="T51" s="187" t="s">
        <v>125</v>
      </c>
      <c r="U51" s="162">
        <v>0.06</v>
      </c>
      <c r="V51" s="162">
        <f>ROUND(E51*U51,2)</f>
        <v>12.3</v>
      </c>
      <c r="W51" s="162"/>
      <c r="X51" s="162" t="s">
        <v>179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180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4">
        <v>17</v>
      </c>
      <c r="B52" s="175" t="s">
        <v>181</v>
      </c>
      <c r="C52" s="192" t="s">
        <v>182</v>
      </c>
      <c r="D52" s="176" t="s">
        <v>183</v>
      </c>
      <c r="E52" s="177">
        <v>38.960999999999999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184</v>
      </c>
      <c r="T52" s="180" t="s">
        <v>125</v>
      </c>
      <c r="U52" s="162">
        <v>0</v>
      </c>
      <c r="V52" s="162">
        <f>ROUND(E52*U52,2)</f>
        <v>0</v>
      </c>
      <c r="W52" s="162"/>
      <c r="X52" s="162" t="s">
        <v>185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186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193" t="s">
        <v>187</v>
      </c>
      <c r="D53" s="163"/>
      <c r="E53" s="164">
        <v>38.960999999999999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2"/>
      <c r="Z53" s="152"/>
      <c r="AA53" s="152"/>
      <c r="AB53" s="152"/>
      <c r="AC53" s="152"/>
      <c r="AD53" s="152"/>
      <c r="AE53" s="152"/>
      <c r="AF53" s="152"/>
      <c r="AG53" s="152" t="s">
        <v>118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x14ac:dyDescent="0.2">
      <c r="A54" s="168" t="s">
        <v>105</v>
      </c>
      <c r="B54" s="169" t="s">
        <v>64</v>
      </c>
      <c r="C54" s="190" t="s">
        <v>65</v>
      </c>
      <c r="D54" s="170"/>
      <c r="E54" s="171"/>
      <c r="F54" s="172"/>
      <c r="G54" s="172">
        <f>SUMIF(AG55:AG65,"&lt;&gt;NOR",G55:G65)</f>
        <v>0</v>
      </c>
      <c r="H54" s="172"/>
      <c r="I54" s="172">
        <f>SUM(I55:I65)</f>
        <v>0</v>
      </c>
      <c r="J54" s="172"/>
      <c r="K54" s="172">
        <f>SUM(K55:K65)</f>
        <v>0</v>
      </c>
      <c r="L54" s="172"/>
      <c r="M54" s="172">
        <f>SUM(M55:M65)</f>
        <v>0</v>
      </c>
      <c r="N54" s="171"/>
      <c r="O54" s="171">
        <f>SUM(O55:O65)</f>
        <v>19.889999999999997</v>
      </c>
      <c r="P54" s="171"/>
      <c r="Q54" s="171">
        <f>SUM(Q55:Q65)</f>
        <v>0</v>
      </c>
      <c r="R54" s="172"/>
      <c r="S54" s="172"/>
      <c r="T54" s="173"/>
      <c r="U54" s="167"/>
      <c r="V54" s="167">
        <f>SUM(V55:V65)</f>
        <v>6.25</v>
      </c>
      <c r="W54" s="167"/>
      <c r="X54" s="167"/>
      <c r="AG54" t="s">
        <v>106</v>
      </c>
    </row>
    <row r="55" spans="1:60" outlineLevel="1" x14ac:dyDescent="0.2">
      <c r="A55" s="174">
        <v>18</v>
      </c>
      <c r="B55" s="175" t="s">
        <v>188</v>
      </c>
      <c r="C55" s="192" t="s">
        <v>189</v>
      </c>
      <c r="D55" s="176" t="s">
        <v>123</v>
      </c>
      <c r="E55" s="177">
        <v>4.5599999999999996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1.665</v>
      </c>
      <c r="O55" s="177">
        <f>ROUND(E55*N55,2)</f>
        <v>7.59</v>
      </c>
      <c r="P55" s="177">
        <v>0</v>
      </c>
      <c r="Q55" s="177">
        <f>ROUND(E55*P55,2)</f>
        <v>0</v>
      </c>
      <c r="R55" s="179" t="s">
        <v>190</v>
      </c>
      <c r="S55" s="179" t="s">
        <v>111</v>
      </c>
      <c r="T55" s="180" t="s">
        <v>112</v>
      </c>
      <c r="U55" s="162">
        <v>0.92</v>
      </c>
      <c r="V55" s="162">
        <f>ROUND(E55*U55,2)</f>
        <v>4.2</v>
      </c>
      <c r="W55" s="162"/>
      <c r="X55" s="162" t="s">
        <v>113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114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7" t="s">
        <v>191</v>
      </c>
      <c r="D56" s="258"/>
      <c r="E56" s="258"/>
      <c r="F56" s="258"/>
      <c r="G56" s="258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2"/>
      <c r="Z56" s="152"/>
      <c r="AA56" s="152"/>
      <c r="AB56" s="152"/>
      <c r="AC56" s="152"/>
      <c r="AD56" s="152"/>
      <c r="AE56" s="152"/>
      <c r="AF56" s="152"/>
      <c r="AG56" s="152" t="s">
        <v>127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93" t="s">
        <v>192</v>
      </c>
      <c r="D57" s="163"/>
      <c r="E57" s="164">
        <v>4.5599999999999996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2"/>
      <c r="Z57" s="152"/>
      <c r="AA57" s="152"/>
      <c r="AB57" s="152"/>
      <c r="AC57" s="152"/>
      <c r="AD57" s="152"/>
      <c r="AE57" s="152"/>
      <c r="AF57" s="152"/>
      <c r="AG57" s="152" t="s">
        <v>118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74">
        <v>19</v>
      </c>
      <c r="B58" s="175" t="s">
        <v>193</v>
      </c>
      <c r="C58" s="192" t="s">
        <v>194</v>
      </c>
      <c r="D58" s="176" t="s">
        <v>109</v>
      </c>
      <c r="E58" s="177">
        <v>36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3.0000000000000001E-5</v>
      </c>
      <c r="O58" s="177">
        <f>ROUND(E58*N58,2)</f>
        <v>0</v>
      </c>
      <c r="P58" s="177">
        <v>0</v>
      </c>
      <c r="Q58" s="177">
        <f>ROUND(E58*P58,2)</f>
        <v>0</v>
      </c>
      <c r="R58" s="179" t="s">
        <v>190</v>
      </c>
      <c r="S58" s="179" t="s">
        <v>111</v>
      </c>
      <c r="T58" s="180" t="s">
        <v>112</v>
      </c>
      <c r="U58" s="162">
        <v>5.7000000000000002E-2</v>
      </c>
      <c r="V58" s="162">
        <f>ROUND(E58*U58,2)</f>
        <v>2.0499999999999998</v>
      </c>
      <c r="W58" s="162"/>
      <c r="X58" s="162" t="s">
        <v>113</v>
      </c>
      <c r="Y58" s="152"/>
      <c r="Z58" s="152"/>
      <c r="AA58" s="152"/>
      <c r="AB58" s="152"/>
      <c r="AC58" s="152"/>
      <c r="AD58" s="152"/>
      <c r="AE58" s="152"/>
      <c r="AF58" s="152"/>
      <c r="AG58" s="152" t="s">
        <v>114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93" t="s">
        <v>195</v>
      </c>
      <c r="D59" s="163"/>
      <c r="E59" s="164">
        <v>36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2"/>
      <c r="Z59" s="152"/>
      <c r="AA59" s="152"/>
      <c r="AB59" s="152"/>
      <c r="AC59" s="152"/>
      <c r="AD59" s="152"/>
      <c r="AE59" s="152"/>
      <c r="AF59" s="152"/>
      <c r="AG59" s="152" t="s">
        <v>118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4">
        <v>20</v>
      </c>
      <c r="B60" s="175" t="s">
        <v>196</v>
      </c>
      <c r="C60" s="192" t="s">
        <v>197</v>
      </c>
      <c r="D60" s="176" t="s">
        <v>123</v>
      </c>
      <c r="E60" s="177">
        <v>4.32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1.63</v>
      </c>
      <c r="O60" s="177">
        <f>ROUND(E60*N60,2)</f>
        <v>7.04</v>
      </c>
      <c r="P60" s="177">
        <v>0</v>
      </c>
      <c r="Q60" s="177">
        <f>ROUND(E60*P60,2)</f>
        <v>0</v>
      </c>
      <c r="R60" s="179"/>
      <c r="S60" s="179" t="s">
        <v>184</v>
      </c>
      <c r="T60" s="180" t="s">
        <v>125</v>
      </c>
      <c r="U60" s="162">
        <v>0</v>
      </c>
      <c r="V60" s="162">
        <f>ROUND(E60*U60,2)</f>
        <v>0</v>
      </c>
      <c r="W60" s="162"/>
      <c r="X60" s="162" t="s">
        <v>113</v>
      </c>
      <c r="Y60" s="152"/>
      <c r="Z60" s="152"/>
      <c r="AA60" s="152"/>
      <c r="AB60" s="152"/>
      <c r="AC60" s="152"/>
      <c r="AD60" s="152"/>
      <c r="AE60" s="152"/>
      <c r="AF60" s="152"/>
      <c r="AG60" s="152" t="s">
        <v>131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93" t="s">
        <v>198</v>
      </c>
      <c r="D61" s="163"/>
      <c r="E61" s="164">
        <v>4.32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2"/>
      <c r="Z61" s="152"/>
      <c r="AA61" s="152"/>
      <c r="AB61" s="152"/>
      <c r="AC61" s="152"/>
      <c r="AD61" s="152"/>
      <c r="AE61" s="152"/>
      <c r="AF61" s="152"/>
      <c r="AG61" s="152" t="s">
        <v>118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74">
        <v>21</v>
      </c>
      <c r="B62" s="175" t="s">
        <v>199</v>
      </c>
      <c r="C62" s="192" t="s">
        <v>200</v>
      </c>
      <c r="D62" s="176" t="s">
        <v>201</v>
      </c>
      <c r="E62" s="177">
        <v>12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0.43651000000000001</v>
      </c>
      <c r="O62" s="177">
        <f>ROUND(E62*N62,2)</f>
        <v>5.24</v>
      </c>
      <c r="P62" s="177">
        <v>0</v>
      </c>
      <c r="Q62" s="177">
        <f>ROUND(E62*P62,2)</f>
        <v>0</v>
      </c>
      <c r="R62" s="179" t="s">
        <v>178</v>
      </c>
      <c r="S62" s="179" t="s">
        <v>111</v>
      </c>
      <c r="T62" s="180" t="s">
        <v>202</v>
      </c>
      <c r="U62" s="162">
        <v>0</v>
      </c>
      <c r="V62" s="162">
        <f>ROUND(E62*U62,2)</f>
        <v>0</v>
      </c>
      <c r="W62" s="162"/>
      <c r="X62" s="162" t="s">
        <v>179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180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59"/>
      <c r="B63" s="160"/>
      <c r="C63" s="257" t="s">
        <v>203</v>
      </c>
      <c r="D63" s="258"/>
      <c r="E63" s="258"/>
      <c r="F63" s="258"/>
      <c r="G63" s="258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2"/>
      <c r="Z63" s="152"/>
      <c r="AA63" s="152"/>
      <c r="AB63" s="152"/>
      <c r="AC63" s="152"/>
      <c r="AD63" s="152"/>
      <c r="AE63" s="152"/>
      <c r="AF63" s="152"/>
      <c r="AG63" s="152" t="s">
        <v>127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8" t="str">
        <f>C63</f>
        <v>Lože pro trativody, položení trubek, obsyp potrubí sypaninou z vhodných hornin, nebo materiálem připraveným podél výkopu ve vzdálenosti do 3 m od jeho kraje.  Bez výkopu rýhy.</v>
      </c>
      <c r="BB63" s="152"/>
      <c r="BC63" s="152"/>
      <c r="BD63" s="152"/>
      <c r="BE63" s="152"/>
      <c r="BF63" s="152"/>
      <c r="BG63" s="152"/>
      <c r="BH63" s="152"/>
    </row>
    <row r="64" spans="1:60" ht="22.5" outlineLevel="1" x14ac:dyDescent="0.2">
      <c r="A64" s="174">
        <v>22</v>
      </c>
      <c r="B64" s="175" t="s">
        <v>204</v>
      </c>
      <c r="C64" s="192" t="s">
        <v>205</v>
      </c>
      <c r="D64" s="176" t="s">
        <v>109</v>
      </c>
      <c r="E64" s="177">
        <v>37.799999999999997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4.0000000000000002E-4</v>
      </c>
      <c r="O64" s="177">
        <f>ROUND(E64*N64,2)</f>
        <v>0.02</v>
      </c>
      <c r="P64" s="177">
        <v>0</v>
      </c>
      <c r="Q64" s="177">
        <f>ROUND(E64*P64,2)</f>
        <v>0</v>
      </c>
      <c r="R64" s="179" t="s">
        <v>206</v>
      </c>
      <c r="S64" s="179" t="s">
        <v>111</v>
      </c>
      <c r="T64" s="180" t="s">
        <v>111</v>
      </c>
      <c r="U64" s="162">
        <v>0</v>
      </c>
      <c r="V64" s="162">
        <f>ROUND(E64*U64,2)</f>
        <v>0</v>
      </c>
      <c r="W64" s="162"/>
      <c r="X64" s="162" t="s">
        <v>185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186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193" t="s">
        <v>207</v>
      </c>
      <c r="D65" s="163"/>
      <c r="E65" s="164">
        <v>37.799999999999997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118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x14ac:dyDescent="0.2">
      <c r="A66" s="168" t="s">
        <v>105</v>
      </c>
      <c r="B66" s="169" t="s">
        <v>66</v>
      </c>
      <c r="C66" s="190" t="s">
        <v>67</v>
      </c>
      <c r="D66" s="170"/>
      <c r="E66" s="171"/>
      <c r="F66" s="172"/>
      <c r="G66" s="172">
        <f>SUMIF(AG67:AG109,"&lt;&gt;NOR",G67:G109)</f>
        <v>0</v>
      </c>
      <c r="H66" s="172"/>
      <c r="I66" s="172">
        <f>SUM(I67:I109)</f>
        <v>0</v>
      </c>
      <c r="J66" s="172"/>
      <c r="K66" s="172">
        <f>SUM(K67:K109)</f>
        <v>0</v>
      </c>
      <c r="L66" s="172"/>
      <c r="M66" s="172">
        <f>SUM(M67:M109)</f>
        <v>0</v>
      </c>
      <c r="N66" s="171"/>
      <c r="O66" s="171">
        <f>SUM(O67:O109)</f>
        <v>237.91</v>
      </c>
      <c r="P66" s="171"/>
      <c r="Q66" s="171">
        <f>SUM(Q67:Q109)</f>
        <v>0</v>
      </c>
      <c r="R66" s="172"/>
      <c r="S66" s="172"/>
      <c r="T66" s="173"/>
      <c r="U66" s="167"/>
      <c r="V66" s="167">
        <f>SUM(V67:V109)</f>
        <v>167.15</v>
      </c>
      <c r="W66" s="167"/>
      <c r="X66" s="167"/>
      <c r="AG66" t="s">
        <v>106</v>
      </c>
    </row>
    <row r="67" spans="1:60" ht="22.5" outlineLevel="1" x14ac:dyDescent="0.2">
      <c r="A67" s="181">
        <v>23</v>
      </c>
      <c r="B67" s="182" t="s">
        <v>208</v>
      </c>
      <c r="C67" s="191" t="s">
        <v>209</v>
      </c>
      <c r="D67" s="183" t="s">
        <v>109</v>
      </c>
      <c r="E67" s="184">
        <v>156</v>
      </c>
      <c r="F67" s="185"/>
      <c r="G67" s="186">
        <f>ROUND(E67*F67,2)</f>
        <v>0</v>
      </c>
      <c r="H67" s="185"/>
      <c r="I67" s="186">
        <f>ROUND(E67*H67,2)</f>
        <v>0</v>
      </c>
      <c r="J67" s="185"/>
      <c r="K67" s="186">
        <f>ROUND(E67*J67,2)</f>
        <v>0</v>
      </c>
      <c r="L67" s="186">
        <v>21</v>
      </c>
      <c r="M67" s="186">
        <f>G67*(1+L67/100)</f>
        <v>0</v>
      </c>
      <c r="N67" s="184">
        <v>0.28799999999999998</v>
      </c>
      <c r="O67" s="184">
        <f>ROUND(E67*N67,2)</f>
        <v>44.93</v>
      </c>
      <c r="P67" s="184">
        <v>0</v>
      </c>
      <c r="Q67" s="184">
        <f>ROUND(E67*P67,2)</f>
        <v>0</v>
      </c>
      <c r="R67" s="186" t="s">
        <v>110</v>
      </c>
      <c r="S67" s="186" t="s">
        <v>111</v>
      </c>
      <c r="T67" s="187" t="s">
        <v>112</v>
      </c>
      <c r="U67" s="162">
        <v>0.02</v>
      </c>
      <c r="V67" s="162">
        <f>ROUND(E67*U67,2)</f>
        <v>3.12</v>
      </c>
      <c r="W67" s="162"/>
      <c r="X67" s="162" t="s">
        <v>113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114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4">
        <v>24</v>
      </c>
      <c r="B68" s="175" t="s">
        <v>210</v>
      </c>
      <c r="C68" s="192" t="s">
        <v>211</v>
      </c>
      <c r="D68" s="176" t="s">
        <v>109</v>
      </c>
      <c r="E68" s="177">
        <v>156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0.27994000000000002</v>
      </c>
      <c r="O68" s="177">
        <f>ROUND(E68*N68,2)</f>
        <v>43.67</v>
      </c>
      <c r="P68" s="177">
        <v>0</v>
      </c>
      <c r="Q68" s="177">
        <f>ROUND(E68*P68,2)</f>
        <v>0</v>
      </c>
      <c r="R68" s="179" t="s">
        <v>110</v>
      </c>
      <c r="S68" s="179" t="s">
        <v>111</v>
      </c>
      <c r="T68" s="180" t="s">
        <v>112</v>
      </c>
      <c r="U68" s="162">
        <v>0.03</v>
      </c>
      <c r="V68" s="162">
        <f>ROUND(E68*U68,2)</f>
        <v>4.68</v>
      </c>
      <c r="W68" s="162"/>
      <c r="X68" s="162" t="s">
        <v>113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131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193" t="s">
        <v>212</v>
      </c>
      <c r="D69" s="163"/>
      <c r="E69" s="164">
        <v>156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52"/>
      <c r="Z69" s="152"/>
      <c r="AA69" s="152"/>
      <c r="AB69" s="152"/>
      <c r="AC69" s="152"/>
      <c r="AD69" s="152"/>
      <c r="AE69" s="152"/>
      <c r="AF69" s="152"/>
      <c r="AG69" s="152" t="s">
        <v>118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 x14ac:dyDescent="0.2">
      <c r="A70" s="174">
        <v>25</v>
      </c>
      <c r="B70" s="175" t="s">
        <v>213</v>
      </c>
      <c r="C70" s="192" t="s">
        <v>214</v>
      </c>
      <c r="D70" s="176" t="s">
        <v>109</v>
      </c>
      <c r="E70" s="177">
        <v>99.6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0.37080000000000002</v>
      </c>
      <c r="O70" s="177">
        <f>ROUND(E70*N70,2)</f>
        <v>36.93</v>
      </c>
      <c r="P70" s="177">
        <v>0</v>
      </c>
      <c r="Q70" s="177">
        <f>ROUND(E70*P70,2)</f>
        <v>0</v>
      </c>
      <c r="R70" s="179" t="s">
        <v>110</v>
      </c>
      <c r="S70" s="179" t="s">
        <v>111</v>
      </c>
      <c r="T70" s="180" t="s">
        <v>112</v>
      </c>
      <c r="U70" s="162">
        <v>0.03</v>
      </c>
      <c r="V70" s="162">
        <f>ROUND(E70*U70,2)</f>
        <v>2.99</v>
      </c>
      <c r="W70" s="162"/>
      <c r="X70" s="162" t="s">
        <v>113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131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93" t="s">
        <v>215</v>
      </c>
      <c r="D71" s="163"/>
      <c r="E71" s="164">
        <v>33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52"/>
      <c r="Z71" s="152"/>
      <c r="AA71" s="152"/>
      <c r="AB71" s="152"/>
      <c r="AC71" s="152"/>
      <c r="AD71" s="152"/>
      <c r="AE71" s="152"/>
      <c r="AF71" s="152"/>
      <c r="AG71" s="152" t="s">
        <v>118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93" t="s">
        <v>216</v>
      </c>
      <c r="D72" s="163"/>
      <c r="E72" s="164">
        <v>53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2"/>
      <c r="Z72" s="152"/>
      <c r="AA72" s="152"/>
      <c r="AB72" s="152"/>
      <c r="AC72" s="152"/>
      <c r="AD72" s="152"/>
      <c r="AE72" s="152"/>
      <c r="AF72" s="152"/>
      <c r="AG72" s="152" t="s">
        <v>118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93" t="s">
        <v>217</v>
      </c>
      <c r="D73" s="163"/>
      <c r="E73" s="164">
        <v>13.6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2"/>
      <c r="Z73" s="152"/>
      <c r="AA73" s="152"/>
      <c r="AB73" s="152"/>
      <c r="AC73" s="152"/>
      <c r="AD73" s="152"/>
      <c r="AE73" s="152"/>
      <c r="AF73" s="152"/>
      <c r="AG73" s="152" t="s">
        <v>118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4">
        <v>26</v>
      </c>
      <c r="B74" s="175" t="s">
        <v>218</v>
      </c>
      <c r="C74" s="192" t="s">
        <v>219</v>
      </c>
      <c r="D74" s="176" t="s">
        <v>109</v>
      </c>
      <c r="E74" s="177">
        <v>33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0.21099999999999999</v>
      </c>
      <c r="O74" s="177">
        <f>ROUND(E74*N74,2)</f>
        <v>6.96</v>
      </c>
      <c r="P74" s="177">
        <v>0</v>
      </c>
      <c r="Q74" s="177">
        <f>ROUND(E74*P74,2)</f>
        <v>0</v>
      </c>
      <c r="R74" s="179" t="s">
        <v>110</v>
      </c>
      <c r="S74" s="179" t="s">
        <v>111</v>
      </c>
      <c r="T74" s="180" t="s">
        <v>112</v>
      </c>
      <c r="U74" s="162">
        <v>0.03</v>
      </c>
      <c r="V74" s="162">
        <f>ROUND(E74*U74,2)</f>
        <v>0.99</v>
      </c>
      <c r="W74" s="162"/>
      <c r="X74" s="162" t="s">
        <v>113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114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257" t="s">
        <v>220</v>
      </c>
      <c r="D75" s="258"/>
      <c r="E75" s="258"/>
      <c r="F75" s="258"/>
      <c r="G75" s="258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2"/>
      <c r="Z75" s="152"/>
      <c r="AA75" s="152"/>
      <c r="AB75" s="152"/>
      <c r="AC75" s="152"/>
      <c r="AD75" s="152"/>
      <c r="AE75" s="152"/>
      <c r="AF75" s="152"/>
      <c r="AG75" s="152" t="s">
        <v>127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4">
        <v>27</v>
      </c>
      <c r="B76" s="175" t="s">
        <v>221</v>
      </c>
      <c r="C76" s="192" t="s">
        <v>222</v>
      </c>
      <c r="D76" s="176" t="s">
        <v>109</v>
      </c>
      <c r="E76" s="177">
        <v>53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0.38313999999999998</v>
      </c>
      <c r="O76" s="177">
        <f>ROUND(E76*N76,2)</f>
        <v>20.309999999999999</v>
      </c>
      <c r="P76" s="177">
        <v>0</v>
      </c>
      <c r="Q76" s="177">
        <f>ROUND(E76*P76,2)</f>
        <v>0</v>
      </c>
      <c r="R76" s="179" t="s">
        <v>110</v>
      </c>
      <c r="S76" s="179" t="s">
        <v>111</v>
      </c>
      <c r="T76" s="180" t="s">
        <v>112</v>
      </c>
      <c r="U76" s="162">
        <v>0.03</v>
      </c>
      <c r="V76" s="162">
        <f>ROUND(E76*U76,2)</f>
        <v>1.59</v>
      </c>
      <c r="W76" s="162"/>
      <c r="X76" s="162" t="s">
        <v>113</v>
      </c>
      <c r="Y76" s="152"/>
      <c r="Z76" s="152"/>
      <c r="AA76" s="152"/>
      <c r="AB76" s="152"/>
      <c r="AC76" s="152"/>
      <c r="AD76" s="152"/>
      <c r="AE76" s="152"/>
      <c r="AF76" s="152"/>
      <c r="AG76" s="152" t="s">
        <v>131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57" t="s">
        <v>223</v>
      </c>
      <c r="D77" s="258"/>
      <c r="E77" s="258"/>
      <c r="F77" s="258"/>
      <c r="G77" s="258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52"/>
      <c r="Z77" s="152"/>
      <c r="AA77" s="152"/>
      <c r="AB77" s="152"/>
      <c r="AC77" s="152"/>
      <c r="AD77" s="152"/>
      <c r="AE77" s="152"/>
      <c r="AF77" s="152"/>
      <c r="AG77" s="152" t="s">
        <v>127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93" t="s">
        <v>224</v>
      </c>
      <c r="D78" s="163"/>
      <c r="E78" s="164">
        <v>53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52"/>
      <c r="Z78" s="152"/>
      <c r="AA78" s="152"/>
      <c r="AB78" s="152"/>
      <c r="AC78" s="152"/>
      <c r="AD78" s="152"/>
      <c r="AE78" s="152"/>
      <c r="AF78" s="152"/>
      <c r="AG78" s="152" t="s">
        <v>118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4">
        <v>28</v>
      </c>
      <c r="B79" s="175" t="s">
        <v>225</v>
      </c>
      <c r="C79" s="192" t="s">
        <v>226</v>
      </c>
      <c r="D79" s="176" t="s">
        <v>109</v>
      </c>
      <c r="E79" s="177">
        <v>33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0.49665999999999999</v>
      </c>
      <c r="O79" s="177">
        <f>ROUND(E79*N79,2)</f>
        <v>16.39</v>
      </c>
      <c r="P79" s="177">
        <v>0</v>
      </c>
      <c r="Q79" s="177">
        <f>ROUND(E79*P79,2)</f>
        <v>0</v>
      </c>
      <c r="R79" s="179" t="s">
        <v>110</v>
      </c>
      <c r="S79" s="179" t="s">
        <v>111</v>
      </c>
      <c r="T79" s="180" t="s">
        <v>112</v>
      </c>
      <c r="U79" s="162">
        <v>0.09</v>
      </c>
      <c r="V79" s="162">
        <f>ROUND(E79*U79,2)</f>
        <v>2.97</v>
      </c>
      <c r="W79" s="162"/>
      <c r="X79" s="162" t="s">
        <v>113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131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257" t="s">
        <v>227</v>
      </c>
      <c r="D80" s="258"/>
      <c r="E80" s="258"/>
      <c r="F80" s="258"/>
      <c r="G80" s="258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52"/>
      <c r="Z80" s="152"/>
      <c r="AA80" s="152"/>
      <c r="AB80" s="152"/>
      <c r="AC80" s="152"/>
      <c r="AD80" s="152"/>
      <c r="AE80" s="152"/>
      <c r="AF80" s="152"/>
      <c r="AG80" s="152" t="s">
        <v>127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93" t="s">
        <v>215</v>
      </c>
      <c r="D81" s="163"/>
      <c r="E81" s="164">
        <v>33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2"/>
      <c r="Z81" s="152"/>
      <c r="AA81" s="152"/>
      <c r="AB81" s="152"/>
      <c r="AC81" s="152"/>
      <c r="AD81" s="152"/>
      <c r="AE81" s="152"/>
      <c r="AF81" s="152"/>
      <c r="AG81" s="152" t="s">
        <v>118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4">
        <v>29</v>
      </c>
      <c r="B82" s="175" t="s">
        <v>228</v>
      </c>
      <c r="C82" s="192" t="s">
        <v>229</v>
      </c>
      <c r="D82" s="176" t="s">
        <v>109</v>
      </c>
      <c r="E82" s="177">
        <v>33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6.0099999999999997E-3</v>
      </c>
      <c r="O82" s="177">
        <f>ROUND(E82*N82,2)</f>
        <v>0.2</v>
      </c>
      <c r="P82" s="177">
        <v>0</v>
      </c>
      <c r="Q82" s="177">
        <f>ROUND(E82*P82,2)</f>
        <v>0</v>
      </c>
      <c r="R82" s="179" t="s">
        <v>110</v>
      </c>
      <c r="S82" s="179" t="s">
        <v>111</v>
      </c>
      <c r="T82" s="180" t="s">
        <v>112</v>
      </c>
      <c r="U82" s="162">
        <v>4.0000000000000001E-3</v>
      </c>
      <c r="V82" s="162">
        <f>ROUND(E82*U82,2)</f>
        <v>0.13</v>
      </c>
      <c r="W82" s="162"/>
      <c r="X82" s="162" t="s">
        <v>113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114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257" t="s">
        <v>230</v>
      </c>
      <c r="D83" s="258"/>
      <c r="E83" s="258"/>
      <c r="F83" s="258"/>
      <c r="G83" s="258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52"/>
      <c r="Z83" s="152"/>
      <c r="AA83" s="152"/>
      <c r="AB83" s="152"/>
      <c r="AC83" s="152"/>
      <c r="AD83" s="152"/>
      <c r="AE83" s="152"/>
      <c r="AF83" s="152"/>
      <c r="AG83" s="152" t="s">
        <v>127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81">
        <v>30</v>
      </c>
      <c r="B84" s="182" t="s">
        <v>231</v>
      </c>
      <c r="C84" s="191" t="s">
        <v>232</v>
      </c>
      <c r="D84" s="183" t="s">
        <v>109</v>
      </c>
      <c r="E84" s="184">
        <v>33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6.0999999999999997E-4</v>
      </c>
      <c r="O84" s="184">
        <f>ROUND(E84*N84,2)</f>
        <v>0.02</v>
      </c>
      <c r="P84" s="184">
        <v>0</v>
      </c>
      <c r="Q84" s="184">
        <f>ROUND(E84*P84,2)</f>
        <v>0</v>
      </c>
      <c r="R84" s="186" t="s">
        <v>110</v>
      </c>
      <c r="S84" s="186" t="s">
        <v>111</v>
      </c>
      <c r="T84" s="187" t="s">
        <v>112</v>
      </c>
      <c r="U84" s="162">
        <v>2E-3</v>
      </c>
      <c r="V84" s="162">
        <f>ROUND(E84*U84,2)</f>
        <v>7.0000000000000007E-2</v>
      </c>
      <c r="W84" s="162"/>
      <c r="X84" s="162" t="s">
        <v>113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114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81">
        <v>31</v>
      </c>
      <c r="B85" s="182" t="s">
        <v>233</v>
      </c>
      <c r="C85" s="191" t="s">
        <v>234</v>
      </c>
      <c r="D85" s="183" t="s">
        <v>109</v>
      </c>
      <c r="E85" s="184">
        <v>33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0.12966</v>
      </c>
      <c r="O85" s="184">
        <f>ROUND(E85*N85,2)</f>
        <v>4.28</v>
      </c>
      <c r="P85" s="184">
        <v>0</v>
      </c>
      <c r="Q85" s="184">
        <f>ROUND(E85*P85,2)</f>
        <v>0</v>
      </c>
      <c r="R85" s="186" t="s">
        <v>110</v>
      </c>
      <c r="S85" s="186" t="s">
        <v>111</v>
      </c>
      <c r="T85" s="187" t="s">
        <v>112</v>
      </c>
      <c r="U85" s="162">
        <v>0.02</v>
      </c>
      <c r="V85" s="162">
        <f>ROUND(E85*U85,2)</f>
        <v>0.66</v>
      </c>
      <c r="W85" s="162"/>
      <c r="X85" s="162" t="s">
        <v>113</v>
      </c>
      <c r="Y85" s="152"/>
      <c r="Z85" s="152"/>
      <c r="AA85" s="152"/>
      <c r="AB85" s="152"/>
      <c r="AC85" s="152"/>
      <c r="AD85" s="152"/>
      <c r="AE85" s="152"/>
      <c r="AF85" s="152"/>
      <c r="AG85" s="152" t="s">
        <v>114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 x14ac:dyDescent="0.2">
      <c r="A86" s="181">
        <v>32</v>
      </c>
      <c r="B86" s="182" t="s">
        <v>235</v>
      </c>
      <c r="C86" s="191" t="s">
        <v>236</v>
      </c>
      <c r="D86" s="183" t="s">
        <v>109</v>
      </c>
      <c r="E86" s="184">
        <v>33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0.18151999999999999</v>
      </c>
      <c r="O86" s="184">
        <f>ROUND(E86*N86,2)</f>
        <v>5.99</v>
      </c>
      <c r="P86" s="184">
        <v>0</v>
      </c>
      <c r="Q86" s="184">
        <f>ROUND(E86*P86,2)</f>
        <v>0</v>
      </c>
      <c r="R86" s="186" t="s">
        <v>110</v>
      </c>
      <c r="S86" s="186" t="s">
        <v>111</v>
      </c>
      <c r="T86" s="187" t="s">
        <v>112</v>
      </c>
      <c r="U86" s="162">
        <v>2.7E-2</v>
      </c>
      <c r="V86" s="162">
        <f>ROUND(E86*U86,2)</f>
        <v>0.89</v>
      </c>
      <c r="W86" s="162"/>
      <c r="X86" s="162" t="s">
        <v>113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114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4">
        <v>33</v>
      </c>
      <c r="B87" s="175" t="s">
        <v>237</v>
      </c>
      <c r="C87" s="192" t="s">
        <v>238</v>
      </c>
      <c r="D87" s="176" t="s">
        <v>109</v>
      </c>
      <c r="E87" s="177">
        <v>46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0.11</v>
      </c>
      <c r="O87" s="177">
        <f>ROUND(E87*N87,2)</f>
        <v>5.0599999999999996</v>
      </c>
      <c r="P87" s="177">
        <v>0</v>
      </c>
      <c r="Q87" s="177">
        <f>ROUND(E87*P87,2)</f>
        <v>0</v>
      </c>
      <c r="R87" s="179" t="s">
        <v>110</v>
      </c>
      <c r="S87" s="179" t="s">
        <v>111</v>
      </c>
      <c r="T87" s="180" t="s">
        <v>239</v>
      </c>
      <c r="U87" s="162">
        <v>1.19</v>
      </c>
      <c r="V87" s="162">
        <f>ROUND(E87*U87,2)</f>
        <v>54.74</v>
      </c>
      <c r="W87" s="162"/>
      <c r="X87" s="162" t="s">
        <v>113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114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57" t="s">
        <v>240</v>
      </c>
      <c r="D88" s="258"/>
      <c r="E88" s="258"/>
      <c r="F88" s="258"/>
      <c r="G88" s="258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52"/>
      <c r="Z88" s="152"/>
      <c r="AA88" s="152"/>
      <c r="AB88" s="152"/>
      <c r="AC88" s="152"/>
      <c r="AD88" s="152"/>
      <c r="AE88" s="152"/>
      <c r="AF88" s="152"/>
      <c r="AG88" s="152" t="s">
        <v>127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88" t="str">
        <f>C88</f>
        <v>s provedením lože do 50 mm, s vyplněním spár, s dvojím beraněním a se smetením přebytečného materiálu na krajnici</v>
      </c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4">
        <v>34</v>
      </c>
      <c r="B89" s="175" t="s">
        <v>241</v>
      </c>
      <c r="C89" s="192" t="s">
        <v>242</v>
      </c>
      <c r="D89" s="176" t="s">
        <v>109</v>
      </c>
      <c r="E89" s="177">
        <v>7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0.31387999999999999</v>
      </c>
      <c r="O89" s="177">
        <f>ROUND(E89*N89,2)</f>
        <v>2.2000000000000002</v>
      </c>
      <c r="P89" s="177">
        <v>0</v>
      </c>
      <c r="Q89" s="177">
        <f>ROUND(E89*P89,2)</f>
        <v>0</v>
      </c>
      <c r="R89" s="179" t="s">
        <v>110</v>
      </c>
      <c r="S89" s="179" t="s">
        <v>111</v>
      </c>
      <c r="T89" s="180" t="s">
        <v>112</v>
      </c>
      <c r="U89" s="162">
        <v>1.208</v>
      </c>
      <c r="V89" s="162">
        <f>ROUND(E89*U89,2)</f>
        <v>8.4600000000000009</v>
      </c>
      <c r="W89" s="162"/>
      <c r="X89" s="162" t="s">
        <v>113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114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257" t="s">
        <v>240</v>
      </c>
      <c r="D90" s="258"/>
      <c r="E90" s="258"/>
      <c r="F90" s="258"/>
      <c r="G90" s="258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52"/>
      <c r="Z90" s="152"/>
      <c r="AA90" s="152"/>
      <c r="AB90" s="152"/>
      <c r="AC90" s="152"/>
      <c r="AD90" s="152"/>
      <c r="AE90" s="152"/>
      <c r="AF90" s="152"/>
      <c r="AG90" s="152" t="s">
        <v>127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8" t="str">
        <f>C90</f>
        <v>s provedením lože do 50 mm, s vyplněním spár, s dvojím beraněním a se smetením přebytečného materiálu na krajnici</v>
      </c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93" t="s">
        <v>243</v>
      </c>
      <c r="D91" s="163"/>
      <c r="E91" s="164">
        <v>7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118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4">
        <v>35</v>
      </c>
      <c r="B92" s="175" t="s">
        <v>244</v>
      </c>
      <c r="C92" s="192" t="s">
        <v>245</v>
      </c>
      <c r="D92" s="176" t="s">
        <v>109</v>
      </c>
      <c r="E92" s="177">
        <v>156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7.3899999999999993E-2</v>
      </c>
      <c r="O92" s="177">
        <f>ROUND(E92*N92,2)</f>
        <v>11.53</v>
      </c>
      <c r="P92" s="177">
        <v>0</v>
      </c>
      <c r="Q92" s="177">
        <f>ROUND(E92*P92,2)</f>
        <v>0</v>
      </c>
      <c r="R92" s="179" t="s">
        <v>110</v>
      </c>
      <c r="S92" s="179" t="s">
        <v>111</v>
      </c>
      <c r="T92" s="180" t="s">
        <v>112</v>
      </c>
      <c r="U92" s="162">
        <v>0.45</v>
      </c>
      <c r="V92" s="162">
        <f>ROUND(E92*U92,2)</f>
        <v>70.2</v>
      </c>
      <c r="W92" s="162"/>
      <c r="X92" s="162" t="s">
        <v>113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131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9"/>
      <c r="B93" s="160"/>
      <c r="C93" s="257" t="s">
        <v>246</v>
      </c>
      <c r="D93" s="258"/>
      <c r="E93" s="258"/>
      <c r="F93" s="258"/>
      <c r="G93" s="258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2"/>
      <c r="Z93" s="152"/>
      <c r="AA93" s="152"/>
      <c r="AB93" s="152"/>
      <c r="AC93" s="152"/>
      <c r="AD93" s="152"/>
      <c r="AE93" s="152"/>
      <c r="AF93" s="152"/>
      <c r="AG93" s="152" t="s">
        <v>127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88" t="str">
        <f>C93</f>
        <v>s provedením lože z kameniva drceného, s vyplněním spár, s dvojitým hutněním a se smetením přebytečného materiálu na krajnici. S dodáním hmot pro lože a výplň spár.</v>
      </c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93" t="s">
        <v>212</v>
      </c>
      <c r="D94" s="163"/>
      <c r="E94" s="164">
        <v>156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52"/>
      <c r="Z94" s="152"/>
      <c r="AA94" s="152"/>
      <c r="AB94" s="152"/>
      <c r="AC94" s="152"/>
      <c r="AD94" s="152"/>
      <c r="AE94" s="152"/>
      <c r="AF94" s="152"/>
      <c r="AG94" s="152" t="s">
        <v>118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4">
        <v>36</v>
      </c>
      <c r="B95" s="175" t="s">
        <v>247</v>
      </c>
      <c r="C95" s="192" t="s">
        <v>248</v>
      </c>
      <c r="D95" s="176" t="s">
        <v>249</v>
      </c>
      <c r="E95" s="177">
        <v>4.5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0.88822000000000001</v>
      </c>
      <c r="O95" s="177">
        <f>ROUND(E95*N95,2)</f>
        <v>4</v>
      </c>
      <c r="P95" s="177">
        <v>0</v>
      </c>
      <c r="Q95" s="177">
        <f>ROUND(E95*P95,2)</f>
        <v>0</v>
      </c>
      <c r="R95" s="179" t="s">
        <v>110</v>
      </c>
      <c r="S95" s="179" t="s">
        <v>111</v>
      </c>
      <c r="T95" s="180" t="s">
        <v>112</v>
      </c>
      <c r="U95" s="162">
        <v>2.25</v>
      </c>
      <c r="V95" s="162">
        <f>ROUND(E95*U95,2)</f>
        <v>10.130000000000001</v>
      </c>
      <c r="W95" s="162"/>
      <c r="X95" s="162" t="s">
        <v>113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114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257" t="s">
        <v>250</v>
      </c>
      <c r="D96" s="258"/>
      <c r="E96" s="258"/>
      <c r="F96" s="258"/>
      <c r="G96" s="258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52"/>
      <c r="Z96" s="152"/>
      <c r="AA96" s="152"/>
      <c r="AB96" s="152"/>
      <c r="AC96" s="152"/>
      <c r="AD96" s="152"/>
      <c r="AE96" s="152"/>
      <c r="AF96" s="152"/>
      <c r="AG96" s="152" t="s">
        <v>127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4">
        <v>37</v>
      </c>
      <c r="B97" s="175" t="s">
        <v>251</v>
      </c>
      <c r="C97" s="192" t="s">
        <v>252</v>
      </c>
      <c r="D97" s="176" t="s">
        <v>249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0.22344</v>
      </c>
      <c r="O97" s="177">
        <f>ROUND(E97*N97,2)</f>
        <v>0.22</v>
      </c>
      <c r="P97" s="177">
        <v>0</v>
      </c>
      <c r="Q97" s="177">
        <f>ROUND(E97*P97,2)</f>
        <v>0</v>
      </c>
      <c r="R97" s="179" t="s">
        <v>110</v>
      </c>
      <c r="S97" s="179" t="s">
        <v>111</v>
      </c>
      <c r="T97" s="180" t="s">
        <v>112</v>
      </c>
      <c r="U97" s="162">
        <v>5.53</v>
      </c>
      <c r="V97" s="162">
        <f>ROUND(E97*U97,2)</f>
        <v>5.53</v>
      </c>
      <c r="W97" s="162"/>
      <c r="X97" s="162" t="s">
        <v>113</v>
      </c>
      <c r="Y97" s="152"/>
      <c r="Z97" s="152"/>
      <c r="AA97" s="152"/>
      <c r="AB97" s="152"/>
      <c r="AC97" s="152"/>
      <c r="AD97" s="152"/>
      <c r="AE97" s="152"/>
      <c r="AF97" s="152"/>
      <c r="AG97" s="152" t="s">
        <v>114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257" t="s">
        <v>250</v>
      </c>
      <c r="D98" s="258"/>
      <c r="E98" s="258"/>
      <c r="F98" s="258"/>
      <c r="G98" s="258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52"/>
      <c r="Z98" s="152"/>
      <c r="AA98" s="152"/>
      <c r="AB98" s="152"/>
      <c r="AC98" s="152"/>
      <c r="AD98" s="152"/>
      <c r="AE98" s="152"/>
      <c r="AF98" s="152"/>
      <c r="AG98" s="152" t="s">
        <v>127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4">
        <v>38</v>
      </c>
      <c r="B99" s="175" t="s">
        <v>253</v>
      </c>
      <c r="C99" s="192" t="s">
        <v>254</v>
      </c>
      <c r="D99" s="176" t="s">
        <v>201</v>
      </c>
      <c r="E99" s="177">
        <v>81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4.0000000000000001E-3</v>
      </c>
      <c r="O99" s="177">
        <f>ROUND(E99*N99,2)</f>
        <v>0.32</v>
      </c>
      <c r="P99" s="177">
        <v>0</v>
      </c>
      <c r="Q99" s="177">
        <f>ROUND(E99*P99,2)</f>
        <v>0</v>
      </c>
      <c r="R99" s="179"/>
      <c r="S99" s="179" t="s">
        <v>184</v>
      </c>
      <c r="T99" s="180" t="s">
        <v>125</v>
      </c>
      <c r="U99" s="162">
        <v>0</v>
      </c>
      <c r="V99" s="162">
        <f>ROUND(E99*U99,2)</f>
        <v>0</v>
      </c>
      <c r="W99" s="162"/>
      <c r="X99" s="162" t="s">
        <v>113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131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3" t="s">
        <v>255</v>
      </c>
      <c r="D100" s="163"/>
      <c r="E100" s="164">
        <v>51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93" t="s">
        <v>256</v>
      </c>
      <c r="D101" s="163"/>
      <c r="E101" s="164">
        <v>30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118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4">
        <v>39</v>
      </c>
      <c r="B102" s="175" t="s">
        <v>257</v>
      </c>
      <c r="C102" s="192" t="s">
        <v>258</v>
      </c>
      <c r="D102" s="176" t="s">
        <v>183</v>
      </c>
      <c r="E102" s="177">
        <v>13.515000000000001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1</v>
      </c>
      <c r="O102" s="177">
        <f>ROUND(E102*N102,2)</f>
        <v>13.52</v>
      </c>
      <c r="P102" s="177">
        <v>0</v>
      </c>
      <c r="Q102" s="177">
        <f>ROUND(E102*P102,2)</f>
        <v>0</v>
      </c>
      <c r="R102" s="179" t="s">
        <v>206</v>
      </c>
      <c r="S102" s="179" t="s">
        <v>111</v>
      </c>
      <c r="T102" s="180" t="s">
        <v>112</v>
      </c>
      <c r="U102" s="162">
        <v>0</v>
      </c>
      <c r="V102" s="162">
        <f>ROUND(E102*U102,2)</f>
        <v>0</v>
      </c>
      <c r="W102" s="162"/>
      <c r="X102" s="162" t="s">
        <v>185</v>
      </c>
      <c r="Y102" s="152"/>
      <c r="Z102" s="152"/>
      <c r="AA102" s="152"/>
      <c r="AB102" s="152"/>
      <c r="AC102" s="152"/>
      <c r="AD102" s="152"/>
      <c r="AE102" s="152"/>
      <c r="AF102" s="152"/>
      <c r="AG102" s="152" t="s">
        <v>186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3" t="s">
        <v>259</v>
      </c>
      <c r="D103" s="163"/>
      <c r="E103" s="164">
        <v>13.515000000000001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118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4">
        <v>40</v>
      </c>
      <c r="B104" s="175" t="s">
        <v>260</v>
      </c>
      <c r="C104" s="192" t="s">
        <v>261</v>
      </c>
      <c r="D104" s="176" t="s">
        <v>109</v>
      </c>
      <c r="E104" s="177">
        <v>142.80000000000001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0.12959999999999999</v>
      </c>
      <c r="O104" s="177">
        <f>ROUND(E104*N104,2)</f>
        <v>18.510000000000002</v>
      </c>
      <c r="P104" s="177">
        <v>0</v>
      </c>
      <c r="Q104" s="177">
        <f>ROUND(E104*P104,2)</f>
        <v>0</v>
      </c>
      <c r="R104" s="179" t="s">
        <v>206</v>
      </c>
      <c r="S104" s="179" t="s">
        <v>111</v>
      </c>
      <c r="T104" s="180" t="s">
        <v>112</v>
      </c>
      <c r="U104" s="162">
        <v>0</v>
      </c>
      <c r="V104" s="162">
        <f>ROUND(E104*U104,2)</f>
        <v>0</v>
      </c>
      <c r="W104" s="162"/>
      <c r="X104" s="162" t="s">
        <v>185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186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93" t="s">
        <v>262</v>
      </c>
      <c r="D105" s="163"/>
      <c r="E105" s="164">
        <v>142.80000000000001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4">
        <v>41</v>
      </c>
      <c r="B106" s="175" t="s">
        <v>263</v>
      </c>
      <c r="C106" s="192" t="s">
        <v>264</v>
      </c>
      <c r="D106" s="176" t="s">
        <v>109</v>
      </c>
      <c r="E106" s="177">
        <v>12.24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0.17599999999999999</v>
      </c>
      <c r="O106" s="177">
        <f>ROUND(E106*N106,2)</f>
        <v>2.15</v>
      </c>
      <c r="P106" s="177">
        <v>0</v>
      </c>
      <c r="Q106" s="177">
        <f>ROUND(E106*P106,2)</f>
        <v>0</v>
      </c>
      <c r="R106" s="179"/>
      <c r="S106" s="179" t="s">
        <v>184</v>
      </c>
      <c r="T106" s="180" t="s">
        <v>125</v>
      </c>
      <c r="U106" s="162">
        <v>0</v>
      </c>
      <c r="V106" s="162">
        <f>ROUND(E106*U106,2)</f>
        <v>0</v>
      </c>
      <c r="W106" s="162"/>
      <c r="X106" s="162" t="s">
        <v>185</v>
      </c>
      <c r="Y106" s="152"/>
      <c r="Z106" s="152"/>
      <c r="AA106" s="152"/>
      <c r="AB106" s="152"/>
      <c r="AC106" s="152"/>
      <c r="AD106" s="152"/>
      <c r="AE106" s="152"/>
      <c r="AF106" s="152"/>
      <c r="AG106" s="152" t="s">
        <v>265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93" t="s">
        <v>266</v>
      </c>
      <c r="D107" s="163"/>
      <c r="E107" s="164">
        <v>12.24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118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4">
        <v>42</v>
      </c>
      <c r="B108" s="175" t="s">
        <v>267</v>
      </c>
      <c r="C108" s="192" t="s">
        <v>268</v>
      </c>
      <c r="D108" s="176" t="s">
        <v>109</v>
      </c>
      <c r="E108" s="177">
        <v>4.08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0.17599999999999999</v>
      </c>
      <c r="O108" s="177">
        <f>ROUND(E108*N108,2)</f>
        <v>0.72</v>
      </c>
      <c r="P108" s="177">
        <v>0</v>
      </c>
      <c r="Q108" s="177">
        <f>ROUND(E108*P108,2)</f>
        <v>0</v>
      </c>
      <c r="R108" s="179"/>
      <c r="S108" s="179" t="s">
        <v>184</v>
      </c>
      <c r="T108" s="180" t="s">
        <v>125</v>
      </c>
      <c r="U108" s="162">
        <v>0</v>
      </c>
      <c r="V108" s="162">
        <f>ROUND(E108*U108,2)</f>
        <v>0</v>
      </c>
      <c r="W108" s="162"/>
      <c r="X108" s="162" t="s">
        <v>185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265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3" t="s">
        <v>269</v>
      </c>
      <c r="D109" s="163"/>
      <c r="E109" s="164">
        <v>4.08</v>
      </c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118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">
      <c r="A110" s="168" t="s">
        <v>105</v>
      </c>
      <c r="B110" s="169" t="s">
        <v>68</v>
      </c>
      <c r="C110" s="190" t="s">
        <v>69</v>
      </c>
      <c r="D110" s="170"/>
      <c r="E110" s="171"/>
      <c r="F110" s="172"/>
      <c r="G110" s="172">
        <f>SUMIF(AG111:AG111,"&lt;&gt;NOR",G111:G111)</f>
        <v>0</v>
      </c>
      <c r="H110" s="172"/>
      <c r="I110" s="172">
        <f>SUM(I111:I111)</f>
        <v>0</v>
      </c>
      <c r="J110" s="172"/>
      <c r="K110" s="172">
        <f>SUM(K111:K111)</f>
        <v>0</v>
      </c>
      <c r="L110" s="172"/>
      <c r="M110" s="172">
        <f>SUM(M111:M111)</f>
        <v>0</v>
      </c>
      <c r="N110" s="171"/>
      <c r="O110" s="171">
        <f>SUM(O111:O111)</f>
        <v>2.34</v>
      </c>
      <c r="P110" s="171"/>
      <c r="Q110" s="171">
        <f>SUM(Q111:Q111)</f>
        <v>0</v>
      </c>
      <c r="R110" s="172"/>
      <c r="S110" s="172"/>
      <c r="T110" s="173"/>
      <c r="U110" s="167"/>
      <c r="V110" s="167">
        <f>SUM(V111:V111)</f>
        <v>0</v>
      </c>
      <c r="W110" s="167"/>
      <c r="X110" s="167"/>
      <c r="AG110" t="s">
        <v>106</v>
      </c>
    </row>
    <row r="111" spans="1:60" outlineLevel="1" x14ac:dyDescent="0.2">
      <c r="A111" s="181">
        <v>43</v>
      </c>
      <c r="B111" s="182" t="s">
        <v>270</v>
      </c>
      <c r="C111" s="191" t="s">
        <v>271</v>
      </c>
      <c r="D111" s="183" t="s">
        <v>201</v>
      </c>
      <c r="E111" s="184">
        <v>4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0.58618000000000003</v>
      </c>
      <c r="O111" s="184">
        <f>ROUND(E111*N111,2)</f>
        <v>2.34</v>
      </c>
      <c r="P111" s="184">
        <v>0</v>
      </c>
      <c r="Q111" s="184">
        <f>ROUND(E111*P111,2)</f>
        <v>0</v>
      </c>
      <c r="R111" s="186" t="s">
        <v>178</v>
      </c>
      <c r="S111" s="186" t="s">
        <v>111</v>
      </c>
      <c r="T111" s="187" t="s">
        <v>202</v>
      </c>
      <c r="U111" s="162">
        <v>0</v>
      </c>
      <c r="V111" s="162">
        <f>ROUND(E111*U111,2)</f>
        <v>0</v>
      </c>
      <c r="W111" s="162"/>
      <c r="X111" s="162" t="s">
        <v>179</v>
      </c>
      <c r="Y111" s="152"/>
      <c r="Z111" s="152"/>
      <c r="AA111" s="152"/>
      <c r="AB111" s="152"/>
      <c r="AC111" s="152"/>
      <c r="AD111" s="152"/>
      <c r="AE111" s="152"/>
      <c r="AF111" s="152"/>
      <c r="AG111" s="152" t="s">
        <v>180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x14ac:dyDescent="0.2">
      <c r="A112" s="168" t="s">
        <v>105</v>
      </c>
      <c r="B112" s="169" t="s">
        <v>70</v>
      </c>
      <c r="C112" s="190" t="s">
        <v>71</v>
      </c>
      <c r="D112" s="170"/>
      <c r="E112" s="171"/>
      <c r="F112" s="172"/>
      <c r="G112" s="172">
        <f>SUMIF(AG113:AG158,"&lt;&gt;NOR",G113:G158)</f>
        <v>0</v>
      </c>
      <c r="H112" s="172"/>
      <c r="I112" s="172">
        <f>SUM(I113:I158)</f>
        <v>0</v>
      </c>
      <c r="J112" s="172"/>
      <c r="K112" s="172">
        <f>SUM(K113:K158)</f>
        <v>0</v>
      </c>
      <c r="L112" s="172"/>
      <c r="M112" s="172">
        <f>SUM(M113:M158)</f>
        <v>0</v>
      </c>
      <c r="N112" s="171"/>
      <c r="O112" s="171">
        <f>SUM(O113:O158)</f>
        <v>68.179999999999993</v>
      </c>
      <c r="P112" s="171"/>
      <c r="Q112" s="171">
        <f>SUM(Q113:Q158)</f>
        <v>0</v>
      </c>
      <c r="R112" s="172"/>
      <c r="S112" s="172"/>
      <c r="T112" s="173"/>
      <c r="U112" s="167"/>
      <c r="V112" s="167">
        <f>SUM(V113:V158)</f>
        <v>63.95</v>
      </c>
      <c r="W112" s="167"/>
      <c r="X112" s="167"/>
      <c r="AG112" t="s">
        <v>106</v>
      </c>
    </row>
    <row r="113" spans="1:60" outlineLevel="1" x14ac:dyDescent="0.2">
      <c r="A113" s="174">
        <v>44</v>
      </c>
      <c r="B113" s="175" t="s">
        <v>272</v>
      </c>
      <c r="C113" s="192" t="s">
        <v>273</v>
      </c>
      <c r="D113" s="176" t="s">
        <v>249</v>
      </c>
      <c r="E113" s="177">
        <v>2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0.25</v>
      </c>
      <c r="O113" s="177">
        <f>ROUND(E113*N113,2)</f>
        <v>0.5</v>
      </c>
      <c r="P113" s="177">
        <v>0</v>
      </c>
      <c r="Q113" s="177">
        <f>ROUND(E113*P113,2)</f>
        <v>0</v>
      </c>
      <c r="R113" s="179" t="s">
        <v>110</v>
      </c>
      <c r="S113" s="179" t="s">
        <v>111</v>
      </c>
      <c r="T113" s="180" t="s">
        <v>112</v>
      </c>
      <c r="U113" s="162">
        <v>0.82</v>
      </c>
      <c r="V113" s="162">
        <f>ROUND(E113*U113,2)</f>
        <v>1.64</v>
      </c>
      <c r="W113" s="162"/>
      <c r="X113" s="162" t="s">
        <v>113</v>
      </c>
      <c r="Y113" s="152"/>
      <c r="Z113" s="152"/>
      <c r="AA113" s="152"/>
      <c r="AB113" s="152"/>
      <c r="AC113" s="152"/>
      <c r="AD113" s="152"/>
      <c r="AE113" s="152"/>
      <c r="AF113" s="152"/>
      <c r="AG113" s="152" t="s">
        <v>131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55" t="s">
        <v>274</v>
      </c>
      <c r="D114" s="256"/>
      <c r="E114" s="256"/>
      <c r="F114" s="256"/>
      <c r="G114" s="256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275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259" t="s">
        <v>276</v>
      </c>
      <c r="D115" s="260"/>
      <c r="E115" s="260"/>
      <c r="F115" s="260"/>
      <c r="G115" s="260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275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59" t="s">
        <v>277</v>
      </c>
      <c r="D116" s="260"/>
      <c r="E116" s="260"/>
      <c r="F116" s="260"/>
      <c r="G116" s="260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275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259" t="s">
        <v>278</v>
      </c>
      <c r="D117" s="260"/>
      <c r="E117" s="260"/>
      <c r="F117" s="260"/>
      <c r="G117" s="260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275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88" t="str">
        <f>C117</f>
        <v>- zabetonování sloupků nebo vysekání otvorů ve zdivu pro konzoly a na zaplnění a zatření   otvorů cementovou maltou.</v>
      </c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93" t="s">
        <v>279</v>
      </c>
      <c r="D118" s="163"/>
      <c r="E118" s="164">
        <v>2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118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74">
        <v>45</v>
      </c>
      <c r="B119" s="175" t="s">
        <v>280</v>
      </c>
      <c r="C119" s="192" t="s">
        <v>281</v>
      </c>
      <c r="D119" s="176" t="s">
        <v>201</v>
      </c>
      <c r="E119" s="177">
        <v>60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1.8000000000000001E-4</v>
      </c>
      <c r="O119" s="177">
        <f>ROUND(E119*N119,2)</f>
        <v>0.01</v>
      </c>
      <c r="P119" s="177">
        <v>0</v>
      </c>
      <c r="Q119" s="177">
        <f>ROUND(E119*P119,2)</f>
        <v>0</v>
      </c>
      <c r="R119" s="179" t="s">
        <v>110</v>
      </c>
      <c r="S119" s="179" t="s">
        <v>111</v>
      </c>
      <c r="T119" s="180" t="s">
        <v>112</v>
      </c>
      <c r="U119" s="162">
        <v>0.04</v>
      </c>
      <c r="V119" s="162">
        <f>ROUND(E119*U119,2)</f>
        <v>2.4</v>
      </c>
      <c r="W119" s="162"/>
      <c r="X119" s="162" t="s">
        <v>113</v>
      </c>
      <c r="Y119" s="152"/>
      <c r="Z119" s="152"/>
      <c r="AA119" s="152"/>
      <c r="AB119" s="152"/>
      <c r="AC119" s="152"/>
      <c r="AD119" s="152"/>
      <c r="AE119" s="152"/>
      <c r="AF119" s="152"/>
      <c r="AG119" s="152" t="s">
        <v>131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3" t="s">
        <v>282</v>
      </c>
      <c r="D120" s="163"/>
      <c r="E120" s="164">
        <v>60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118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2.5" outlineLevel="1" x14ac:dyDescent="0.2">
      <c r="A121" s="174">
        <v>46</v>
      </c>
      <c r="B121" s="175" t="s">
        <v>283</v>
      </c>
      <c r="C121" s="192" t="s">
        <v>284</v>
      </c>
      <c r="D121" s="176" t="s">
        <v>109</v>
      </c>
      <c r="E121" s="177">
        <v>4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7.6000000000000004E-4</v>
      </c>
      <c r="O121" s="177">
        <f>ROUND(E121*N121,2)</f>
        <v>0</v>
      </c>
      <c r="P121" s="177">
        <v>0</v>
      </c>
      <c r="Q121" s="177">
        <f>ROUND(E121*P121,2)</f>
        <v>0</v>
      </c>
      <c r="R121" s="179" t="s">
        <v>110</v>
      </c>
      <c r="S121" s="179" t="s">
        <v>111</v>
      </c>
      <c r="T121" s="180" t="s">
        <v>112</v>
      </c>
      <c r="U121" s="162">
        <v>0.311</v>
      </c>
      <c r="V121" s="162">
        <f>ROUND(E121*U121,2)</f>
        <v>1.24</v>
      </c>
      <c r="W121" s="162"/>
      <c r="X121" s="162" t="s">
        <v>113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131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3" t="s">
        <v>285</v>
      </c>
      <c r="D122" s="163"/>
      <c r="E122" s="164">
        <v>4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118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74">
        <v>47</v>
      </c>
      <c r="B123" s="175" t="s">
        <v>286</v>
      </c>
      <c r="C123" s="192" t="s">
        <v>287</v>
      </c>
      <c r="D123" s="176" t="s">
        <v>201</v>
      </c>
      <c r="E123" s="177">
        <v>182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0.188</v>
      </c>
      <c r="O123" s="177">
        <f>ROUND(E123*N123,2)</f>
        <v>34.22</v>
      </c>
      <c r="P123" s="177">
        <v>0</v>
      </c>
      <c r="Q123" s="177">
        <f>ROUND(E123*P123,2)</f>
        <v>0</v>
      </c>
      <c r="R123" s="179" t="s">
        <v>110</v>
      </c>
      <c r="S123" s="179" t="s">
        <v>111</v>
      </c>
      <c r="T123" s="180" t="s">
        <v>112</v>
      </c>
      <c r="U123" s="162">
        <v>0.27200000000000002</v>
      </c>
      <c r="V123" s="162">
        <f>ROUND(E123*U123,2)</f>
        <v>49.5</v>
      </c>
      <c r="W123" s="162"/>
      <c r="X123" s="162" t="s">
        <v>113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131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257" t="s">
        <v>288</v>
      </c>
      <c r="D124" s="258"/>
      <c r="E124" s="258"/>
      <c r="F124" s="258"/>
      <c r="G124" s="258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127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3" t="s">
        <v>289</v>
      </c>
      <c r="D125" s="163"/>
      <c r="E125" s="164">
        <v>163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118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93" t="s">
        <v>290</v>
      </c>
      <c r="D126" s="163"/>
      <c r="E126" s="164">
        <v>2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118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3" t="s">
        <v>291</v>
      </c>
      <c r="D127" s="163"/>
      <c r="E127" s="164">
        <v>9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118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3" t="s">
        <v>292</v>
      </c>
      <c r="D128" s="163"/>
      <c r="E128" s="164">
        <v>8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118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 x14ac:dyDescent="0.2">
      <c r="A129" s="174">
        <v>48</v>
      </c>
      <c r="B129" s="175" t="s">
        <v>293</v>
      </c>
      <c r="C129" s="192" t="s">
        <v>294</v>
      </c>
      <c r="D129" s="176" t="s">
        <v>201</v>
      </c>
      <c r="E129" s="177">
        <v>15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0.32500000000000001</v>
      </c>
      <c r="O129" s="177">
        <f>ROUND(E129*N129,2)</f>
        <v>4.88</v>
      </c>
      <c r="P129" s="177">
        <v>0</v>
      </c>
      <c r="Q129" s="177">
        <f>ROUND(E129*P129,2)</f>
        <v>0</v>
      </c>
      <c r="R129" s="179" t="s">
        <v>110</v>
      </c>
      <c r="S129" s="179" t="s">
        <v>111</v>
      </c>
      <c r="T129" s="180" t="s">
        <v>112</v>
      </c>
      <c r="U129" s="162">
        <v>0.42399999999999999</v>
      </c>
      <c r="V129" s="162">
        <f>ROUND(E129*U129,2)</f>
        <v>6.36</v>
      </c>
      <c r="W129" s="162"/>
      <c r="X129" s="162" t="s">
        <v>113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114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57" t="s">
        <v>288</v>
      </c>
      <c r="D130" s="258"/>
      <c r="E130" s="258"/>
      <c r="F130" s="258"/>
      <c r="G130" s="258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127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4">
        <v>49</v>
      </c>
      <c r="B131" s="175" t="s">
        <v>295</v>
      </c>
      <c r="C131" s="192" t="s">
        <v>296</v>
      </c>
      <c r="D131" s="176" t="s">
        <v>201</v>
      </c>
      <c r="E131" s="177">
        <v>51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9" t="s">
        <v>110</v>
      </c>
      <c r="S131" s="179" t="s">
        <v>111</v>
      </c>
      <c r="T131" s="180" t="s">
        <v>112</v>
      </c>
      <c r="U131" s="162">
        <v>5.5E-2</v>
      </c>
      <c r="V131" s="162">
        <f>ROUND(E131*U131,2)</f>
        <v>2.81</v>
      </c>
      <c r="W131" s="162"/>
      <c r="X131" s="162" t="s">
        <v>113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131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257" t="s">
        <v>297</v>
      </c>
      <c r="D132" s="258"/>
      <c r="E132" s="258"/>
      <c r="F132" s="258"/>
      <c r="G132" s="258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127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93" t="s">
        <v>298</v>
      </c>
      <c r="D133" s="163"/>
      <c r="E133" s="164">
        <v>51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118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4">
        <v>50</v>
      </c>
      <c r="B134" s="175" t="s">
        <v>299</v>
      </c>
      <c r="C134" s="192" t="s">
        <v>300</v>
      </c>
      <c r="D134" s="176" t="s">
        <v>249</v>
      </c>
      <c r="E134" s="177">
        <v>2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/>
      <c r="S134" s="179" t="s">
        <v>184</v>
      </c>
      <c r="T134" s="180" t="s">
        <v>125</v>
      </c>
      <c r="U134" s="162">
        <v>0</v>
      </c>
      <c r="V134" s="162">
        <f>ROUND(E134*U134,2)</f>
        <v>0</v>
      </c>
      <c r="W134" s="162"/>
      <c r="X134" s="162" t="s">
        <v>113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131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255" t="s">
        <v>301</v>
      </c>
      <c r="D135" s="256"/>
      <c r="E135" s="256"/>
      <c r="F135" s="256"/>
      <c r="G135" s="256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275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4">
        <v>51</v>
      </c>
      <c r="B136" s="175" t="s">
        <v>302</v>
      </c>
      <c r="C136" s="192" t="s">
        <v>303</v>
      </c>
      <c r="D136" s="176" t="s">
        <v>123</v>
      </c>
      <c r="E136" s="177">
        <v>3.75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2.5249999999999999</v>
      </c>
      <c r="O136" s="177">
        <f>ROUND(E136*N136,2)</f>
        <v>9.4700000000000006</v>
      </c>
      <c r="P136" s="177">
        <v>0</v>
      </c>
      <c r="Q136" s="177">
        <f>ROUND(E136*P136,2)</f>
        <v>0</v>
      </c>
      <c r="R136" s="179"/>
      <c r="S136" s="179" t="s">
        <v>184</v>
      </c>
      <c r="T136" s="180" t="s">
        <v>125</v>
      </c>
      <c r="U136" s="162">
        <v>0</v>
      </c>
      <c r="V136" s="162">
        <f>ROUND(E136*U136,2)</f>
        <v>0</v>
      </c>
      <c r="W136" s="162"/>
      <c r="X136" s="162" t="s">
        <v>113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131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93" t="s">
        <v>304</v>
      </c>
      <c r="D137" s="163"/>
      <c r="E137" s="164">
        <v>3.75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118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 x14ac:dyDescent="0.2">
      <c r="A138" s="174">
        <v>52</v>
      </c>
      <c r="B138" s="175" t="s">
        <v>305</v>
      </c>
      <c r="C138" s="192" t="s">
        <v>306</v>
      </c>
      <c r="D138" s="176" t="s">
        <v>249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6.0000000000000001E-3</v>
      </c>
      <c r="O138" s="177">
        <f>ROUND(E138*N138,2)</f>
        <v>0.01</v>
      </c>
      <c r="P138" s="177">
        <v>0</v>
      </c>
      <c r="Q138" s="177">
        <f>ROUND(E138*P138,2)</f>
        <v>0</v>
      </c>
      <c r="R138" s="179" t="s">
        <v>206</v>
      </c>
      <c r="S138" s="179" t="s">
        <v>111</v>
      </c>
      <c r="T138" s="180" t="s">
        <v>112</v>
      </c>
      <c r="U138" s="162">
        <v>0</v>
      </c>
      <c r="V138" s="162">
        <f>ROUND(E138*U138,2)</f>
        <v>0</v>
      </c>
      <c r="W138" s="162"/>
      <c r="X138" s="162" t="s">
        <v>185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265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93" t="s">
        <v>307</v>
      </c>
      <c r="D139" s="163"/>
      <c r="E139" s="164">
        <v>1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118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74">
        <v>53</v>
      </c>
      <c r="B140" s="175" t="s">
        <v>308</v>
      </c>
      <c r="C140" s="192" t="s">
        <v>309</v>
      </c>
      <c r="D140" s="176" t="s">
        <v>249</v>
      </c>
      <c r="E140" s="177">
        <v>165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7">
        <v>4.5999999999999999E-2</v>
      </c>
      <c r="O140" s="177">
        <f>ROUND(E140*N140,2)</f>
        <v>7.59</v>
      </c>
      <c r="P140" s="177">
        <v>0</v>
      </c>
      <c r="Q140" s="177">
        <f>ROUND(E140*P140,2)</f>
        <v>0</v>
      </c>
      <c r="R140" s="179"/>
      <c r="S140" s="179" t="s">
        <v>184</v>
      </c>
      <c r="T140" s="180" t="s">
        <v>125</v>
      </c>
      <c r="U140" s="162">
        <v>0</v>
      </c>
      <c r="V140" s="162">
        <f>ROUND(E140*U140,2)</f>
        <v>0</v>
      </c>
      <c r="W140" s="162"/>
      <c r="X140" s="162" t="s">
        <v>185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265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94" t="s">
        <v>310</v>
      </c>
      <c r="D141" s="165"/>
      <c r="E141" s="166"/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118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5" t="s">
        <v>311</v>
      </c>
      <c r="D142" s="165"/>
      <c r="E142" s="166">
        <v>164.63</v>
      </c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118</v>
      </c>
      <c r="AH142" s="152">
        <v>2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4" t="s">
        <v>312</v>
      </c>
      <c r="D143" s="165"/>
      <c r="E143" s="166"/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118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3" t="s">
        <v>313</v>
      </c>
      <c r="D144" s="163"/>
      <c r="E144" s="164">
        <v>165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118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4">
        <v>54</v>
      </c>
      <c r="B145" s="175" t="s">
        <v>314</v>
      </c>
      <c r="C145" s="192" t="s">
        <v>315</v>
      </c>
      <c r="D145" s="176" t="s">
        <v>249</v>
      </c>
      <c r="E145" s="177">
        <v>2.02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8.1000000000000003E-2</v>
      </c>
      <c r="O145" s="177">
        <f>ROUND(E145*N145,2)</f>
        <v>0.16</v>
      </c>
      <c r="P145" s="177">
        <v>0</v>
      </c>
      <c r="Q145" s="177">
        <f>ROUND(E145*P145,2)</f>
        <v>0</v>
      </c>
      <c r="R145" s="179" t="s">
        <v>206</v>
      </c>
      <c r="S145" s="179" t="s">
        <v>111</v>
      </c>
      <c r="T145" s="180" t="s">
        <v>112</v>
      </c>
      <c r="U145" s="162">
        <v>0</v>
      </c>
      <c r="V145" s="162">
        <f>ROUND(E145*U145,2)</f>
        <v>0</v>
      </c>
      <c r="W145" s="162"/>
      <c r="X145" s="162" t="s">
        <v>185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265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3" t="s">
        <v>316</v>
      </c>
      <c r="D146" s="163"/>
      <c r="E146" s="164">
        <v>2.02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118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74">
        <v>55</v>
      </c>
      <c r="B147" s="175" t="s">
        <v>317</v>
      </c>
      <c r="C147" s="192" t="s">
        <v>318</v>
      </c>
      <c r="D147" s="176" t="s">
        <v>249</v>
      </c>
      <c r="E147" s="177">
        <v>9.09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5.1999999999999998E-2</v>
      </c>
      <c r="O147" s="177">
        <f>ROUND(E147*N147,2)</f>
        <v>0.47</v>
      </c>
      <c r="P147" s="177">
        <v>0</v>
      </c>
      <c r="Q147" s="177">
        <f>ROUND(E147*P147,2)</f>
        <v>0</v>
      </c>
      <c r="R147" s="179"/>
      <c r="S147" s="179" t="s">
        <v>184</v>
      </c>
      <c r="T147" s="180" t="s">
        <v>125</v>
      </c>
      <c r="U147" s="162">
        <v>0</v>
      </c>
      <c r="V147" s="162">
        <f>ROUND(E147*U147,2)</f>
        <v>0</v>
      </c>
      <c r="W147" s="162"/>
      <c r="X147" s="162" t="s">
        <v>185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265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93" t="s">
        <v>319</v>
      </c>
      <c r="D148" s="163"/>
      <c r="E148" s="164">
        <v>9.09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118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74">
        <v>56</v>
      </c>
      <c r="B149" s="175" t="s">
        <v>320</v>
      </c>
      <c r="C149" s="192" t="s">
        <v>321</v>
      </c>
      <c r="D149" s="176" t="s">
        <v>249</v>
      </c>
      <c r="E149" s="177">
        <v>4.04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9"/>
      <c r="S149" s="179" t="s">
        <v>184</v>
      </c>
      <c r="T149" s="180" t="s">
        <v>125</v>
      </c>
      <c r="U149" s="162">
        <v>0</v>
      </c>
      <c r="V149" s="162">
        <f>ROUND(E149*U149,2)</f>
        <v>0</v>
      </c>
      <c r="W149" s="162"/>
      <c r="X149" s="162" t="s">
        <v>185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265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193" t="s">
        <v>322</v>
      </c>
      <c r="D150" s="163"/>
      <c r="E150" s="164">
        <v>4.04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118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74">
        <v>57</v>
      </c>
      <c r="B151" s="175" t="s">
        <v>323</v>
      </c>
      <c r="C151" s="192" t="s">
        <v>324</v>
      </c>
      <c r="D151" s="176" t="s">
        <v>249</v>
      </c>
      <c r="E151" s="177">
        <v>4.04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/>
      <c r="S151" s="179" t="s">
        <v>184</v>
      </c>
      <c r="T151" s="180" t="s">
        <v>125</v>
      </c>
      <c r="U151" s="162">
        <v>0</v>
      </c>
      <c r="V151" s="162">
        <f>ROUND(E151*U151,2)</f>
        <v>0</v>
      </c>
      <c r="W151" s="162"/>
      <c r="X151" s="162" t="s">
        <v>185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265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93" t="s">
        <v>322</v>
      </c>
      <c r="D152" s="163"/>
      <c r="E152" s="164">
        <v>4.04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118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74">
        <v>58</v>
      </c>
      <c r="B153" s="175" t="s">
        <v>325</v>
      </c>
      <c r="C153" s="192" t="s">
        <v>326</v>
      </c>
      <c r="D153" s="176" t="s">
        <v>327</v>
      </c>
      <c r="E153" s="177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7.6390000000000002</v>
      </c>
      <c r="O153" s="177">
        <f>ROUND(E153*N153,2)</f>
        <v>7.64</v>
      </c>
      <c r="P153" s="177">
        <v>0</v>
      </c>
      <c r="Q153" s="177">
        <f>ROUND(E153*P153,2)</f>
        <v>0</v>
      </c>
      <c r="R153" s="179"/>
      <c r="S153" s="179" t="s">
        <v>184</v>
      </c>
      <c r="T153" s="180" t="s">
        <v>125</v>
      </c>
      <c r="U153" s="162">
        <v>0</v>
      </c>
      <c r="V153" s="162">
        <f>ROUND(E153*U153,2)</f>
        <v>0</v>
      </c>
      <c r="W153" s="162"/>
      <c r="X153" s="162" t="s">
        <v>185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186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255" t="s">
        <v>328</v>
      </c>
      <c r="D154" s="256"/>
      <c r="E154" s="256"/>
      <c r="F154" s="256"/>
      <c r="G154" s="256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275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259" t="s">
        <v>329</v>
      </c>
      <c r="D155" s="260"/>
      <c r="E155" s="260"/>
      <c r="F155" s="260"/>
      <c r="G155" s="260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275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3" t="s">
        <v>330</v>
      </c>
      <c r="D156" s="163"/>
      <c r="E156" s="164">
        <v>1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118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4">
        <v>59</v>
      </c>
      <c r="B157" s="175" t="s">
        <v>331</v>
      </c>
      <c r="C157" s="192" t="s">
        <v>332</v>
      </c>
      <c r="D157" s="176" t="s">
        <v>327</v>
      </c>
      <c r="E157" s="177">
        <v>1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3.2269999999999999</v>
      </c>
      <c r="O157" s="177">
        <f>ROUND(E157*N157,2)</f>
        <v>3.23</v>
      </c>
      <c r="P157" s="177">
        <v>0</v>
      </c>
      <c r="Q157" s="177">
        <f>ROUND(E157*P157,2)</f>
        <v>0</v>
      </c>
      <c r="R157" s="179"/>
      <c r="S157" s="179" t="s">
        <v>184</v>
      </c>
      <c r="T157" s="180" t="s">
        <v>125</v>
      </c>
      <c r="U157" s="162">
        <v>0</v>
      </c>
      <c r="V157" s="162">
        <f>ROUND(E157*U157,2)</f>
        <v>0</v>
      </c>
      <c r="W157" s="162"/>
      <c r="X157" s="162" t="s">
        <v>185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186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3" t="s">
        <v>330</v>
      </c>
      <c r="D158" s="163"/>
      <c r="E158" s="164">
        <v>1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118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x14ac:dyDescent="0.2">
      <c r="A159" s="168" t="s">
        <v>105</v>
      </c>
      <c r="B159" s="169" t="s">
        <v>72</v>
      </c>
      <c r="C159" s="190" t="s">
        <v>73</v>
      </c>
      <c r="D159" s="170"/>
      <c r="E159" s="171"/>
      <c r="F159" s="172"/>
      <c r="G159" s="172">
        <f>SUMIF(AG160:AG161,"&lt;&gt;NOR",G160:G161)</f>
        <v>0</v>
      </c>
      <c r="H159" s="172"/>
      <c r="I159" s="172">
        <f>SUM(I160:I161)</f>
        <v>0</v>
      </c>
      <c r="J159" s="172"/>
      <c r="K159" s="172">
        <f>SUM(K160:K161)</f>
        <v>0</v>
      </c>
      <c r="L159" s="172"/>
      <c r="M159" s="172">
        <f>SUM(M160:M161)</f>
        <v>0</v>
      </c>
      <c r="N159" s="171"/>
      <c r="O159" s="171">
        <f>SUM(O160:O161)</f>
        <v>0</v>
      </c>
      <c r="P159" s="171"/>
      <c r="Q159" s="171">
        <f>SUM(Q160:Q161)</f>
        <v>0</v>
      </c>
      <c r="R159" s="172"/>
      <c r="S159" s="172"/>
      <c r="T159" s="173"/>
      <c r="U159" s="167"/>
      <c r="V159" s="167">
        <f>SUM(V160:V161)</f>
        <v>0</v>
      </c>
      <c r="W159" s="167"/>
      <c r="X159" s="167"/>
      <c r="AG159" t="s">
        <v>106</v>
      </c>
    </row>
    <row r="160" spans="1:60" outlineLevel="1" x14ac:dyDescent="0.2">
      <c r="A160" s="174">
        <v>60</v>
      </c>
      <c r="B160" s="175" t="s">
        <v>333</v>
      </c>
      <c r="C160" s="192" t="s">
        <v>334</v>
      </c>
      <c r="D160" s="176" t="s">
        <v>183</v>
      </c>
      <c r="E160" s="177">
        <v>320.75436999999999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9" t="s">
        <v>110</v>
      </c>
      <c r="S160" s="179" t="s">
        <v>111</v>
      </c>
      <c r="T160" s="180" t="s">
        <v>112</v>
      </c>
      <c r="U160" s="162">
        <v>0</v>
      </c>
      <c r="V160" s="162">
        <f>ROUND(E160*U160,2)</f>
        <v>0</v>
      </c>
      <c r="W160" s="162"/>
      <c r="X160" s="162" t="s">
        <v>335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336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57" t="s">
        <v>337</v>
      </c>
      <c r="D161" s="258"/>
      <c r="E161" s="258"/>
      <c r="F161" s="258"/>
      <c r="G161" s="258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127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x14ac:dyDescent="0.2">
      <c r="A162" s="168" t="s">
        <v>105</v>
      </c>
      <c r="B162" s="169" t="s">
        <v>74</v>
      </c>
      <c r="C162" s="190" t="s">
        <v>28</v>
      </c>
      <c r="D162" s="170"/>
      <c r="E162" s="171"/>
      <c r="F162" s="172"/>
      <c r="G162" s="172">
        <f>SUMIF(AG163:AG166,"&lt;&gt;NOR",G163:G166)</f>
        <v>0</v>
      </c>
      <c r="H162" s="172"/>
      <c r="I162" s="172">
        <f>SUM(I163:I166)</f>
        <v>0</v>
      </c>
      <c r="J162" s="172"/>
      <c r="K162" s="172">
        <f>SUM(K163:K166)</f>
        <v>0</v>
      </c>
      <c r="L162" s="172"/>
      <c r="M162" s="172">
        <f>SUM(M163:M166)</f>
        <v>0</v>
      </c>
      <c r="N162" s="171"/>
      <c r="O162" s="171">
        <f>SUM(O163:O166)</f>
        <v>0</v>
      </c>
      <c r="P162" s="171"/>
      <c r="Q162" s="171">
        <f>SUM(Q163:Q166)</f>
        <v>0</v>
      </c>
      <c r="R162" s="172"/>
      <c r="S162" s="172"/>
      <c r="T162" s="173"/>
      <c r="U162" s="167"/>
      <c r="V162" s="167">
        <f>SUM(V163:V166)</f>
        <v>0</v>
      </c>
      <c r="W162" s="167"/>
      <c r="X162" s="167"/>
      <c r="AG162" t="s">
        <v>106</v>
      </c>
    </row>
    <row r="163" spans="1:60" outlineLevel="1" x14ac:dyDescent="0.2">
      <c r="A163" s="174">
        <v>61</v>
      </c>
      <c r="B163" s="175" t="s">
        <v>338</v>
      </c>
      <c r="C163" s="192" t="s">
        <v>339</v>
      </c>
      <c r="D163" s="176" t="s">
        <v>340</v>
      </c>
      <c r="E163" s="177">
        <v>1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9"/>
      <c r="S163" s="179" t="s">
        <v>111</v>
      </c>
      <c r="T163" s="180" t="s">
        <v>125</v>
      </c>
      <c r="U163" s="162">
        <v>0</v>
      </c>
      <c r="V163" s="162">
        <f>ROUND(E163*U163,2)</f>
        <v>0</v>
      </c>
      <c r="W163" s="162"/>
      <c r="X163" s="162" t="s">
        <v>341</v>
      </c>
      <c r="Y163" s="152"/>
      <c r="Z163" s="152"/>
      <c r="AA163" s="152"/>
      <c r="AB163" s="152"/>
      <c r="AC163" s="152"/>
      <c r="AD163" s="152"/>
      <c r="AE163" s="152"/>
      <c r="AF163" s="152"/>
      <c r="AG163" s="152" t="s">
        <v>342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33.75" outlineLevel="1" x14ac:dyDescent="0.2">
      <c r="A164" s="159"/>
      <c r="B164" s="160"/>
      <c r="C164" s="255" t="s">
        <v>343</v>
      </c>
      <c r="D164" s="256"/>
      <c r="E164" s="256"/>
      <c r="F164" s="256"/>
      <c r="G164" s="256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275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88" t="str">
        <f>C164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4">
        <v>62</v>
      </c>
      <c r="B165" s="175" t="s">
        <v>344</v>
      </c>
      <c r="C165" s="192" t="s">
        <v>345</v>
      </c>
      <c r="D165" s="176" t="s">
        <v>340</v>
      </c>
      <c r="E165" s="177">
        <v>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111</v>
      </c>
      <c r="T165" s="180" t="s">
        <v>125</v>
      </c>
      <c r="U165" s="162">
        <v>0</v>
      </c>
      <c r="V165" s="162">
        <f>ROUND(E165*U165,2)</f>
        <v>0</v>
      </c>
      <c r="W165" s="162"/>
      <c r="X165" s="162" t="s">
        <v>341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342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 x14ac:dyDescent="0.2">
      <c r="A166" s="159"/>
      <c r="B166" s="160"/>
      <c r="C166" s="255" t="s">
        <v>346</v>
      </c>
      <c r="D166" s="256"/>
      <c r="E166" s="256"/>
      <c r="F166" s="256"/>
      <c r="G166" s="256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275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88" t="str">
        <f>C166</f>
        <v>Náklady na vyhotovení dokumentace skutečného provedení stavby a její předání objednateli v požadované formě a požadovaném počtu včetně nákladů na  autorský dozor.</v>
      </c>
      <c r="BB166" s="152"/>
      <c r="BC166" s="152"/>
      <c r="BD166" s="152"/>
      <c r="BE166" s="152"/>
      <c r="BF166" s="152"/>
      <c r="BG166" s="152"/>
      <c r="BH166" s="152"/>
    </row>
    <row r="167" spans="1:60" x14ac:dyDescent="0.2">
      <c r="A167" s="168" t="s">
        <v>105</v>
      </c>
      <c r="B167" s="169" t="s">
        <v>75</v>
      </c>
      <c r="C167" s="190" t="s">
        <v>27</v>
      </c>
      <c r="D167" s="170"/>
      <c r="E167" s="171"/>
      <c r="F167" s="172"/>
      <c r="G167" s="172">
        <f>SUMIF(AG168:AG170,"&lt;&gt;NOR",G168:G170)</f>
        <v>0</v>
      </c>
      <c r="H167" s="172"/>
      <c r="I167" s="172">
        <f>SUM(I168:I170)</f>
        <v>0</v>
      </c>
      <c r="J167" s="172"/>
      <c r="K167" s="172">
        <f>SUM(K168:K170)</f>
        <v>0</v>
      </c>
      <c r="L167" s="172"/>
      <c r="M167" s="172">
        <f>SUM(M168:M170)</f>
        <v>0</v>
      </c>
      <c r="N167" s="171"/>
      <c r="O167" s="171">
        <f>SUM(O168:O170)</f>
        <v>0</v>
      </c>
      <c r="P167" s="171"/>
      <c r="Q167" s="171">
        <f>SUM(Q168:Q170)</f>
        <v>0</v>
      </c>
      <c r="R167" s="172"/>
      <c r="S167" s="172"/>
      <c r="T167" s="173"/>
      <c r="U167" s="167"/>
      <c r="V167" s="167">
        <f>SUM(V168:V170)</f>
        <v>0</v>
      </c>
      <c r="W167" s="167"/>
      <c r="X167" s="167"/>
      <c r="AG167" t="s">
        <v>106</v>
      </c>
    </row>
    <row r="168" spans="1:60" outlineLevel="1" x14ac:dyDescent="0.2">
      <c r="A168" s="181">
        <v>63</v>
      </c>
      <c r="B168" s="182" t="s">
        <v>347</v>
      </c>
      <c r="C168" s="191" t="s">
        <v>348</v>
      </c>
      <c r="D168" s="183" t="s">
        <v>340</v>
      </c>
      <c r="E168" s="184">
        <v>1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0</v>
      </c>
      <c r="O168" s="184">
        <f>ROUND(E168*N168,2)</f>
        <v>0</v>
      </c>
      <c r="P168" s="184">
        <v>0</v>
      </c>
      <c r="Q168" s="184">
        <f>ROUND(E168*P168,2)</f>
        <v>0</v>
      </c>
      <c r="R168" s="186"/>
      <c r="S168" s="186" t="s">
        <v>111</v>
      </c>
      <c r="T168" s="187" t="s">
        <v>125</v>
      </c>
      <c r="U168" s="162">
        <v>0</v>
      </c>
      <c r="V168" s="162">
        <f>ROUND(E168*U168,2)</f>
        <v>0</v>
      </c>
      <c r="W168" s="162"/>
      <c r="X168" s="162" t="s">
        <v>341</v>
      </c>
      <c r="Y168" s="152"/>
      <c r="Z168" s="152"/>
      <c r="AA168" s="152"/>
      <c r="AB168" s="152"/>
      <c r="AC168" s="152"/>
      <c r="AD168" s="152"/>
      <c r="AE168" s="152"/>
      <c r="AF168" s="152"/>
      <c r="AG168" s="152" t="s">
        <v>342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74">
        <v>64</v>
      </c>
      <c r="B169" s="175" t="s">
        <v>349</v>
      </c>
      <c r="C169" s="192" t="s">
        <v>350</v>
      </c>
      <c r="D169" s="176" t="s">
        <v>340</v>
      </c>
      <c r="E169" s="177">
        <v>1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111</v>
      </c>
      <c r="T169" s="180" t="s">
        <v>125</v>
      </c>
      <c r="U169" s="162">
        <v>0</v>
      </c>
      <c r="V169" s="162">
        <f>ROUND(E169*U169,2)</f>
        <v>0</v>
      </c>
      <c r="W169" s="162"/>
      <c r="X169" s="162" t="s">
        <v>341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351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255" t="s">
        <v>352</v>
      </c>
      <c r="D170" s="256"/>
      <c r="E170" s="256"/>
      <c r="F170" s="256"/>
      <c r="G170" s="256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275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x14ac:dyDescent="0.2">
      <c r="A171" s="168" t="s">
        <v>105</v>
      </c>
      <c r="B171" s="169" t="s">
        <v>76</v>
      </c>
      <c r="C171" s="190" t="s">
        <v>77</v>
      </c>
      <c r="D171" s="170"/>
      <c r="E171" s="171"/>
      <c r="F171" s="172"/>
      <c r="G171" s="172">
        <f>SUMIF(AG172:AG177,"&lt;&gt;NOR",G172:G177)</f>
        <v>0</v>
      </c>
      <c r="H171" s="172"/>
      <c r="I171" s="172">
        <f>SUM(I172:I177)</f>
        <v>0</v>
      </c>
      <c r="J171" s="172"/>
      <c r="K171" s="172">
        <f>SUM(K172:K177)</f>
        <v>0</v>
      </c>
      <c r="L171" s="172"/>
      <c r="M171" s="172">
        <f>SUM(M172:M177)</f>
        <v>0</v>
      </c>
      <c r="N171" s="171"/>
      <c r="O171" s="171">
        <f>SUM(O172:O177)</f>
        <v>0</v>
      </c>
      <c r="P171" s="171"/>
      <c r="Q171" s="171">
        <f>SUM(Q172:Q177)</f>
        <v>0</v>
      </c>
      <c r="R171" s="172"/>
      <c r="S171" s="172"/>
      <c r="T171" s="173"/>
      <c r="U171" s="167"/>
      <c r="V171" s="167">
        <f>SUM(V172:V177)</f>
        <v>1.3</v>
      </c>
      <c r="W171" s="167"/>
      <c r="X171" s="167"/>
      <c r="AG171" t="s">
        <v>106</v>
      </c>
    </row>
    <row r="172" spans="1:60" ht="22.5" outlineLevel="1" x14ac:dyDescent="0.2">
      <c r="A172" s="174">
        <v>65</v>
      </c>
      <c r="B172" s="175" t="s">
        <v>353</v>
      </c>
      <c r="C172" s="192" t="s">
        <v>354</v>
      </c>
      <c r="D172" s="176" t="s">
        <v>183</v>
      </c>
      <c r="E172" s="177">
        <v>520.08000000000004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79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9" t="s">
        <v>110</v>
      </c>
      <c r="S172" s="179" t="s">
        <v>111</v>
      </c>
      <c r="T172" s="180" t="s">
        <v>112</v>
      </c>
      <c r="U172" s="162">
        <v>0</v>
      </c>
      <c r="V172" s="162">
        <f>ROUND(E172*U172,2)</f>
        <v>0</v>
      </c>
      <c r="W172" s="162"/>
      <c r="X172" s="162" t="s">
        <v>113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355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193" t="s">
        <v>356</v>
      </c>
      <c r="D173" s="163"/>
      <c r="E173" s="164">
        <v>520.08000000000004</v>
      </c>
      <c r="F173" s="162"/>
      <c r="G173" s="162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118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2.5" outlineLevel="1" x14ac:dyDescent="0.2">
      <c r="A174" s="181">
        <v>66</v>
      </c>
      <c r="B174" s="182" t="s">
        <v>357</v>
      </c>
      <c r="C174" s="191" t="s">
        <v>358</v>
      </c>
      <c r="D174" s="183" t="s">
        <v>183</v>
      </c>
      <c r="E174" s="184">
        <v>43.78</v>
      </c>
      <c r="F174" s="185"/>
      <c r="G174" s="186">
        <f>ROUND(E174*F174,2)</f>
        <v>0</v>
      </c>
      <c r="H174" s="185"/>
      <c r="I174" s="186">
        <f>ROUND(E174*H174,2)</f>
        <v>0</v>
      </c>
      <c r="J174" s="185"/>
      <c r="K174" s="186">
        <f>ROUND(E174*J174,2)</f>
        <v>0</v>
      </c>
      <c r="L174" s="186">
        <v>21</v>
      </c>
      <c r="M174" s="186">
        <f>G174*(1+L174/100)</f>
        <v>0</v>
      </c>
      <c r="N174" s="184">
        <v>0</v>
      </c>
      <c r="O174" s="184">
        <f>ROUND(E174*N174,2)</f>
        <v>0</v>
      </c>
      <c r="P174" s="184">
        <v>0</v>
      </c>
      <c r="Q174" s="184">
        <f>ROUND(E174*P174,2)</f>
        <v>0</v>
      </c>
      <c r="R174" s="186" t="s">
        <v>359</v>
      </c>
      <c r="S174" s="186" t="s">
        <v>111</v>
      </c>
      <c r="T174" s="187" t="s">
        <v>112</v>
      </c>
      <c r="U174" s="162">
        <v>0</v>
      </c>
      <c r="V174" s="162">
        <f>ROUND(E174*U174,2)</f>
        <v>0</v>
      </c>
      <c r="W174" s="162"/>
      <c r="X174" s="162" t="s">
        <v>113</v>
      </c>
      <c r="Y174" s="152"/>
      <c r="Z174" s="152"/>
      <c r="AA174" s="152"/>
      <c r="AB174" s="152"/>
      <c r="AC174" s="152"/>
      <c r="AD174" s="152"/>
      <c r="AE174" s="152"/>
      <c r="AF174" s="152"/>
      <c r="AG174" s="152" t="s">
        <v>355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74">
        <v>67</v>
      </c>
      <c r="B175" s="175" t="s">
        <v>360</v>
      </c>
      <c r="C175" s="192" t="s">
        <v>361</v>
      </c>
      <c r="D175" s="176" t="s">
        <v>183</v>
      </c>
      <c r="E175" s="177">
        <v>86.24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9" t="s">
        <v>359</v>
      </c>
      <c r="S175" s="179" t="s">
        <v>184</v>
      </c>
      <c r="T175" s="180" t="s">
        <v>125</v>
      </c>
      <c r="U175" s="162">
        <v>0</v>
      </c>
      <c r="V175" s="162">
        <f>ROUND(E175*U175,2)</f>
        <v>0</v>
      </c>
      <c r="W175" s="162"/>
      <c r="X175" s="162" t="s">
        <v>185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186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93" t="s">
        <v>362</v>
      </c>
      <c r="D176" s="163"/>
      <c r="E176" s="164">
        <v>86.24</v>
      </c>
      <c r="F176" s="162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118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4">
        <v>68</v>
      </c>
      <c r="B177" s="175" t="s">
        <v>363</v>
      </c>
      <c r="C177" s="192" t="s">
        <v>364</v>
      </c>
      <c r="D177" s="176" t="s">
        <v>183</v>
      </c>
      <c r="E177" s="177">
        <v>130.02000000000001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 t="s">
        <v>110</v>
      </c>
      <c r="S177" s="179" t="s">
        <v>111</v>
      </c>
      <c r="T177" s="180" t="s">
        <v>112</v>
      </c>
      <c r="U177" s="162">
        <v>0.01</v>
      </c>
      <c r="V177" s="162">
        <f>ROUND(E177*U177,2)</f>
        <v>1.3</v>
      </c>
      <c r="W177" s="162"/>
      <c r="X177" s="162" t="s">
        <v>365</v>
      </c>
      <c r="Y177" s="152"/>
      <c r="Z177" s="152"/>
      <c r="AA177" s="152"/>
      <c r="AB177" s="152"/>
      <c r="AC177" s="152"/>
      <c r="AD177" s="152"/>
      <c r="AE177" s="152"/>
      <c r="AF177" s="152"/>
      <c r="AG177" s="152" t="s">
        <v>366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x14ac:dyDescent="0.2">
      <c r="A178" s="3"/>
      <c r="B178" s="4"/>
      <c r="C178" s="196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92</v>
      </c>
    </row>
    <row r="179" spans="1:60" x14ac:dyDescent="0.2">
      <c r="A179" s="155"/>
      <c r="B179" s="156" t="s">
        <v>29</v>
      </c>
      <c r="C179" s="197"/>
      <c r="D179" s="157"/>
      <c r="E179" s="158"/>
      <c r="F179" s="158"/>
      <c r="G179" s="189">
        <f>G8+G54+G66+G110+G112+G159+G162+G167+G171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f>SUMIF(L7:L177,AE178,G7:G177)</f>
        <v>0</v>
      </c>
      <c r="AF179">
        <f>SUMIF(L7:L177,AF178,G7:G177)</f>
        <v>0</v>
      </c>
      <c r="AG179" t="s">
        <v>367</v>
      </c>
    </row>
    <row r="180" spans="1:60" x14ac:dyDescent="0.2">
      <c r="C180" s="198"/>
      <c r="D180" s="10"/>
      <c r="AG180" t="s">
        <v>368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3D" sheet="1"/>
  <mergeCells count="38">
    <mergeCell ref="C17:G17"/>
    <mergeCell ref="A1:G1"/>
    <mergeCell ref="C2:G2"/>
    <mergeCell ref="C3:G3"/>
    <mergeCell ref="C4:G4"/>
    <mergeCell ref="C14:G14"/>
    <mergeCell ref="C80:G80"/>
    <mergeCell ref="C20:G20"/>
    <mergeCell ref="C25:G25"/>
    <mergeCell ref="C29:G29"/>
    <mergeCell ref="C31:G31"/>
    <mergeCell ref="C37:G37"/>
    <mergeCell ref="C41:G41"/>
    <mergeCell ref="C49:G49"/>
    <mergeCell ref="C56:G56"/>
    <mergeCell ref="C63:G63"/>
    <mergeCell ref="C75:G75"/>
    <mergeCell ref="C77:G77"/>
    <mergeCell ref="C130:G130"/>
    <mergeCell ref="C83:G83"/>
    <mergeCell ref="C88:G88"/>
    <mergeCell ref="C90:G90"/>
    <mergeCell ref="C93:G93"/>
    <mergeCell ref="C96:G96"/>
    <mergeCell ref="C98:G98"/>
    <mergeCell ref="C114:G114"/>
    <mergeCell ref="C115:G115"/>
    <mergeCell ref="C116:G116"/>
    <mergeCell ref="C117:G117"/>
    <mergeCell ref="C124:G124"/>
    <mergeCell ref="C166:G166"/>
    <mergeCell ref="C170:G170"/>
    <mergeCell ref="C132:G132"/>
    <mergeCell ref="C135:G135"/>
    <mergeCell ref="C154:G154"/>
    <mergeCell ref="C155:G155"/>
    <mergeCell ref="C161:G161"/>
    <mergeCell ref="C164:G1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Starosta</cp:lastModifiedBy>
  <cp:lastPrinted>2019-03-19T12:27:02Z</cp:lastPrinted>
  <dcterms:created xsi:type="dcterms:W3CDTF">2009-04-08T07:15:50Z</dcterms:created>
  <dcterms:modified xsi:type="dcterms:W3CDTF">2022-01-15T07:53:27Z</dcterms:modified>
</cp:coreProperties>
</file>