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kce 2022\EFEKT\Obec Libčany\ZD aktualizace_22.11.22\"/>
    </mc:Choice>
  </mc:AlternateContent>
  <xr:revisionPtr revIDLastSave="0" documentId="13_ncr:1_{B1D36386-9B35-42EB-8A10-9AF2E439881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9.1" sheetId="1" r:id="rId1"/>
    <sheet name="9.2" sheetId="2" r:id="rId2"/>
  </sheets>
  <externalReferences>
    <externalReference r:id="rId3"/>
  </externalReferences>
  <definedNames>
    <definedName name="CenaCelkem">#REF!</definedName>
    <definedName name="CenaCelkemBezDPH">#REF!</definedName>
    <definedName name="cisloobjektu">#REF!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ádrže" localSheetId="0">'[1]Vzorcování PO'!$R$1:$AB$8</definedName>
    <definedName name="nádrže" localSheetId="1">'[1]Vzorcování PO'!$R$1:$AB$8</definedName>
    <definedName name="nádrže">#REF!</definedName>
    <definedName name="nazevobjektu">#REF!</definedName>
    <definedName name="NazevStavebnihoRozpoctu">#REF!</definedName>
    <definedName name="oadresa">#REF!</definedName>
    <definedName name="okresy" localSheetId="0">'[1]Vzorcování PO'!$A$1:$N$14</definedName>
    <definedName name="okresy" localSheetId="1">'[1]Vzorcování PO'!$A$1:$N$14</definedName>
    <definedName name="okresy">#REF!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4" i="2" l="1"/>
  <c r="AD34" i="2" s="1"/>
  <c r="X26" i="2"/>
  <c r="AD26" i="2" s="1"/>
  <c r="X21" i="2"/>
  <c r="AD21" i="2" s="1"/>
  <c r="X14" i="2"/>
  <c r="AD14" i="2" s="1"/>
  <c r="P25" i="2" l="1"/>
  <c r="P23" i="2"/>
  <c r="P19" i="2"/>
  <c r="P13" i="2"/>
  <c r="P12" i="2" l="1"/>
  <c r="X11" i="2"/>
  <c r="AD11" i="2" s="1"/>
  <c r="X9" i="2"/>
  <c r="AD9" i="2" s="1"/>
  <c r="M4" i="1" l="1"/>
  <c r="AA36" i="2" l="1"/>
  <c r="AH36" i="2" s="1"/>
  <c r="X35" i="2"/>
  <c r="AD35" i="2" s="1"/>
  <c r="AA33" i="2"/>
  <c r="X32" i="2"/>
  <c r="AD32" i="2" s="1"/>
  <c r="X31" i="2"/>
  <c r="AD31" i="2" s="1"/>
  <c r="AA30" i="2"/>
  <c r="AH30" i="2" s="1"/>
  <c r="X29" i="2"/>
  <c r="AD29" i="2" s="1"/>
  <c r="AA28" i="2"/>
  <c r="AH28" i="2" s="1"/>
  <c r="X25" i="2"/>
  <c r="AD25" i="2" s="1"/>
  <c r="X24" i="2"/>
  <c r="AD24" i="2" s="1"/>
  <c r="X23" i="2"/>
  <c r="AD23" i="2" s="1"/>
  <c r="AA22" i="2"/>
  <c r="AH22" i="2" s="1"/>
  <c r="AH16" i="2" s="1"/>
  <c r="X20" i="2"/>
  <c r="AD20" i="2" s="1"/>
  <c r="X19" i="2"/>
  <c r="AD19" i="2" s="1"/>
  <c r="X18" i="2"/>
  <c r="AD18" i="2" s="1"/>
  <c r="X17" i="2"/>
  <c r="AD17" i="2" s="1"/>
  <c r="AA16" i="2"/>
  <c r="AA15" i="2"/>
  <c r="AH15" i="2" s="1"/>
  <c r="AH4" i="2" s="1"/>
  <c r="X13" i="2"/>
  <c r="AD13" i="2" s="1"/>
  <c r="X12" i="2"/>
  <c r="AD12" i="2" s="1"/>
  <c r="X10" i="2"/>
  <c r="AD10" i="2" s="1"/>
  <c r="X8" i="2"/>
  <c r="AD8" i="2" s="1"/>
  <c r="X7" i="2"/>
  <c r="AD7" i="2" s="1"/>
  <c r="X6" i="2"/>
  <c r="AD6" i="2" s="1"/>
  <c r="X5" i="2"/>
  <c r="AD5" i="2" s="1"/>
  <c r="AA4" i="2" l="1"/>
  <c r="AD27" i="2"/>
  <c r="AA27" i="2"/>
  <c r="AD4" i="2"/>
  <c r="AD16" i="2"/>
  <c r="AH33" i="2"/>
  <c r="AH27" i="2" s="1"/>
  <c r="AH38" i="2" s="1"/>
  <c r="AG43" i="2" s="1"/>
  <c r="X4" i="2"/>
  <c r="Q18" i="1" s="1"/>
  <c r="X27" i="2"/>
  <c r="X16" i="2"/>
  <c r="AA38" i="2" l="1"/>
  <c r="X43" i="2" s="1"/>
  <c r="AC43" i="2"/>
  <c r="AD38" i="2"/>
  <c r="AG41" i="2" s="1"/>
  <c r="X38" i="2"/>
  <c r="Q22" i="1"/>
  <c r="X41" i="2" l="1"/>
  <c r="AC41" i="2" s="1"/>
  <c r="Q24" i="1"/>
  <c r="Q32" i="1" s="1"/>
  <c r="Q34" i="1" s="1"/>
  <c r="Q38" i="1" s="1"/>
  <c r="AG42" i="2"/>
  <c r="S42" i="2" s="1"/>
  <c r="S43" i="2" s="1"/>
  <c r="X42" i="2"/>
  <c r="AC42" i="2" l="1"/>
</calcChain>
</file>

<file path=xl/sharedStrings.xml><?xml version="1.0" encoding="utf-8"?>
<sst xmlns="http://schemas.openxmlformats.org/spreadsheetml/2006/main" count="233" uniqueCount="118">
  <si>
    <t>POLOŽKOVÝ ROZPOČET STAVBY</t>
  </si>
  <si>
    <t>Objednatel</t>
  </si>
  <si>
    <t>Zhotovitel</t>
  </si>
  <si>
    <t>Rozpis ceny</t>
  </si>
  <si>
    <t>HSV</t>
  </si>
  <si>
    <t>Kč</t>
  </si>
  <si>
    <t>PSV</t>
  </si>
  <si>
    <t>MON</t>
  </si>
  <si>
    <t>Vedlejší náklady</t>
  </si>
  <si>
    <t>Ostatní náklady</t>
  </si>
  <si>
    <t>Celkem</t>
  </si>
  <si>
    <t>Rekapitulace daní</t>
  </si>
  <si>
    <t>Základ pro sníženou DPH</t>
  </si>
  <si>
    <t>15 %</t>
  </si>
  <si>
    <t>Snížená DPH</t>
  </si>
  <si>
    <t>Základ pro základní DPH</t>
  </si>
  <si>
    <t>21 %</t>
  </si>
  <si>
    <t>Základní DPH</t>
  </si>
  <si>
    <t>Zaokrouhlení</t>
  </si>
  <si>
    <t>Cena celkem s DPH</t>
  </si>
  <si>
    <t>V</t>
  </si>
  <si>
    <t>dne</t>
  </si>
  <si>
    <t>Za zhotovitele</t>
  </si>
  <si>
    <t>Za objednatele</t>
  </si>
  <si>
    <t>Číslo</t>
  </si>
  <si>
    <t>Položka</t>
  </si>
  <si>
    <t>Množství</t>
  </si>
  <si>
    <t>MJ</t>
  </si>
  <si>
    <t>Náklady v Kč bez DPH</t>
  </si>
  <si>
    <t>Náklady v Kč s DPH</t>
  </si>
  <si>
    <t>Kč/MJ</t>
  </si>
  <si>
    <t>Uznatelné</t>
  </si>
  <si>
    <t>Neuznatelné</t>
  </si>
  <si>
    <t>1.</t>
  </si>
  <si>
    <t>Materiál</t>
  </si>
  <si>
    <t>x</t>
  </si>
  <si>
    <t>1.1</t>
  </si>
  <si>
    <t>kus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</si>
  <si>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</si>
  <si>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</si>
  <si>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</si>
  <si>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</si>
  <si>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</si>
  <si>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</si>
  <si>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</si>
  <si>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</si>
  <si>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</si>
  <si>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Výložník na ocelový stožár 300/60 mm</t>
  </si>
  <si>
    <t>m</t>
  </si>
  <si>
    <t>Hybridní stykač 20A pro rozvaděč</t>
  </si>
  <si>
    <t>Podružný elektromateriál pro zapojení svítidel</t>
  </si>
  <si>
    <t>2.</t>
  </si>
  <si>
    <t>Montážní práce</t>
  </si>
  <si>
    <t>2.1</t>
  </si>
  <si>
    <t xml:space="preserve">Svítidlo veřejného osvětlení na výložník  </t>
  </si>
  <si>
    <t>2.2</t>
  </si>
  <si>
    <t>2.3</t>
  </si>
  <si>
    <t>Montáž výložníku - ocelový 1ramenný do 35 kg</t>
  </si>
  <si>
    <t>2.5</t>
  </si>
  <si>
    <t>2.6</t>
  </si>
  <si>
    <t>2.7</t>
  </si>
  <si>
    <t>HZS, práce v tarifní třídě 8</t>
  </si>
  <si>
    <t>h</t>
  </si>
  <si>
    <t>2.8</t>
  </si>
  <si>
    <t>Montážní plošina, montáž svítidel</t>
  </si>
  <si>
    <t>Svítidlo výbojkové na výložník, demontáž svítidel</t>
  </si>
  <si>
    <t>Demontáž stávající výzbroje rozváděče</t>
  </si>
  <si>
    <t>3.</t>
  </si>
  <si>
    <t>Ostatní</t>
  </si>
  <si>
    <t>3.1</t>
  </si>
  <si>
    <t>Vybudování zařízení staveniště</t>
  </si>
  <si>
    <t>kpl</t>
  </si>
  <si>
    <t>3.2</t>
  </si>
  <si>
    <t>Pasport VO</t>
  </si>
  <si>
    <t>3.3</t>
  </si>
  <si>
    <t>Ekologická likvidace svítidel a zdrojů</t>
  </si>
  <si>
    <t>3.4</t>
  </si>
  <si>
    <t>Vyhotovení protokolu o ověření osvětlenosti</t>
  </si>
  <si>
    <t>3.5</t>
  </si>
  <si>
    <t>Vyhotovení ZVA</t>
  </si>
  <si>
    <t>3.6</t>
  </si>
  <si>
    <t>Ubytování a doprava</t>
  </si>
  <si>
    <t>3.7</t>
  </si>
  <si>
    <t>3.8</t>
  </si>
  <si>
    <t>Zkoušky a revize včetně vyhotovení revizní zprávy</t>
  </si>
  <si>
    <t>3.9</t>
  </si>
  <si>
    <t>Doprava a manipulace s materiálem</t>
  </si>
  <si>
    <t>Podíl</t>
  </si>
  <si>
    <t>Bez DPH</t>
  </si>
  <si>
    <t>DPH 21 %</t>
  </si>
  <si>
    <t>Včetně DPH</t>
  </si>
  <si>
    <t>Celkové výdaje</t>
  </si>
  <si>
    <t>100%</t>
  </si>
  <si>
    <t>Způsobilé výdaje</t>
  </si>
  <si>
    <t>Nezpůsobilé výdaje</t>
  </si>
  <si>
    <t>Svítidlo LED - úsek 101,102, max. příkon 15 W, třída P4</t>
  </si>
  <si>
    <t>Svítidlo LED - úsek 201, max. příkon 8 W, třída P7</t>
  </si>
  <si>
    <t>Svítidlo LED - úsek 301,302,303,304, max. příkon 8 W, třída P5</t>
  </si>
  <si>
    <t>Výložník na ocelový stožár 500/60 mm</t>
  </si>
  <si>
    <t>Výložník na ocelový stožár 750/60 mm</t>
  </si>
  <si>
    <t>Výložník na betonový stožár 1000/60 mm</t>
  </si>
  <si>
    <t>Obec Libčany</t>
  </si>
  <si>
    <t>503 22 Libčany</t>
  </si>
  <si>
    <t>Libčany 80</t>
  </si>
  <si>
    <t>IČ 00269000</t>
  </si>
  <si>
    <t>DIČ CZ 00269000</t>
  </si>
  <si>
    <t>Celková revitalizace veřejného osvětlení</t>
  </si>
  <si>
    <t>2.4</t>
  </si>
  <si>
    <t>Materiál pro rekonstrukci RVO</t>
  </si>
  <si>
    <t>1.11</t>
  </si>
  <si>
    <t>Rekonstrukce rozvaděče RVO</t>
  </si>
  <si>
    <t>2.9</t>
  </si>
  <si>
    <t>2.10</t>
  </si>
  <si>
    <t>Demontáž rozvaděčové skříně RVO</t>
  </si>
  <si>
    <t>Rekonstrukce rozvaděče - dozbrojení stykači pro LED</t>
  </si>
  <si>
    <t>Obchodní název nabízeného plnění</t>
  </si>
  <si>
    <r>
      <t>Kabel silový s Cu jádrem 750 V CYKY 3 C x 1,5 mm</t>
    </r>
    <r>
      <rPr>
        <vertAlign val="superscript"/>
        <sz val="11"/>
        <color theme="1"/>
        <rFont val="Cambria"/>
        <family val="1"/>
        <charset val="238"/>
      </rPr>
      <t>2</t>
    </r>
  </si>
  <si>
    <r>
      <t>Kabel CYKY-m 750 V 3 x 1,5 mm</t>
    </r>
    <r>
      <rPr>
        <vertAlign val="superscript"/>
        <sz val="11"/>
        <color theme="1"/>
        <rFont val="Cambria"/>
        <family val="1"/>
        <charset val="238"/>
      </rPr>
      <t>2</t>
    </r>
    <r>
      <rPr>
        <sz val="11"/>
        <color theme="1"/>
        <rFont val="Cambria"/>
        <family val="1"/>
        <charset val="238"/>
      </rPr>
      <t xml:space="preserve"> volně uložený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</si>
</sst>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3" tint="0.3999755851924192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5B9BD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5" fillId="0" borderId="0"/>
    <xf numFmtId="0" fontId="25" fillId="0" borderId="0" applyNumberFormat="0" applyFill="0" applyBorder="0" applyAlignment="0" applyProtection="0"/>
  </cellStyleXfs>
  <cellXfs count="208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4" fillId="0" borderId="0" xfId="1" applyFont="1" applyAlignment="1">
      <alignment vertical="top" wrapText="1"/>
    </xf>
    <xf numFmtId="0" fontId="11" fillId="0" borderId="0" xfId="1" applyFont="1" applyAlignme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vertical="center" wrapText="1"/>
    </xf>
    <xf numFmtId="0" fontId="12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justify" vertical="center" wrapText="1"/>
    </xf>
    <xf numFmtId="0" fontId="9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justify" vertical="center"/>
    </xf>
    <xf numFmtId="49" fontId="3" fillId="0" borderId="0" xfId="1" applyNumberFormat="1" applyAlignment="1">
      <alignment vertical="center"/>
    </xf>
    <xf numFmtId="0" fontId="3" fillId="0" borderId="0" xfId="1" applyAlignment="1">
      <alignment vertical="center"/>
    </xf>
    <xf numFmtId="0" fontId="2" fillId="0" borderId="0" xfId="1" applyFont="1" applyAlignment="1">
      <alignment vertical="center"/>
    </xf>
    <xf numFmtId="49" fontId="3" fillId="0" borderId="0" xfId="1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2" fillId="0" borderId="0" xfId="1" applyFont="1" applyAlignment="1">
      <alignment horizontal="center" vertical="center"/>
    </xf>
    <xf numFmtId="4" fontId="16" fillId="0" borderId="0" xfId="2" applyNumberFormat="1" applyFont="1" applyAlignment="1">
      <alignment horizontal="right" vertical="center"/>
    </xf>
    <xf numFmtId="0" fontId="17" fillId="0" borderId="0" xfId="2" applyFont="1"/>
    <xf numFmtId="4" fontId="2" fillId="0" borderId="0" xfId="1" applyNumberFormat="1" applyFont="1" applyAlignment="1">
      <alignment horizontal="center" vertical="center"/>
    </xf>
    <xf numFmtId="4" fontId="3" fillId="0" borderId="0" xfId="1" applyNumberFormat="1" applyAlignment="1">
      <alignment horizontal="right" vertical="center"/>
    </xf>
    <xf numFmtId="2" fontId="3" fillId="0" borderId="0" xfId="1" applyNumberFormat="1" applyAlignment="1">
      <alignment vertical="center"/>
    </xf>
    <xf numFmtId="49" fontId="1" fillId="0" borderId="4" xfId="1" applyNumberFormat="1" applyFont="1" applyBorder="1" applyAlignment="1">
      <alignment vertical="center"/>
    </xf>
    <xf numFmtId="49" fontId="1" fillId="0" borderId="2" xfId="1" applyNumberFormat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2" fontId="1" fillId="0" borderId="13" xfId="1" applyNumberFormat="1" applyFont="1" applyBorder="1" applyAlignment="1">
      <alignment vertical="center"/>
    </xf>
    <xf numFmtId="2" fontId="1" fillId="0" borderId="4" xfId="1" applyNumberFormat="1" applyFont="1" applyBorder="1" applyAlignment="1">
      <alignment vertical="center"/>
    </xf>
    <xf numFmtId="0" fontId="3" fillId="0" borderId="0" xfId="1" applyAlignment="1">
      <alignment vertical="center" wrapText="1"/>
    </xf>
    <xf numFmtId="0" fontId="2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3" fillId="0" borderId="0" xfId="1" applyAlignment="1">
      <alignment vertical="top" wrapText="1"/>
    </xf>
    <xf numFmtId="0" fontId="20" fillId="0" borderId="0" xfId="1" applyFont="1" applyAlignment="1">
      <alignment vertical="center"/>
    </xf>
    <xf numFmtId="0" fontId="3" fillId="0" borderId="0" xfId="1" applyAlignment="1">
      <alignment horizontal="left" vertical="center" wrapText="1"/>
    </xf>
    <xf numFmtId="0" fontId="1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left" vertical="center" wrapText="1"/>
    </xf>
    <xf numFmtId="0" fontId="3" fillId="0" borderId="0" xfId="1" applyAlignment="1">
      <alignment horizontal="justify" vertical="center" wrapText="1"/>
    </xf>
    <xf numFmtId="0" fontId="22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justify" vertical="center" wrapText="1"/>
    </xf>
    <xf numFmtId="0" fontId="18" fillId="0" borderId="0" xfId="1" applyFont="1" applyAlignment="1">
      <alignment vertical="center" wrapText="1"/>
    </xf>
    <xf numFmtId="0" fontId="22" fillId="0" borderId="0" xfId="1" applyFont="1" applyAlignment="1">
      <alignment vertical="center" wrapText="1"/>
    </xf>
    <xf numFmtId="0" fontId="22" fillId="0" borderId="0" xfId="1" applyFont="1" applyAlignment="1">
      <alignment horizontal="left" vertical="center" wrapText="1"/>
    </xf>
    <xf numFmtId="0" fontId="23" fillId="0" borderId="0" xfId="1" applyFont="1" applyAlignment="1">
      <alignment vertical="top" wrapText="1"/>
    </xf>
    <xf numFmtId="0" fontId="2" fillId="0" borderId="0" xfId="1" applyFont="1" applyAlignment="1">
      <alignment horizontal="left" vertical="center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vertical="top"/>
    </xf>
    <xf numFmtId="0" fontId="1" fillId="0" borderId="0" xfId="1" applyFont="1" applyAlignment="1">
      <alignment horizontal="left" vertical="center"/>
    </xf>
    <xf numFmtId="0" fontId="3" fillId="0" borderId="0" xfId="1" applyAlignment="1">
      <alignment horizontal="justify" vertical="center"/>
    </xf>
    <xf numFmtId="0" fontId="24" fillId="0" borderId="0" xfId="1" applyFont="1" applyAlignment="1">
      <alignment vertical="center"/>
    </xf>
    <xf numFmtId="0" fontId="28" fillId="0" borderId="3" xfId="1" applyFont="1" applyBorder="1" applyAlignment="1">
      <alignment vertical="center"/>
    </xf>
    <xf numFmtId="49" fontId="28" fillId="0" borderId="0" xfId="1" applyNumberFormat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4" fontId="4" fillId="0" borderId="5" xfId="1" applyNumberFormat="1" applyFont="1" applyBorder="1" applyAlignment="1">
      <alignment horizontal="right" vertical="center"/>
    </xf>
    <xf numFmtId="4" fontId="4" fillId="0" borderId="6" xfId="1" applyNumberFormat="1" applyFont="1" applyBorder="1" applyAlignment="1">
      <alignment horizontal="right" vertical="center"/>
    </xf>
    <xf numFmtId="4" fontId="4" fillId="0" borderId="8" xfId="1" applyNumberFormat="1" applyFont="1" applyBorder="1" applyAlignment="1">
      <alignment horizontal="right" vertical="center"/>
    </xf>
    <xf numFmtId="4" fontId="4" fillId="0" borderId="1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4" fontId="10" fillId="0" borderId="5" xfId="1" applyNumberFormat="1" applyFont="1" applyBorder="1" applyAlignment="1">
      <alignment horizontal="right" vertical="center"/>
    </xf>
    <xf numFmtId="4" fontId="10" fillId="0" borderId="6" xfId="1" applyNumberFormat="1" applyFont="1" applyBorder="1" applyAlignment="1">
      <alignment horizontal="right" vertical="center"/>
    </xf>
    <xf numFmtId="4" fontId="10" fillId="0" borderId="8" xfId="1" applyNumberFormat="1" applyFont="1" applyBorder="1" applyAlignment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/>
    </xf>
    <xf numFmtId="4" fontId="10" fillId="2" borderId="0" xfId="1" applyNumberFormat="1" applyFont="1" applyFill="1" applyAlignment="1">
      <alignment horizontal="right" vertical="center"/>
    </xf>
    <xf numFmtId="4" fontId="10" fillId="2" borderId="1" xfId="1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center" vertical="center"/>
    </xf>
    <xf numFmtId="4" fontId="4" fillId="0" borderId="11" xfId="1" applyNumberFormat="1" applyFont="1" applyBorder="1" applyAlignment="1">
      <alignment horizontal="right" vertical="center"/>
    </xf>
    <xf numFmtId="4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" fontId="30" fillId="0" borderId="3" xfId="1" applyNumberFormat="1" applyFont="1" applyBorder="1" applyAlignment="1">
      <alignment horizontal="center" vertical="center"/>
    </xf>
    <xf numFmtId="4" fontId="27" fillId="0" borderId="3" xfId="1" applyNumberFormat="1" applyFont="1" applyBorder="1" applyAlignment="1">
      <alignment horizontal="center" vertical="center"/>
    </xf>
    <xf numFmtId="4" fontId="27" fillId="0" borderId="4" xfId="1" applyNumberFormat="1" applyFont="1" applyBorder="1" applyAlignment="1">
      <alignment horizontal="center" vertical="center"/>
    </xf>
    <xf numFmtId="4" fontId="30" fillId="0" borderId="13" xfId="1" applyNumberFormat="1" applyFont="1" applyBorder="1" applyAlignment="1">
      <alignment horizontal="center" vertical="center"/>
    </xf>
    <xf numFmtId="4" fontId="28" fillId="0" borderId="4" xfId="1" applyNumberFormat="1" applyFont="1" applyBorder="1" applyAlignment="1">
      <alignment horizontal="center" vertical="center"/>
    </xf>
    <xf numFmtId="4" fontId="28" fillId="0" borderId="2" xfId="1" applyNumberFormat="1" applyFont="1" applyBorder="1" applyAlignment="1">
      <alignment horizontal="center" vertical="center"/>
    </xf>
    <xf numFmtId="4" fontId="28" fillId="0" borderId="13" xfId="1" applyNumberFormat="1" applyFont="1" applyBorder="1" applyAlignment="1">
      <alignment horizontal="center" vertical="center"/>
    </xf>
    <xf numFmtId="4" fontId="28" fillId="0" borderId="3" xfId="1" applyNumberFormat="1" applyFont="1" applyBorder="1" applyAlignment="1">
      <alignment horizontal="right" vertical="center"/>
    </xf>
    <xf numFmtId="4" fontId="28" fillId="0" borderId="3" xfId="1" applyNumberFormat="1" applyFont="1" applyBorder="1" applyAlignment="1">
      <alignment horizontal="center" vertical="center"/>
    </xf>
    <xf numFmtId="49" fontId="28" fillId="0" borderId="3" xfId="1" applyNumberFormat="1" applyFont="1" applyBorder="1" applyAlignment="1">
      <alignment horizontal="center" vertical="center"/>
    </xf>
    <xf numFmtId="0" fontId="28" fillId="0" borderId="18" xfId="2" applyFont="1" applyBorder="1" applyAlignment="1">
      <alignment horizontal="left" vertical="center"/>
    </xf>
    <xf numFmtId="0" fontId="31" fillId="0" borderId="19" xfId="2" applyFont="1" applyBorder="1"/>
    <xf numFmtId="0" fontId="31" fillId="0" borderId="20" xfId="2" applyFont="1" applyBorder="1"/>
    <xf numFmtId="0" fontId="28" fillId="0" borderId="4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4" fontId="28" fillId="0" borderId="18" xfId="2" applyNumberFormat="1" applyFont="1" applyBorder="1" applyAlignment="1">
      <alignment horizontal="right" vertical="center"/>
    </xf>
    <xf numFmtId="4" fontId="28" fillId="0" borderId="4" xfId="1" applyNumberFormat="1" applyFont="1" applyBorder="1" applyAlignment="1">
      <alignment horizontal="right" vertical="center"/>
    </xf>
    <xf numFmtId="4" fontId="28" fillId="0" borderId="2" xfId="1" applyNumberFormat="1" applyFont="1" applyBorder="1" applyAlignment="1">
      <alignment horizontal="right" vertical="center"/>
    </xf>
    <xf numFmtId="4" fontId="28" fillId="0" borderId="13" xfId="1" applyNumberFormat="1" applyFont="1" applyBorder="1" applyAlignment="1">
      <alignment horizontal="right" vertical="center"/>
    </xf>
    <xf numFmtId="4" fontId="28" fillId="0" borderId="10" xfId="1" applyNumberFormat="1" applyFont="1" applyBorder="1" applyAlignment="1">
      <alignment horizontal="right" vertical="center"/>
    </xf>
    <xf numFmtId="49" fontId="30" fillId="3" borderId="4" xfId="1" applyNumberFormat="1" applyFont="1" applyFill="1" applyBorder="1" applyAlignment="1">
      <alignment horizontal="center" vertical="center"/>
    </xf>
    <xf numFmtId="49" fontId="30" fillId="3" borderId="2" xfId="1" applyNumberFormat="1" applyFont="1" applyFill="1" applyBorder="1" applyAlignment="1">
      <alignment horizontal="center" vertical="center"/>
    </xf>
    <xf numFmtId="49" fontId="30" fillId="3" borderId="13" xfId="1" applyNumberFormat="1" applyFont="1" applyFill="1" applyBorder="1" applyAlignment="1">
      <alignment horizontal="center" vertical="center"/>
    </xf>
    <xf numFmtId="0" fontId="30" fillId="3" borderId="14" xfId="1" applyFont="1" applyFill="1" applyBorder="1" applyAlignment="1">
      <alignment horizontal="left" vertical="center"/>
    </xf>
    <xf numFmtId="0" fontId="30" fillId="3" borderId="15" xfId="1" applyFont="1" applyFill="1" applyBorder="1" applyAlignment="1">
      <alignment horizontal="left" vertical="center"/>
    </xf>
    <xf numFmtId="0" fontId="30" fillId="3" borderId="16" xfId="1" applyFont="1" applyFill="1" applyBorder="1" applyAlignment="1">
      <alignment horizontal="left" vertical="center"/>
    </xf>
    <xf numFmtId="0" fontId="30" fillId="3" borderId="4" xfId="1" applyFont="1" applyFill="1" applyBorder="1" applyAlignment="1">
      <alignment horizontal="center" vertical="center"/>
    </xf>
    <xf numFmtId="0" fontId="30" fillId="3" borderId="2" xfId="1" applyFont="1" applyFill="1" applyBorder="1" applyAlignment="1">
      <alignment horizontal="center" vertical="center"/>
    </xf>
    <xf numFmtId="0" fontId="30" fillId="3" borderId="13" xfId="1" applyFont="1" applyFill="1" applyBorder="1" applyAlignment="1">
      <alignment horizontal="center" vertical="center"/>
    </xf>
    <xf numFmtId="4" fontId="30" fillId="3" borderId="14" xfId="1" applyNumberFormat="1" applyFont="1" applyFill="1" applyBorder="1" applyAlignment="1">
      <alignment horizontal="center" vertical="center"/>
    </xf>
    <xf numFmtId="4" fontId="30" fillId="3" borderId="15" xfId="1" applyNumberFormat="1" applyFont="1" applyFill="1" applyBorder="1" applyAlignment="1">
      <alignment horizontal="center" vertical="center"/>
    </xf>
    <xf numFmtId="4" fontId="30" fillId="3" borderId="16" xfId="1" applyNumberFormat="1" applyFont="1" applyFill="1" applyBorder="1" applyAlignment="1">
      <alignment horizontal="center" vertical="center"/>
    </xf>
    <xf numFmtId="4" fontId="30" fillId="3" borderId="4" xfId="1" applyNumberFormat="1" applyFont="1" applyFill="1" applyBorder="1" applyAlignment="1">
      <alignment horizontal="right" vertical="center"/>
    </xf>
    <xf numFmtId="4" fontId="30" fillId="3" borderId="2" xfId="1" applyNumberFormat="1" applyFont="1" applyFill="1" applyBorder="1" applyAlignment="1">
      <alignment horizontal="right" vertical="center"/>
    </xf>
    <xf numFmtId="4" fontId="30" fillId="3" borderId="13" xfId="1" applyNumberFormat="1" applyFont="1" applyFill="1" applyBorder="1" applyAlignment="1">
      <alignment horizontal="right" vertical="center"/>
    </xf>
    <xf numFmtId="49" fontId="30" fillId="0" borderId="3" xfId="1" applyNumberFormat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28" fillId="0" borderId="18" xfId="2" applyFont="1" applyBorder="1" applyAlignment="1">
      <alignment horizontal="left" vertical="center" wrapText="1"/>
    </xf>
    <xf numFmtId="0" fontId="31" fillId="0" borderId="19" xfId="2" applyFont="1" applyBorder="1" applyAlignment="1">
      <alignment wrapText="1"/>
    </xf>
    <xf numFmtId="0" fontId="31" fillId="0" borderId="20" xfId="2" applyFont="1" applyBorder="1" applyAlignment="1">
      <alignment wrapText="1"/>
    </xf>
    <xf numFmtId="0" fontId="28" fillId="0" borderId="3" xfId="1" applyFont="1" applyBorder="1" applyAlignment="1">
      <alignment horizontal="left" vertical="center"/>
    </xf>
    <xf numFmtId="49" fontId="30" fillId="3" borderId="3" xfId="1" applyNumberFormat="1" applyFont="1" applyFill="1" applyBorder="1" applyAlignment="1">
      <alignment horizontal="center" vertical="center"/>
    </xf>
    <xf numFmtId="0" fontId="30" fillId="3" borderId="3" xfId="1" applyFont="1" applyFill="1" applyBorder="1" applyAlignment="1">
      <alignment horizontal="left" vertical="center"/>
    </xf>
    <xf numFmtId="4" fontId="28" fillId="0" borderId="21" xfId="2" applyNumberFormat="1" applyFont="1" applyBorder="1" applyAlignment="1">
      <alignment horizontal="right" vertical="center"/>
    </xf>
    <xf numFmtId="4" fontId="28" fillId="0" borderId="19" xfId="2" applyNumberFormat="1" applyFont="1" applyBorder="1" applyAlignment="1">
      <alignment horizontal="right" vertical="center"/>
    </xf>
    <xf numFmtId="4" fontId="28" fillId="0" borderId="20" xfId="2" applyNumberFormat="1" applyFont="1" applyBorder="1" applyAlignment="1">
      <alignment horizontal="right" vertical="center"/>
    </xf>
    <xf numFmtId="4" fontId="28" fillId="0" borderId="22" xfId="1" applyNumberFormat="1" applyFont="1" applyBorder="1" applyAlignment="1">
      <alignment horizontal="right" vertical="center"/>
    </xf>
    <xf numFmtId="4" fontId="30" fillId="3" borderId="3" xfId="1" applyNumberFormat="1" applyFont="1" applyFill="1" applyBorder="1" applyAlignment="1">
      <alignment horizontal="right" vertical="center"/>
    </xf>
    <xf numFmtId="0" fontId="28" fillId="0" borderId="4" xfId="1" applyFont="1" applyBorder="1" applyAlignment="1">
      <alignment horizontal="left" vertical="center"/>
    </xf>
    <xf numFmtId="0" fontId="28" fillId="0" borderId="2" xfId="1" applyFont="1" applyBorder="1" applyAlignment="1">
      <alignment horizontal="left" vertical="center"/>
    </xf>
    <xf numFmtId="0" fontId="28" fillId="0" borderId="13" xfId="1" applyFont="1" applyBorder="1" applyAlignment="1">
      <alignment horizontal="left" vertical="center"/>
    </xf>
    <xf numFmtId="4" fontId="33" fillId="3" borderId="3" xfId="1" applyNumberFormat="1" applyFont="1" applyFill="1" applyBorder="1" applyAlignment="1">
      <alignment horizontal="right" vertical="center"/>
    </xf>
    <xf numFmtId="49" fontId="33" fillId="3" borderId="3" xfId="1" applyNumberFormat="1" applyFont="1" applyFill="1" applyBorder="1" applyAlignment="1">
      <alignment horizontal="center" vertical="center"/>
    </xf>
    <xf numFmtId="0" fontId="33" fillId="3" borderId="3" xfId="1" applyFont="1" applyFill="1" applyBorder="1" applyAlignment="1">
      <alignment horizontal="left" vertical="center"/>
    </xf>
    <xf numFmtId="0" fontId="28" fillId="0" borderId="3" xfId="1" applyFont="1" applyBorder="1" applyAlignment="1">
      <alignment horizontal="center" vertical="center"/>
    </xf>
    <xf numFmtId="0" fontId="28" fillId="0" borderId="10" xfId="1" applyFont="1" applyBorder="1" applyAlignment="1">
      <alignment horizontal="left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4" fontId="28" fillId="0" borderId="24" xfId="2" applyNumberFormat="1" applyFont="1" applyBorder="1" applyAlignment="1">
      <alignment horizontal="right" vertical="center"/>
    </xf>
    <xf numFmtId="0" fontId="31" fillId="0" borderId="25" xfId="2" applyFont="1" applyBorder="1"/>
    <xf numFmtId="0" fontId="31" fillId="0" borderId="26" xfId="2" applyFont="1" applyBorder="1"/>
    <xf numFmtId="4" fontId="28" fillId="0" borderId="5" xfId="1" applyNumberFormat="1" applyFont="1" applyBorder="1" applyAlignment="1">
      <alignment horizontal="center" vertical="center"/>
    </xf>
    <xf numFmtId="4" fontId="28" fillId="0" borderId="6" xfId="1" applyNumberFormat="1" applyFont="1" applyBorder="1" applyAlignment="1">
      <alignment horizontal="center" vertical="center"/>
    </xf>
    <xf numFmtId="4" fontId="28" fillId="0" borderId="7" xfId="1" applyNumberFormat="1" applyFont="1" applyBorder="1" applyAlignment="1">
      <alignment horizontal="center" vertical="center"/>
    </xf>
    <xf numFmtId="0" fontId="2" fillId="2" borderId="27" xfId="1" applyFont="1" applyFill="1" applyBorder="1" applyAlignment="1">
      <alignment horizontal="left" vertical="center"/>
    </xf>
    <xf numFmtId="0" fontId="2" fillId="2" borderId="28" xfId="1" applyFont="1" applyFill="1" applyBorder="1" applyAlignment="1">
      <alignment horizontal="left" vertical="center"/>
    </xf>
    <xf numFmtId="4" fontId="2" fillId="2" borderId="28" xfId="1" applyNumberFormat="1" applyFont="1" applyFill="1" applyBorder="1" applyAlignment="1">
      <alignment horizontal="center" vertical="center"/>
    </xf>
    <xf numFmtId="4" fontId="2" fillId="2" borderId="29" xfId="1" applyNumberFormat="1" applyFont="1" applyFill="1" applyBorder="1" applyAlignment="1">
      <alignment horizontal="center" vertical="center"/>
    </xf>
    <xf numFmtId="4" fontId="28" fillId="0" borderId="3" xfId="2" applyNumberFormat="1" applyFont="1" applyBorder="1" applyAlignment="1">
      <alignment horizontal="right" vertical="center"/>
    </xf>
    <xf numFmtId="0" fontId="31" fillId="0" borderId="3" xfId="2" applyFont="1" applyBorder="1"/>
    <xf numFmtId="0" fontId="1" fillId="0" borderId="3" xfId="1" applyFont="1" applyBorder="1" applyAlignment="1">
      <alignment horizontal="left" vertical="center"/>
    </xf>
    <xf numFmtId="9" fontId="1" fillId="0" borderId="3" xfId="1" applyNumberFormat="1" applyFont="1" applyBorder="1" applyAlignment="1">
      <alignment horizontal="center" vertical="center"/>
    </xf>
    <xf numFmtId="2" fontId="1" fillId="0" borderId="3" xfId="1" applyNumberFormat="1" applyFont="1" applyBorder="1" applyAlignment="1">
      <alignment horizontal="center" vertical="center"/>
    </xf>
    <xf numFmtId="4" fontId="1" fillId="0" borderId="3" xfId="1" applyNumberFormat="1" applyFont="1" applyBorder="1" applyAlignment="1">
      <alignment horizontal="center" vertical="center"/>
    </xf>
    <xf numFmtId="2" fontId="2" fillId="3" borderId="13" xfId="1" applyNumberFormat="1" applyFont="1" applyFill="1" applyBorder="1" applyAlignment="1">
      <alignment horizontal="center" vertical="center"/>
    </xf>
    <xf numFmtId="2" fontId="2" fillId="3" borderId="3" xfId="1" applyNumberFormat="1" applyFont="1" applyFill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  <xf numFmtId="49" fontId="1" fillId="0" borderId="3" xfId="1" applyNumberFormat="1" applyFont="1" applyBorder="1" applyAlignment="1">
      <alignment horizontal="center" vertical="center"/>
    </xf>
    <xf numFmtId="0" fontId="27" fillId="3" borderId="10" xfId="1" applyFont="1" applyFill="1" applyBorder="1" applyAlignment="1">
      <alignment horizontal="center" vertical="center" wrapText="1"/>
    </xf>
    <xf numFmtId="0" fontId="27" fillId="3" borderId="30" xfId="1" applyFont="1" applyFill="1" applyBorder="1" applyAlignment="1">
      <alignment horizontal="center" vertical="center" wrapText="1"/>
    </xf>
    <xf numFmtId="0" fontId="27" fillId="3" borderId="17" xfId="1" applyFont="1" applyFill="1" applyBorder="1" applyAlignment="1">
      <alignment horizontal="center" vertical="center" wrapText="1"/>
    </xf>
    <xf numFmtId="4" fontId="28" fillId="0" borderId="23" xfId="2" applyNumberFormat="1" applyFont="1" applyBorder="1" applyAlignment="1">
      <alignment horizontal="right" vertical="center"/>
    </xf>
  </cellXfs>
  <cellStyles count="4">
    <cellStyle name="Hypertextový odkaz 2" xfId="3" xr:uid="{00000000-0005-0000-0000-000000000000}"/>
    <cellStyle name="Normální" xfId="0" builtinId="0"/>
    <cellStyle name="Normální 2" xfId="1" xr:uid="{00000000-0005-0000-0000-000002000000}"/>
    <cellStyle name="Normální 3" xfId="2" xr:uid="{00000000-0005-0000-0000-000003000000}"/>
  </cellStyles>
  <dxfs count="2"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vt\Downloads\2275_Divi&#353;\Vz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cování PO"/>
      <sheetName val="Vzorcování TP"/>
      <sheetName val="Doplň"/>
      <sheetName val="PřípravaTZ"/>
      <sheetName val="škrtacObjednávkaOP+ADMINISTRACE"/>
      <sheetName val="TZ"/>
      <sheetName val="Cenová nabídka"/>
      <sheetName val="OP Zálivka"/>
      <sheetName val="OP WC+Zálivka"/>
      <sheetName val="OP Šedé vody"/>
      <sheetName val="SoD_New"/>
      <sheetName val="Příloha k SoD"/>
      <sheetName val="Předávací protokol"/>
      <sheetName val="SoD"/>
      <sheetName val="List1"/>
    </sheetNames>
    <sheetDataSet>
      <sheetData sheetId="0">
        <row r="1">
          <cell r="A1" t="str">
            <v>Hlavní město Praha</v>
          </cell>
          <cell r="B1" t="str">
            <v>Jihočeský</v>
          </cell>
          <cell r="C1" t="str">
            <v>Jihomoravský</v>
          </cell>
          <cell r="D1" t="str">
            <v>Karlovarský</v>
          </cell>
          <cell r="E1" t="str">
            <v>Vysočina</v>
          </cell>
          <cell r="F1" t="str">
            <v>Královéhradecký</v>
          </cell>
          <cell r="G1" t="str">
            <v>Liberecký</v>
          </cell>
          <cell r="H1" t="str">
            <v>Moravskoslezský</v>
          </cell>
          <cell r="I1" t="str">
            <v>Olomoucký</v>
          </cell>
          <cell r="J1" t="str">
            <v>Pardubický</v>
          </cell>
          <cell r="K1" t="str">
            <v>Plzeňský</v>
          </cell>
          <cell r="L1" t="str">
            <v>Středočeský</v>
          </cell>
          <cell r="M1" t="str">
            <v>Ústecký</v>
          </cell>
          <cell r="N1" t="str">
            <v>Zlínský</v>
          </cell>
          <cell r="R1" t="str">
            <v>SINEKO s.r.o.</v>
          </cell>
          <cell r="S1" t="str">
            <v>IRRIGA s.ro.</v>
          </cell>
          <cell r="T1" t="str">
            <v>Gluc PBS s.r.o.</v>
          </cell>
          <cell r="U1" t="str">
            <v>Špaček plast s.r.o.</v>
          </cell>
          <cell r="V1" t="str">
            <v>ELKOPLAST CZ, s.r.o.</v>
          </cell>
          <cell r="W1" t="str">
            <v>Pagáč Plasty</v>
          </cell>
          <cell r="X1" t="str">
            <v>MRAVEC PLAST s.r.o.</v>
          </cell>
          <cell r="Y1" t="str">
            <v>NAŠE JÍMKY s.r.o.</v>
          </cell>
          <cell r="Z1" t="str">
            <v>Vybere žadatel</v>
          </cell>
        </row>
        <row r="2">
          <cell r="A2" t="str">
            <v>-</v>
          </cell>
          <cell r="B2" t="str">
            <v>České Budějovice</v>
          </cell>
          <cell r="C2" t="str">
            <v>Blansko</v>
          </cell>
          <cell r="D2" t="str">
            <v>Cheb</v>
          </cell>
          <cell r="E2" t="str">
            <v>Havlíčkův Brod</v>
          </cell>
          <cell r="F2" t="str">
            <v>Hradec Králové</v>
          </cell>
          <cell r="G2" t="str">
            <v>Česká Lípa</v>
          </cell>
          <cell r="H2" t="str">
            <v>Bruntál</v>
          </cell>
          <cell r="I2" t="str">
            <v>Jeseník</v>
          </cell>
          <cell r="J2" t="str">
            <v>Chrudim</v>
          </cell>
          <cell r="K2" t="str">
            <v>Domažlice</v>
          </cell>
          <cell r="L2" t="str">
            <v>Benešov</v>
          </cell>
          <cell r="M2" t="str">
            <v>Děčín</v>
          </cell>
          <cell r="N2" t="str">
            <v>Kroměříž</v>
          </cell>
          <cell r="R2" t="str">
            <v>1x akumulační nádrž NAUTILUS o celkovém objemu 3 m3</v>
          </cell>
          <cell r="S2" t="str">
            <v>dopsat ručně dle typu</v>
          </cell>
          <cell r="T2" t="str">
            <v>dopsat ručně dle typu</v>
          </cell>
          <cell r="U2" t="str">
            <v>dopsat ručně dle typu</v>
          </cell>
          <cell r="V2" t="str">
            <v>dopsat ručně dle typu</v>
          </cell>
          <cell r="W2" t="str">
            <v>dopsat ručně dle typu</v>
          </cell>
          <cell r="X2" t="str">
            <v>dopsat ručně dle typu</v>
          </cell>
          <cell r="Y2" t="str">
            <v>dopsat ručně dle typu</v>
          </cell>
          <cell r="Z2" t="str">
            <v>1x akumulační nádrž o minimálním objemu XYZ m3</v>
          </cell>
        </row>
        <row r="3">
          <cell r="B3" t="str">
            <v>Český Krumlov</v>
          </cell>
          <cell r="C3" t="str">
            <v>Brno-město</v>
          </cell>
          <cell r="D3" t="str">
            <v>Karlovy Vary</v>
          </cell>
          <cell r="E3" t="str">
            <v>Jihlava</v>
          </cell>
          <cell r="F3" t="str">
            <v>Jičín</v>
          </cell>
          <cell r="G3" t="str">
            <v>Jablonec nad Nisou</v>
          </cell>
          <cell r="H3" t="str">
            <v>Frýdek-Místek</v>
          </cell>
          <cell r="I3" t="str">
            <v>Olomouc</v>
          </cell>
          <cell r="J3" t="str">
            <v>Pardubice</v>
          </cell>
          <cell r="K3" t="str">
            <v>Klatovy</v>
          </cell>
          <cell r="L3" t="str">
            <v>Beroun</v>
          </cell>
          <cell r="M3" t="str">
            <v>Chomutov</v>
          </cell>
          <cell r="N3" t="str">
            <v>Uherské Hradiště</v>
          </cell>
          <cell r="R3" t="str">
            <v>1x akumulační nádrž NAUTILUS o celkovém objemu 5 m3</v>
          </cell>
        </row>
        <row r="4">
          <cell r="B4" t="str">
            <v>Jindřichův Hradec</v>
          </cell>
          <cell r="C4" t="str">
            <v>Brno-venkov</v>
          </cell>
          <cell r="D4" t="str">
            <v>Sokolov</v>
          </cell>
          <cell r="E4" t="str">
            <v>Pelhřimov</v>
          </cell>
          <cell r="F4" t="str">
            <v>Náchod</v>
          </cell>
          <cell r="G4" t="str">
            <v>Liberec</v>
          </cell>
          <cell r="H4" t="str">
            <v>Karviná</v>
          </cell>
          <cell r="I4" t="str">
            <v>Prostějov</v>
          </cell>
          <cell r="J4" t="str">
            <v>Svitavy</v>
          </cell>
          <cell r="K4" t="str">
            <v>Plzeň-jih</v>
          </cell>
          <cell r="L4" t="str">
            <v>Kladno</v>
          </cell>
          <cell r="M4" t="str">
            <v>Litoměřice</v>
          </cell>
          <cell r="N4" t="str">
            <v>Vsetín</v>
          </cell>
          <cell r="R4" t="str">
            <v>1x akumulační nádrž NAUTILUS o celkovém objemu 6 m3</v>
          </cell>
        </row>
        <row r="5">
          <cell r="B5" t="str">
            <v>Písek</v>
          </cell>
          <cell r="C5" t="str">
            <v>Břeclav</v>
          </cell>
          <cell r="E5" t="str">
            <v>Třebíč</v>
          </cell>
          <cell r="F5" t="str">
            <v>Rychnov nad Kněžnou</v>
          </cell>
          <cell r="G5" t="str">
            <v>Semily</v>
          </cell>
          <cell r="H5" t="str">
            <v>Nový Jičín</v>
          </cell>
          <cell r="I5" t="str">
            <v>Přerov</v>
          </cell>
          <cell r="J5" t="str">
            <v>Ústí nad Orlicí</v>
          </cell>
          <cell r="K5" t="str">
            <v>Plzeň-město</v>
          </cell>
          <cell r="L5" t="str">
            <v>Kolín</v>
          </cell>
          <cell r="M5" t="str">
            <v>Louny</v>
          </cell>
          <cell r="N5" t="str">
            <v>Zlín</v>
          </cell>
          <cell r="R5" t="str">
            <v>1x akumulační nádrž NAUTILUS o celkovém objemu 7 m3</v>
          </cell>
        </row>
        <row r="6">
          <cell r="B6" t="str">
            <v>Prachatice</v>
          </cell>
          <cell r="C6" t="str">
            <v>Hodonín</v>
          </cell>
          <cell r="E6" t="str">
            <v>Žďár nad Sázavou</v>
          </cell>
          <cell r="F6" t="str">
            <v>Trutnov</v>
          </cell>
          <cell r="H6" t="str">
            <v>Opava</v>
          </cell>
          <cell r="I6" t="str">
            <v>Šumperk</v>
          </cell>
          <cell r="K6" t="str">
            <v>Plzeň-sever</v>
          </cell>
          <cell r="L6" t="str">
            <v>Kutná Hora</v>
          </cell>
          <cell r="M6" t="str">
            <v>Most</v>
          </cell>
          <cell r="R6" t="str">
            <v>1x akumulační nádrž NAUTILUS o celkovém objemu 9 m3</v>
          </cell>
        </row>
        <row r="7">
          <cell r="B7" t="str">
            <v>Strakonice</v>
          </cell>
          <cell r="C7" t="str">
            <v>Vyškov</v>
          </cell>
          <cell r="H7" t="str">
            <v>Ostrava-město</v>
          </cell>
          <cell r="K7" t="str">
            <v>Rokycany</v>
          </cell>
          <cell r="L7" t="str">
            <v>Mělník</v>
          </cell>
          <cell r="M7" t="str">
            <v>Teplice</v>
          </cell>
          <cell r="R7" t="str">
            <v>1x akumulační nádrž NAUTILUS o celkovém objemu12 m3</v>
          </cell>
        </row>
        <row r="8">
          <cell r="B8" t="str">
            <v>Tábor</v>
          </cell>
          <cell r="C8" t="str">
            <v>Znojmo</v>
          </cell>
          <cell r="K8" t="str">
            <v>Tachov</v>
          </cell>
          <cell r="L8" t="str">
            <v>Mladá Boleslav</v>
          </cell>
          <cell r="M8" t="str">
            <v>Ústí nad Labem</v>
          </cell>
        </row>
        <row r="9">
          <cell r="L9" t="str">
            <v>Nymburk</v>
          </cell>
        </row>
        <row r="10">
          <cell r="L10" t="str">
            <v>Praha-východ</v>
          </cell>
        </row>
        <row r="11">
          <cell r="L11" t="str">
            <v>Praha-západ</v>
          </cell>
        </row>
        <row r="12">
          <cell r="L12" t="str">
            <v>Příbram</v>
          </cell>
        </row>
        <row r="13">
          <cell r="L13" t="str">
            <v>Rakovník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407"/>
  <sheetViews>
    <sheetView view="pageLayout" zoomScaleNormal="100" workbookViewId="0">
      <selection activeCell="Q18" sqref="Q18:V19"/>
    </sheetView>
  </sheetViews>
  <sheetFormatPr defaultColWidth="9.85546875" defaultRowHeight="15.75" x14ac:dyDescent="0.25"/>
  <cols>
    <col min="1" max="27" width="3.42578125" style="1" customWidth="1"/>
    <col min="28" max="16384" width="9.85546875" style="1"/>
  </cols>
  <sheetData>
    <row r="1" spans="2:28" ht="18.75" x14ac:dyDescent="0.25">
      <c r="M1" s="2" t="s">
        <v>0</v>
      </c>
    </row>
    <row r="3" spans="2:28" ht="18.75" x14ac:dyDescent="0.25">
      <c r="M3" s="3" t="s">
        <v>106</v>
      </c>
    </row>
    <row r="4" spans="2:28" ht="18.75" x14ac:dyDescent="0.25">
      <c r="M4" s="2" t="str">
        <f>C7</f>
        <v>Obec Libčany</v>
      </c>
    </row>
    <row r="5" spans="2:28" x14ac:dyDescent="0.25">
      <c r="AB5"/>
    </row>
    <row r="6" spans="2:28" x14ac:dyDescent="0.25">
      <c r="C6" s="4" t="s">
        <v>1</v>
      </c>
      <c r="D6" s="5"/>
      <c r="E6" s="5"/>
      <c r="F6" s="5"/>
      <c r="G6" s="5"/>
      <c r="R6" s="6" t="s">
        <v>2</v>
      </c>
      <c r="AB6"/>
    </row>
    <row r="7" spans="2:28" x14ac:dyDescent="0.25">
      <c r="C7" s="5" t="s">
        <v>101</v>
      </c>
      <c r="D7" s="5"/>
      <c r="E7" s="5"/>
      <c r="F7" s="5"/>
      <c r="G7" s="5"/>
      <c r="R7" s="79"/>
      <c r="S7" s="79"/>
      <c r="T7" s="79"/>
      <c r="U7" s="79"/>
      <c r="V7" s="79"/>
      <c r="AB7"/>
    </row>
    <row r="8" spans="2:28" x14ac:dyDescent="0.25">
      <c r="C8" s="7" t="s">
        <v>102</v>
      </c>
      <c r="D8" s="7"/>
      <c r="E8" s="7"/>
      <c r="F8" s="7"/>
      <c r="G8" s="7"/>
      <c r="R8" s="80"/>
      <c r="S8" s="80"/>
      <c r="T8" s="80"/>
      <c r="U8" s="80"/>
      <c r="V8" s="80"/>
      <c r="AB8"/>
    </row>
    <row r="9" spans="2:28" x14ac:dyDescent="0.25">
      <c r="C9" s="7" t="s">
        <v>103</v>
      </c>
      <c r="D9" s="7"/>
      <c r="E9" s="7"/>
      <c r="F9" s="7"/>
      <c r="G9" s="7"/>
      <c r="R9" s="80"/>
      <c r="S9" s="80"/>
      <c r="T9" s="80"/>
      <c r="U9" s="80"/>
      <c r="V9" s="80"/>
      <c r="AB9"/>
    </row>
    <row r="10" spans="2:28" x14ac:dyDescent="0.25">
      <c r="C10" s="7" t="s">
        <v>104</v>
      </c>
      <c r="D10" s="7"/>
      <c r="E10" s="7"/>
      <c r="F10" s="7"/>
      <c r="G10" s="7"/>
      <c r="R10" s="80"/>
      <c r="S10" s="80"/>
      <c r="T10" s="80"/>
      <c r="U10" s="80"/>
      <c r="V10" s="80"/>
      <c r="AB10"/>
    </row>
    <row r="11" spans="2:28" x14ac:dyDescent="0.25">
      <c r="C11" s="7" t="s">
        <v>105</v>
      </c>
      <c r="D11" s="7"/>
      <c r="E11" s="7"/>
      <c r="F11" s="7"/>
      <c r="G11" s="7"/>
      <c r="R11" s="80"/>
      <c r="S11" s="80"/>
      <c r="T11" s="80"/>
      <c r="U11" s="80"/>
      <c r="V11" s="80"/>
      <c r="AB11" s="8"/>
    </row>
    <row r="13" spans="2:28" x14ac:dyDescent="0.25">
      <c r="B13" s="6" t="s">
        <v>3</v>
      </c>
    </row>
    <row r="14" spans="2:28" ht="15" customHeight="1" x14ac:dyDescent="0.25">
      <c r="B14" s="85" t="s">
        <v>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90"/>
      <c r="Q14" s="86">
        <v>0</v>
      </c>
      <c r="R14" s="87"/>
      <c r="S14" s="87"/>
      <c r="T14" s="87"/>
      <c r="U14" s="87"/>
      <c r="V14" s="87"/>
      <c r="W14" s="81" t="s">
        <v>5</v>
      </c>
      <c r="X14" s="82"/>
    </row>
    <row r="15" spans="2:28" ht="15" customHeight="1" x14ac:dyDescent="0.25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90"/>
      <c r="Q15" s="88"/>
      <c r="R15" s="89"/>
      <c r="S15" s="89"/>
      <c r="T15" s="89"/>
      <c r="U15" s="89"/>
      <c r="V15" s="89"/>
      <c r="W15" s="83"/>
      <c r="X15" s="84"/>
    </row>
    <row r="16" spans="2:28" ht="15" customHeight="1" x14ac:dyDescent="0.25">
      <c r="B16" s="85" t="s">
        <v>6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6">
        <v>0</v>
      </c>
      <c r="R16" s="87"/>
      <c r="S16" s="87"/>
      <c r="T16" s="87"/>
      <c r="U16" s="87"/>
      <c r="V16" s="87"/>
      <c r="W16" s="81" t="s">
        <v>5</v>
      </c>
      <c r="X16" s="82"/>
    </row>
    <row r="17" spans="2:28" ht="15" customHeight="1" x14ac:dyDescent="0.25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8"/>
      <c r="R17" s="89"/>
      <c r="S17" s="89"/>
      <c r="T17" s="89"/>
      <c r="U17" s="89"/>
      <c r="V17" s="89"/>
      <c r="W17" s="83"/>
      <c r="X17" s="84"/>
    </row>
    <row r="18" spans="2:28" ht="15" customHeight="1" x14ac:dyDescent="0.25">
      <c r="B18" s="85" t="s">
        <v>7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6">
        <f>'9.2'!X4+'9.2'!X16+'9.2'!AA4+'9.2'!AA16</f>
        <v>0</v>
      </c>
      <c r="R18" s="87"/>
      <c r="S18" s="87"/>
      <c r="T18" s="87"/>
      <c r="U18" s="87"/>
      <c r="V18" s="87"/>
      <c r="W18" s="81" t="s">
        <v>5</v>
      </c>
      <c r="X18" s="82"/>
    </row>
    <row r="19" spans="2:28" ht="15" customHeight="1" x14ac:dyDescent="0.25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8"/>
      <c r="R19" s="89"/>
      <c r="S19" s="89"/>
      <c r="T19" s="89"/>
      <c r="U19" s="89"/>
      <c r="V19" s="89"/>
      <c r="W19" s="83"/>
      <c r="X19" s="84"/>
    </row>
    <row r="20" spans="2:28" ht="15" customHeight="1" x14ac:dyDescent="0.25">
      <c r="B20" s="85" t="s">
        <v>8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6">
        <v>0</v>
      </c>
      <c r="R20" s="87"/>
      <c r="S20" s="87"/>
      <c r="T20" s="87"/>
      <c r="U20" s="87"/>
      <c r="V20" s="87"/>
      <c r="W20" s="81" t="s">
        <v>5</v>
      </c>
      <c r="X20" s="82"/>
    </row>
    <row r="21" spans="2:28" ht="15" customHeight="1" x14ac:dyDescent="0.2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8"/>
      <c r="R21" s="89"/>
      <c r="S21" s="89"/>
      <c r="T21" s="89"/>
      <c r="U21" s="89"/>
      <c r="V21" s="89"/>
      <c r="W21" s="83"/>
      <c r="X21" s="84"/>
      <c r="AB21" s="9"/>
    </row>
    <row r="22" spans="2:28" ht="15" customHeight="1" x14ac:dyDescent="0.25">
      <c r="B22" s="85" t="s">
        <v>9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>
        <f>'9.2'!X27+'9.2'!AA27</f>
        <v>0</v>
      </c>
      <c r="R22" s="87"/>
      <c r="S22" s="87"/>
      <c r="T22" s="87"/>
      <c r="U22" s="87"/>
      <c r="V22" s="87"/>
      <c r="W22" s="81" t="s">
        <v>5</v>
      </c>
      <c r="X22" s="82"/>
      <c r="AB22" s="9"/>
    </row>
    <row r="23" spans="2:28" ht="15" customHeight="1" x14ac:dyDescent="0.25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8"/>
      <c r="R23" s="89"/>
      <c r="S23" s="89"/>
      <c r="T23" s="89"/>
      <c r="U23" s="89"/>
      <c r="V23" s="89"/>
      <c r="W23" s="83"/>
      <c r="X23" s="84"/>
    </row>
    <row r="24" spans="2:28" ht="15" customHeight="1" x14ac:dyDescent="0.25">
      <c r="B24" s="91" t="s">
        <v>10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2">
        <f>SUM(Q14:V23)</f>
        <v>0</v>
      </c>
      <c r="R24" s="93"/>
      <c r="S24" s="93"/>
      <c r="T24" s="93"/>
      <c r="U24" s="93"/>
      <c r="V24" s="93"/>
      <c r="W24" s="96" t="s">
        <v>5</v>
      </c>
      <c r="X24" s="97"/>
    </row>
    <row r="25" spans="2:28" ht="15" customHeight="1" x14ac:dyDescent="0.25"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4"/>
      <c r="R25" s="95"/>
      <c r="S25" s="95"/>
      <c r="T25" s="95"/>
      <c r="U25" s="95"/>
      <c r="V25" s="95"/>
      <c r="W25" s="98"/>
      <c r="X25" s="99"/>
    </row>
    <row r="26" spans="2:28" x14ac:dyDescent="0.25">
      <c r="Q26" s="10"/>
      <c r="R26" s="10"/>
      <c r="S26" s="10"/>
      <c r="T26" s="10"/>
      <c r="U26" s="10"/>
      <c r="V26" s="10"/>
    </row>
    <row r="27" spans="2:28" x14ac:dyDescent="0.25">
      <c r="B27" s="6" t="s">
        <v>11</v>
      </c>
      <c r="Q27" s="10"/>
      <c r="R27" s="10"/>
      <c r="S27" s="10"/>
      <c r="T27" s="10"/>
      <c r="U27" s="10"/>
      <c r="V27" s="10"/>
    </row>
    <row r="28" spans="2:28" x14ac:dyDescent="0.25">
      <c r="B28" s="85" t="s">
        <v>12</v>
      </c>
      <c r="C28" s="85"/>
      <c r="D28" s="85"/>
      <c r="E28" s="85"/>
      <c r="F28" s="85"/>
      <c r="G28" s="85"/>
      <c r="H28" s="85"/>
      <c r="I28" s="85"/>
      <c r="J28" s="85"/>
      <c r="K28" s="100" t="s">
        <v>13</v>
      </c>
      <c r="L28" s="100"/>
      <c r="M28" s="100"/>
      <c r="N28" s="100"/>
      <c r="O28" s="100"/>
      <c r="P28" s="100"/>
      <c r="Q28" s="86">
        <v>0</v>
      </c>
      <c r="R28" s="87"/>
      <c r="S28" s="87"/>
      <c r="T28" s="87"/>
      <c r="U28" s="87"/>
      <c r="V28" s="87"/>
      <c r="W28" s="81" t="s">
        <v>5</v>
      </c>
      <c r="X28" s="82"/>
    </row>
    <row r="29" spans="2:28" x14ac:dyDescent="0.25">
      <c r="B29" s="85"/>
      <c r="C29" s="85"/>
      <c r="D29" s="85"/>
      <c r="E29" s="85"/>
      <c r="F29" s="85"/>
      <c r="G29" s="85"/>
      <c r="H29" s="85"/>
      <c r="I29" s="85"/>
      <c r="J29" s="85"/>
      <c r="K29" s="100"/>
      <c r="L29" s="100"/>
      <c r="M29" s="100"/>
      <c r="N29" s="100"/>
      <c r="O29" s="100"/>
      <c r="P29" s="100"/>
      <c r="Q29" s="88"/>
      <c r="R29" s="89"/>
      <c r="S29" s="89"/>
      <c r="T29" s="89"/>
      <c r="U29" s="89"/>
      <c r="V29" s="89"/>
      <c r="W29" s="83"/>
      <c r="X29" s="84"/>
    </row>
    <row r="30" spans="2:28" x14ac:dyDescent="0.25">
      <c r="B30" s="85" t="s">
        <v>14</v>
      </c>
      <c r="C30" s="85"/>
      <c r="D30" s="85"/>
      <c r="E30" s="85"/>
      <c r="F30" s="85"/>
      <c r="G30" s="85"/>
      <c r="H30" s="85"/>
      <c r="I30" s="85"/>
      <c r="J30" s="85"/>
      <c r="K30" s="100" t="s">
        <v>13</v>
      </c>
      <c r="L30" s="100"/>
      <c r="M30" s="100"/>
      <c r="N30" s="100"/>
      <c r="O30" s="100"/>
      <c r="P30" s="100"/>
      <c r="Q30" s="86">
        <v>0</v>
      </c>
      <c r="R30" s="87"/>
      <c r="S30" s="87"/>
      <c r="T30" s="87"/>
      <c r="U30" s="87"/>
      <c r="V30" s="87"/>
      <c r="W30" s="81" t="s">
        <v>5</v>
      </c>
      <c r="X30" s="82"/>
    </row>
    <row r="31" spans="2:28" x14ac:dyDescent="0.25">
      <c r="B31" s="85"/>
      <c r="C31" s="85"/>
      <c r="D31" s="85"/>
      <c r="E31" s="85"/>
      <c r="F31" s="85"/>
      <c r="G31" s="85"/>
      <c r="H31" s="85"/>
      <c r="I31" s="85"/>
      <c r="J31" s="85"/>
      <c r="K31" s="100"/>
      <c r="L31" s="100"/>
      <c r="M31" s="100"/>
      <c r="N31" s="100"/>
      <c r="O31" s="100"/>
      <c r="P31" s="100"/>
      <c r="Q31" s="88"/>
      <c r="R31" s="89"/>
      <c r="S31" s="89"/>
      <c r="T31" s="89"/>
      <c r="U31" s="89"/>
      <c r="V31" s="89"/>
      <c r="W31" s="83"/>
      <c r="X31" s="84"/>
    </row>
    <row r="32" spans="2:28" x14ac:dyDescent="0.25">
      <c r="B32" s="85" t="s">
        <v>15</v>
      </c>
      <c r="C32" s="85"/>
      <c r="D32" s="85"/>
      <c r="E32" s="85"/>
      <c r="F32" s="85"/>
      <c r="G32" s="85"/>
      <c r="H32" s="85"/>
      <c r="I32" s="85"/>
      <c r="J32" s="85"/>
      <c r="K32" s="100" t="s">
        <v>16</v>
      </c>
      <c r="L32" s="100"/>
      <c r="M32" s="100"/>
      <c r="N32" s="100"/>
      <c r="O32" s="100"/>
      <c r="P32" s="100"/>
      <c r="Q32" s="86">
        <f>Q24</f>
        <v>0</v>
      </c>
      <c r="R32" s="87"/>
      <c r="S32" s="87"/>
      <c r="T32" s="87"/>
      <c r="U32" s="87"/>
      <c r="V32" s="87"/>
      <c r="W32" s="81" t="s">
        <v>5</v>
      </c>
      <c r="X32" s="82"/>
    </row>
    <row r="33" spans="1:27" x14ac:dyDescent="0.25">
      <c r="B33" s="85"/>
      <c r="C33" s="85"/>
      <c r="D33" s="85"/>
      <c r="E33" s="85"/>
      <c r="F33" s="85"/>
      <c r="G33" s="85"/>
      <c r="H33" s="85"/>
      <c r="I33" s="85"/>
      <c r="J33" s="85"/>
      <c r="K33" s="100"/>
      <c r="L33" s="100"/>
      <c r="M33" s="100"/>
      <c r="N33" s="100"/>
      <c r="O33" s="100"/>
      <c r="P33" s="100"/>
      <c r="Q33" s="88"/>
      <c r="R33" s="89"/>
      <c r="S33" s="89"/>
      <c r="T33" s="89"/>
      <c r="U33" s="89"/>
      <c r="V33" s="89"/>
      <c r="W33" s="83"/>
      <c r="X33" s="84"/>
    </row>
    <row r="34" spans="1:27" x14ac:dyDescent="0.25">
      <c r="B34" s="85" t="s">
        <v>17</v>
      </c>
      <c r="C34" s="85"/>
      <c r="D34" s="85"/>
      <c r="E34" s="85"/>
      <c r="F34" s="85"/>
      <c r="G34" s="85"/>
      <c r="H34" s="85"/>
      <c r="I34" s="85"/>
      <c r="J34" s="85"/>
      <c r="K34" s="100" t="s">
        <v>16</v>
      </c>
      <c r="L34" s="100"/>
      <c r="M34" s="100"/>
      <c r="N34" s="100"/>
      <c r="O34" s="100"/>
      <c r="P34" s="100"/>
      <c r="Q34" s="86">
        <f>Q32*0.21</f>
        <v>0</v>
      </c>
      <c r="R34" s="87"/>
      <c r="S34" s="87"/>
      <c r="T34" s="87"/>
      <c r="U34" s="87"/>
      <c r="V34" s="87"/>
      <c r="W34" s="81" t="s">
        <v>5</v>
      </c>
      <c r="X34" s="82"/>
    </row>
    <row r="35" spans="1:27" x14ac:dyDescent="0.25">
      <c r="B35" s="111"/>
      <c r="C35" s="111"/>
      <c r="D35" s="111"/>
      <c r="E35" s="111"/>
      <c r="F35" s="111"/>
      <c r="G35" s="111"/>
      <c r="H35" s="111"/>
      <c r="I35" s="111"/>
      <c r="J35" s="111"/>
      <c r="K35" s="112"/>
      <c r="L35" s="112"/>
      <c r="M35" s="112"/>
      <c r="N35" s="112"/>
      <c r="O35" s="112"/>
      <c r="P35" s="112"/>
      <c r="Q35" s="113"/>
      <c r="R35" s="114"/>
      <c r="S35" s="114"/>
      <c r="T35" s="114"/>
      <c r="U35" s="114"/>
      <c r="V35" s="114"/>
      <c r="W35" s="115"/>
      <c r="X35" s="116"/>
    </row>
    <row r="36" spans="1:27" x14ac:dyDescent="0.25">
      <c r="B36" s="117" t="s">
        <v>18</v>
      </c>
      <c r="C36" s="118"/>
      <c r="D36" s="118"/>
      <c r="E36" s="118"/>
      <c r="F36" s="118"/>
      <c r="G36" s="118"/>
      <c r="H36" s="118"/>
      <c r="I36" s="118"/>
      <c r="J36" s="118"/>
      <c r="K36" s="120"/>
      <c r="L36" s="120"/>
      <c r="M36" s="120"/>
      <c r="N36" s="120"/>
      <c r="O36" s="120"/>
      <c r="P36" s="120"/>
      <c r="Q36" s="87">
        <v>0</v>
      </c>
      <c r="R36" s="87"/>
      <c r="S36" s="87"/>
      <c r="T36" s="87"/>
      <c r="U36" s="87"/>
      <c r="V36" s="87"/>
      <c r="W36" s="81" t="s">
        <v>5</v>
      </c>
      <c r="X36" s="82"/>
    </row>
    <row r="37" spans="1:27" x14ac:dyDescent="0.25">
      <c r="B37" s="119"/>
      <c r="C37" s="79"/>
      <c r="D37" s="79"/>
      <c r="E37" s="79"/>
      <c r="F37" s="79"/>
      <c r="G37" s="79"/>
      <c r="H37" s="79"/>
      <c r="I37" s="79"/>
      <c r="J37" s="79"/>
      <c r="K37" s="121"/>
      <c r="L37" s="121"/>
      <c r="M37" s="121"/>
      <c r="N37" s="121"/>
      <c r="O37" s="121"/>
      <c r="P37" s="121"/>
      <c r="Q37" s="89"/>
      <c r="R37" s="89"/>
      <c r="S37" s="89"/>
      <c r="T37" s="89"/>
      <c r="U37" s="89"/>
      <c r="V37" s="89"/>
      <c r="W37" s="83"/>
      <c r="X37" s="84"/>
    </row>
    <row r="38" spans="1:27" x14ac:dyDescent="0.25">
      <c r="B38" s="101" t="s">
        <v>19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5">
        <f>Q32+Q34</f>
        <v>0</v>
      </c>
      <c r="R38" s="105"/>
      <c r="S38" s="105"/>
      <c r="T38" s="105"/>
      <c r="U38" s="105"/>
      <c r="V38" s="105"/>
      <c r="W38" s="107" t="s">
        <v>5</v>
      </c>
      <c r="X38" s="108"/>
    </row>
    <row r="39" spans="1:27" x14ac:dyDescent="0.25">
      <c r="B39" s="103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6"/>
      <c r="R39" s="106"/>
      <c r="S39" s="106"/>
      <c r="T39" s="106"/>
      <c r="U39" s="106"/>
      <c r="V39" s="106"/>
      <c r="W39" s="109"/>
      <c r="X39" s="110"/>
    </row>
    <row r="41" spans="1:27" x14ac:dyDescent="0.25">
      <c r="D41" s="1" t="s">
        <v>20</v>
      </c>
      <c r="E41" s="5"/>
      <c r="F41" s="5"/>
      <c r="G41" s="5"/>
      <c r="H41" s="5"/>
      <c r="I41" s="5"/>
      <c r="J41" s="5"/>
      <c r="O41" s="1" t="s">
        <v>21</v>
      </c>
      <c r="Q41" s="5"/>
      <c r="R41" s="5"/>
      <c r="S41" s="5"/>
      <c r="T41" s="5"/>
      <c r="U41" s="5"/>
      <c r="V41" s="5"/>
    </row>
    <row r="43" spans="1:27" ht="15" customHeight="1" x14ac:dyDescent="0.25">
      <c r="Z43" s="6"/>
      <c r="AA43" s="6"/>
    </row>
    <row r="44" spans="1:27" ht="15" customHeight="1" x14ac:dyDescent="0.25">
      <c r="Z44" s="6"/>
      <c r="AA44" s="6"/>
    </row>
    <row r="45" spans="1:27" x14ac:dyDescent="0.25">
      <c r="E45" s="11"/>
      <c r="F45" s="11" t="s">
        <v>22</v>
      </c>
      <c r="G45" s="11"/>
      <c r="H45" s="11"/>
      <c r="I45" s="11"/>
      <c r="J45" s="11"/>
      <c r="Q45" s="11"/>
      <c r="R45" s="11" t="s">
        <v>23</v>
      </c>
      <c r="S45" s="11"/>
      <c r="T45" s="11"/>
      <c r="U45" s="11"/>
      <c r="V45" s="11"/>
    </row>
    <row r="46" spans="1:27" s="6" customFormat="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7" s="6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7" x14ac:dyDescent="0.25">
      <c r="AA48" s="6"/>
    </row>
    <row r="49" spans="1:28" x14ac:dyDescent="0.25">
      <c r="AA49" s="6"/>
    </row>
    <row r="50" spans="1:28" s="6" customForma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8" s="6" customForma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8" x14ac:dyDescent="0.25">
      <c r="AA52" s="6"/>
    </row>
    <row r="53" spans="1:28" x14ac:dyDescent="0.25">
      <c r="AA53" s="6"/>
    </row>
    <row r="54" spans="1:28" x14ac:dyDescent="0.25">
      <c r="Z54" s="6"/>
      <c r="AA54" s="6"/>
    </row>
    <row r="55" spans="1:28" x14ac:dyDescent="0.25">
      <c r="Z55" s="6"/>
      <c r="AA55" s="6"/>
    </row>
    <row r="56" spans="1:28" x14ac:dyDescent="0.25">
      <c r="Z56" s="12"/>
      <c r="AA56" s="13"/>
    </row>
    <row r="57" spans="1:28" x14ac:dyDescent="0.25">
      <c r="AA57" s="6"/>
    </row>
    <row r="58" spans="1:28" x14ac:dyDescent="0.25">
      <c r="Z58" s="6"/>
      <c r="AA58" s="6"/>
    </row>
    <row r="59" spans="1:28" x14ac:dyDescent="0.25">
      <c r="Z59" s="6"/>
      <c r="AA59" s="6"/>
    </row>
    <row r="60" spans="1:28" x14ac:dyDescent="0.25">
      <c r="Z60" s="12"/>
      <c r="AA60" s="13"/>
    </row>
    <row r="61" spans="1:28" x14ac:dyDescent="0.25">
      <c r="Z61" s="12"/>
      <c r="AA61" s="13"/>
    </row>
    <row r="62" spans="1:28" x14ac:dyDescent="0.25">
      <c r="AA62" s="6"/>
    </row>
    <row r="63" spans="1:28" x14ac:dyDescent="0.25">
      <c r="AA63" s="6"/>
      <c r="AB63" s="9"/>
    </row>
    <row r="64" spans="1:28" x14ac:dyDescent="0.25">
      <c r="AA64" s="6"/>
    </row>
    <row r="65" spans="27:27" x14ac:dyDescent="0.25">
      <c r="AA65" s="6"/>
    </row>
    <row r="66" spans="27:27" x14ac:dyDescent="0.25">
      <c r="AA66" s="6"/>
    </row>
    <row r="67" spans="27:27" x14ac:dyDescent="0.25">
      <c r="AA67" s="6"/>
    </row>
    <row r="68" spans="27:27" x14ac:dyDescent="0.25">
      <c r="AA68" s="6"/>
    </row>
    <row r="69" spans="27:27" x14ac:dyDescent="0.25">
      <c r="AA69" s="6"/>
    </row>
    <row r="70" spans="27:27" x14ac:dyDescent="0.25">
      <c r="AA70" s="6"/>
    </row>
    <row r="71" spans="27:27" x14ac:dyDescent="0.25">
      <c r="AA71" s="6"/>
    </row>
    <row r="72" spans="27:27" x14ac:dyDescent="0.25">
      <c r="AA72" s="6"/>
    </row>
    <row r="73" spans="27:27" x14ac:dyDescent="0.25">
      <c r="AA73" s="6"/>
    </row>
    <row r="74" spans="27:27" x14ac:dyDescent="0.25">
      <c r="AA74" s="6"/>
    </row>
    <row r="97" spans="26:28" ht="15" customHeight="1" x14ac:dyDescent="0.25">
      <c r="Z97" s="6"/>
      <c r="AA97" s="6"/>
    </row>
    <row r="99" spans="26:28" x14ac:dyDescent="0.25">
      <c r="Z99" s="14"/>
      <c r="AA99" s="14"/>
      <c r="AB99" s="15"/>
    </row>
    <row r="100" spans="26:28" x14ac:dyDescent="0.25">
      <c r="Z100" s="14"/>
      <c r="AA100" s="14"/>
    </row>
    <row r="101" spans="26:28" x14ac:dyDescent="0.25">
      <c r="Z101" s="16"/>
      <c r="AA101" s="16"/>
    </row>
    <row r="102" spans="26:28" x14ac:dyDescent="0.25">
      <c r="Z102" s="14"/>
      <c r="AA102" s="14"/>
    </row>
    <row r="103" spans="26:28" x14ac:dyDescent="0.25">
      <c r="Z103" s="14"/>
      <c r="AA103" s="14"/>
    </row>
    <row r="104" spans="26:28" x14ac:dyDescent="0.25">
      <c r="Z104" s="14"/>
      <c r="AA104" s="14"/>
    </row>
    <row r="106" spans="26:28" x14ac:dyDescent="0.25">
      <c r="Z106" s="6"/>
      <c r="AA106" s="6"/>
    </row>
    <row r="118" spans="26:28" x14ac:dyDescent="0.25">
      <c r="Z118" s="6"/>
      <c r="AA118" s="6"/>
    </row>
    <row r="120" spans="26:28" x14ac:dyDescent="0.25">
      <c r="AB120" s="15"/>
    </row>
    <row r="121" spans="26:28" x14ac:dyDescent="0.25">
      <c r="Z121" s="17"/>
      <c r="AA121" s="17"/>
    </row>
    <row r="123" spans="26:28" x14ac:dyDescent="0.25">
      <c r="Z123" s="17"/>
      <c r="AA123" s="17"/>
    </row>
    <row r="125" spans="26:28" x14ac:dyDescent="0.25">
      <c r="Z125" s="17"/>
      <c r="AA125" s="17"/>
    </row>
    <row r="126" spans="26:28" x14ac:dyDescent="0.25">
      <c r="Z126" s="6"/>
      <c r="AA126" s="6"/>
    </row>
    <row r="129" spans="26:27" x14ac:dyDescent="0.25">
      <c r="Z129" s="17"/>
      <c r="AA129" s="17"/>
    </row>
    <row r="131" spans="26:27" x14ac:dyDescent="0.25">
      <c r="Z131" s="17"/>
      <c r="AA131" s="17"/>
    </row>
    <row r="133" spans="26:27" x14ac:dyDescent="0.25">
      <c r="Z133" s="17"/>
      <c r="AA133" s="17"/>
    </row>
    <row r="135" spans="26:27" x14ac:dyDescent="0.25">
      <c r="Z135" s="17"/>
      <c r="AA135" s="17"/>
    </row>
    <row r="139" spans="26:27" x14ac:dyDescent="0.25">
      <c r="Z139" s="17"/>
      <c r="AA139" s="17"/>
    </row>
    <row r="141" spans="26:27" x14ac:dyDescent="0.25">
      <c r="Z141" s="17"/>
      <c r="AA141" s="17"/>
    </row>
    <row r="142" spans="26:27" x14ac:dyDescent="0.25">
      <c r="Z142" s="17"/>
      <c r="AA142" s="17"/>
    </row>
    <row r="143" spans="26:27" x14ac:dyDescent="0.25">
      <c r="Z143" s="17"/>
      <c r="AA143" s="17"/>
    </row>
    <row r="144" spans="26:27" x14ac:dyDescent="0.25">
      <c r="Z144" s="17"/>
      <c r="AA144" s="17"/>
    </row>
    <row r="145" spans="26:28" x14ac:dyDescent="0.25">
      <c r="Z145" s="17"/>
      <c r="AA145" s="17"/>
    </row>
    <row r="146" spans="26:28" x14ac:dyDescent="0.25">
      <c r="Z146" s="17"/>
      <c r="AA146" s="17"/>
    </row>
    <row r="147" spans="26:28" x14ac:dyDescent="0.25">
      <c r="Z147" s="17"/>
      <c r="AA147" s="17"/>
    </row>
    <row r="148" spans="26:28" x14ac:dyDescent="0.25">
      <c r="Z148" s="17"/>
      <c r="AA148" s="17"/>
    </row>
    <row r="149" spans="26:28" x14ac:dyDescent="0.25">
      <c r="Z149" s="17"/>
      <c r="AA149" s="17"/>
    </row>
    <row r="151" spans="26:28" x14ac:dyDescent="0.25">
      <c r="Z151" s="6"/>
      <c r="AA151" s="6"/>
    </row>
    <row r="153" spans="26:28" x14ac:dyDescent="0.25">
      <c r="Z153" s="14"/>
      <c r="AA153" s="14"/>
      <c r="AB153" s="15"/>
    </row>
    <row r="154" spans="26:28" x14ac:dyDescent="0.25">
      <c r="Z154" s="14"/>
      <c r="AA154" s="14"/>
      <c r="AB154" s="15"/>
    </row>
    <row r="155" spans="26:28" x14ac:dyDescent="0.25">
      <c r="Z155" s="14"/>
      <c r="AA155" s="14"/>
    </row>
    <row r="156" spans="26:28" x14ac:dyDescent="0.25">
      <c r="Z156" s="14"/>
      <c r="AA156" s="14"/>
    </row>
    <row r="158" spans="26:28" x14ac:dyDescent="0.25">
      <c r="Z158" s="6"/>
      <c r="AA158" s="6"/>
    </row>
    <row r="166" spans="26:27" x14ac:dyDescent="0.25">
      <c r="Z166" s="12"/>
      <c r="AA166" s="12"/>
    </row>
    <row r="167" spans="26:27" x14ac:dyDescent="0.25">
      <c r="Z167" s="12"/>
      <c r="AA167" s="12"/>
    </row>
    <row r="168" spans="26:27" x14ac:dyDescent="0.25">
      <c r="Z168" s="16"/>
    </row>
    <row r="171" spans="26:27" x14ac:dyDescent="0.25">
      <c r="Z171" s="12"/>
      <c r="AA171" s="12"/>
    </row>
    <row r="172" spans="26:27" x14ac:dyDescent="0.25">
      <c r="Z172" s="12"/>
      <c r="AA172" s="12"/>
    </row>
    <row r="175" spans="26:27" x14ac:dyDescent="0.25">
      <c r="Z175" s="6"/>
      <c r="AA175" s="6"/>
    </row>
    <row r="177" spans="26:28" x14ac:dyDescent="0.25">
      <c r="Z177" s="14"/>
      <c r="AA177" s="14"/>
      <c r="AB177" s="9"/>
    </row>
    <row r="178" spans="26:28" x14ac:dyDescent="0.25">
      <c r="Z178" s="14"/>
      <c r="AA178" s="14"/>
      <c r="AB178" s="9"/>
    </row>
    <row r="179" spans="26:28" x14ac:dyDescent="0.25">
      <c r="Z179" s="14"/>
      <c r="AA179" s="14"/>
    </row>
    <row r="180" spans="26:28" x14ac:dyDescent="0.25">
      <c r="Z180" s="14"/>
      <c r="AA180" s="14"/>
    </row>
    <row r="182" spans="26:28" x14ac:dyDescent="0.25">
      <c r="Z182" s="6"/>
      <c r="AA182" s="6"/>
    </row>
    <row r="183" spans="26:28" x14ac:dyDescent="0.25">
      <c r="Z183" s="6"/>
      <c r="AA183" s="6"/>
    </row>
    <row r="184" spans="26:28" x14ac:dyDescent="0.25">
      <c r="Z184" s="14"/>
      <c r="AA184" s="14"/>
      <c r="AB184" s="9"/>
    </row>
    <row r="185" spans="26:28" x14ac:dyDescent="0.25">
      <c r="Z185" s="14"/>
      <c r="AA185" s="14"/>
      <c r="AB185" s="9"/>
    </row>
    <row r="186" spans="26:28" x14ac:dyDescent="0.25">
      <c r="Z186" s="14"/>
      <c r="AA186" s="14"/>
    </row>
    <row r="187" spans="26:28" x14ac:dyDescent="0.25">
      <c r="Z187" s="16"/>
      <c r="AA187" s="16"/>
    </row>
    <row r="189" spans="26:28" x14ac:dyDescent="0.25">
      <c r="Z189" s="13"/>
      <c r="AA189" s="13"/>
    </row>
    <row r="190" spans="26:28" x14ac:dyDescent="0.25">
      <c r="Z190" s="13"/>
      <c r="AA190" s="13"/>
    </row>
    <row r="191" spans="26:28" x14ac:dyDescent="0.25">
      <c r="Z191" s="14"/>
      <c r="AA191" s="14"/>
      <c r="AB191" s="9"/>
    </row>
    <row r="192" spans="26:28" x14ac:dyDescent="0.25">
      <c r="Z192" s="14"/>
      <c r="AA192" s="14"/>
    </row>
    <row r="193" spans="26:28" x14ac:dyDescent="0.25">
      <c r="Z193" s="14"/>
      <c r="AA193" s="14"/>
    </row>
    <row r="194" spans="26:28" x14ac:dyDescent="0.25">
      <c r="Z194" s="14"/>
      <c r="AA194" s="14"/>
    </row>
    <row r="195" spans="26:28" x14ac:dyDescent="0.25">
      <c r="Z195" s="14"/>
      <c r="AA195" s="14"/>
    </row>
    <row r="196" spans="26:28" x14ac:dyDescent="0.25">
      <c r="Z196" s="14"/>
      <c r="AA196" s="14"/>
      <c r="AB196" s="9"/>
    </row>
    <row r="197" spans="26:28" x14ac:dyDescent="0.25">
      <c r="Z197" s="14"/>
      <c r="AA197" s="14"/>
      <c r="AB197" s="9"/>
    </row>
    <row r="198" spans="26:28" x14ac:dyDescent="0.25">
      <c r="Z198" s="16"/>
      <c r="AA198" s="16"/>
      <c r="AB198" s="9"/>
    </row>
    <row r="199" spans="26:28" x14ac:dyDescent="0.25">
      <c r="Z199" s="13"/>
      <c r="AA199" s="13"/>
      <c r="AB199" s="9"/>
    </row>
    <row r="200" spans="26:28" x14ac:dyDescent="0.25">
      <c r="Z200" s="18"/>
      <c r="AA200" s="18"/>
      <c r="AB200" s="9"/>
    </row>
    <row r="201" spans="26:28" x14ac:dyDescent="0.25">
      <c r="Z201" s="12"/>
      <c r="AA201" s="12"/>
      <c r="AB201" s="9"/>
    </row>
    <row r="202" spans="26:28" x14ac:dyDescent="0.25">
      <c r="Z202" s="19"/>
      <c r="AA202" s="19"/>
      <c r="AB202" s="9"/>
    </row>
    <row r="203" spans="26:28" x14ac:dyDescent="0.25">
      <c r="Z203" s="20"/>
      <c r="AA203" s="20"/>
      <c r="AB203" s="9"/>
    </row>
    <row r="204" spans="26:28" x14ac:dyDescent="0.25">
      <c r="Z204" s="20"/>
      <c r="AA204" s="20"/>
      <c r="AB204" s="9"/>
    </row>
    <row r="205" spans="26:28" x14ac:dyDescent="0.25">
      <c r="Z205" s="19"/>
      <c r="AA205" s="19"/>
      <c r="AB205" s="9"/>
    </row>
    <row r="206" spans="26:28" x14ac:dyDescent="0.25">
      <c r="Z206" s="21"/>
      <c r="AA206" s="21"/>
      <c r="AB206" s="15"/>
    </row>
    <row r="207" spans="26:28" x14ac:dyDescent="0.25">
      <c r="Z207" s="21"/>
      <c r="AA207" s="21"/>
    </row>
    <row r="208" spans="26:28" x14ac:dyDescent="0.25">
      <c r="Z208" s="22"/>
      <c r="AA208" s="22"/>
    </row>
    <row r="209" spans="26:28" x14ac:dyDescent="0.25">
      <c r="Z209" s="23"/>
      <c r="AA209" s="23"/>
      <c r="AB209" s="9"/>
    </row>
    <row r="210" spans="26:28" x14ac:dyDescent="0.25">
      <c r="Z210" s="24"/>
      <c r="AA210" s="24"/>
    </row>
    <row r="211" spans="26:28" x14ac:dyDescent="0.25">
      <c r="Z211" s="25"/>
      <c r="AA211" s="25"/>
    </row>
    <row r="212" spans="26:28" x14ac:dyDescent="0.25">
      <c r="Z212" s="24"/>
      <c r="AA212" s="24"/>
      <c r="AB212" s="12"/>
    </row>
    <row r="213" spans="26:28" x14ac:dyDescent="0.25">
      <c r="Z213" s="24"/>
      <c r="AA213" s="24"/>
      <c r="AB213" s="12"/>
    </row>
    <row r="214" spans="26:28" x14ac:dyDescent="0.25">
      <c r="Z214" s="24"/>
      <c r="AA214" s="24"/>
      <c r="AB214" s="12"/>
    </row>
    <row r="215" spans="26:28" x14ac:dyDescent="0.25">
      <c r="Z215" s="24"/>
      <c r="AA215" s="24"/>
    </row>
    <row r="216" spans="26:28" x14ac:dyDescent="0.25">
      <c r="Z216" s="24"/>
      <c r="AA216" s="24"/>
    </row>
    <row r="217" spans="26:28" x14ac:dyDescent="0.25">
      <c r="Z217" s="25"/>
      <c r="AA217" s="25"/>
    </row>
    <row r="218" spans="26:28" x14ac:dyDescent="0.25">
      <c r="Z218" s="24"/>
      <c r="AA218" s="24"/>
    </row>
    <row r="219" spans="26:28" x14ac:dyDescent="0.25">
      <c r="Z219" s="19"/>
      <c r="AA219" s="19"/>
    </row>
    <row r="220" spans="26:28" x14ac:dyDescent="0.25">
      <c r="Z220" s="14"/>
      <c r="AA220" s="14"/>
      <c r="AB220" s="9"/>
    </row>
    <row r="221" spans="26:28" x14ac:dyDescent="0.25">
      <c r="Z221" s="14"/>
      <c r="AA221" s="14"/>
    </row>
    <row r="222" spans="26:28" x14ac:dyDescent="0.25">
      <c r="Z222" s="14"/>
      <c r="AA222" s="14"/>
    </row>
    <row r="223" spans="26:28" x14ac:dyDescent="0.25">
      <c r="Z223" s="14"/>
      <c r="AA223" s="14"/>
    </row>
    <row r="224" spans="26:28" x14ac:dyDescent="0.25">
      <c r="Z224" s="14"/>
      <c r="AA224" s="14"/>
    </row>
    <row r="225" spans="26:28" x14ac:dyDescent="0.25">
      <c r="Z225" s="14"/>
      <c r="AA225" s="14"/>
    </row>
    <row r="226" spans="26:28" x14ac:dyDescent="0.25">
      <c r="Z226" s="16"/>
      <c r="AA226" s="16"/>
    </row>
    <row r="227" spans="26:28" x14ac:dyDescent="0.25">
      <c r="Z227" s="26"/>
      <c r="AA227" s="26"/>
    </row>
    <row r="228" spans="26:28" x14ac:dyDescent="0.25">
      <c r="Z228" s="26"/>
      <c r="AA228" s="26"/>
    </row>
    <row r="229" spans="26:28" x14ac:dyDescent="0.25">
      <c r="AB229" s="9"/>
    </row>
    <row r="254" spans="26:28" x14ac:dyDescent="0.25">
      <c r="AB254" s="9"/>
    </row>
    <row r="255" spans="26:28" x14ac:dyDescent="0.25">
      <c r="Z255" s="16"/>
      <c r="AA255" s="16"/>
      <c r="AB255" s="9"/>
    </row>
    <row r="256" spans="26:28" x14ac:dyDescent="0.25">
      <c r="Z256" s="13"/>
      <c r="AA256" s="13"/>
      <c r="AB256" s="9"/>
    </row>
    <row r="257" spans="26:28" x14ac:dyDescent="0.25">
      <c r="Z257" s="16"/>
      <c r="AA257" s="16"/>
      <c r="AB257" s="9"/>
    </row>
    <row r="258" spans="26:28" x14ac:dyDescent="0.25">
      <c r="Z258" s="14"/>
      <c r="AA258" s="14"/>
      <c r="AB258" s="15"/>
    </row>
    <row r="259" spans="26:28" x14ac:dyDescent="0.25">
      <c r="Z259" s="14"/>
      <c r="AA259" s="14"/>
      <c r="AB259" s="15"/>
    </row>
    <row r="260" spans="26:28" x14ac:dyDescent="0.25">
      <c r="Z260" s="19"/>
      <c r="AA260" s="19"/>
      <c r="AB260" s="9"/>
    </row>
    <row r="261" spans="26:28" x14ac:dyDescent="0.25">
      <c r="Z261" s="13"/>
      <c r="AA261" s="13"/>
      <c r="AB261" s="9"/>
    </row>
    <row r="262" spans="26:28" x14ac:dyDescent="0.25">
      <c r="Z262" s="14"/>
      <c r="AA262" s="14"/>
      <c r="AB262" s="9"/>
    </row>
    <row r="263" spans="26:28" x14ac:dyDescent="0.25">
      <c r="Z263" s="14"/>
      <c r="AA263" s="14"/>
      <c r="AB263" s="9"/>
    </row>
    <row r="264" spans="26:28" x14ac:dyDescent="0.25">
      <c r="Z264" s="14"/>
      <c r="AA264" s="14"/>
      <c r="AB264" s="9"/>
    </row>
    <row r="265" spans="26:28" x14ac:dyDescent="0.25">
      <c r="Z265" s="18"/>
      <c r="AA265" s="18"/>
      <c r="AB265" s="9"/>
    </row>
    <row r="266" spans="26:28" x14ac:dyDescent="0.25">
      <c r="Z266" s="13"/>
      <c r="AA266" s="13"/>
      <c r="AB266" s="9"/>
    </row>
    <row r="267" spans="26:28" x14ac:dyDescent="0.25">
      <c r="Z267" s="14"/>
      <c r="AA267" s="14"/>
      <c r="AB267" s="9"/>
    </row>
    <row r="268" spans="26:28" x14ac:dyDescent="0.25">
      <c r="Z268" s="14"/>
      <c r="AA268" s="14"/>
      <c r="AB268" s="9"/>
    </row>
    <row r="269" spans="26:28" x14ac:dyDescent="0.25">
      <c r="Z269" s="14"/>
      <c r="AA269" s="14"/>
      <c r="AB269" s="9"/>
    </row>
    <row r="270" spans="26:28" x14ac:dyDescent="0.25">
      <c r="Z270" s="14"/>
      <c r="AA270" s="14"/>
      <c r="AB270" s="9"/>
    </row>
    <row r="271" spans="26:28" x14ac:dyDescent="0.25">
      <c r="Z271" s="16"/>
      <c r="AA271" s="16"/>
      <c r="AB271" s="9"/>
    </row>
    <row r="273" spans="26:28" x14ac:dyDescent="0.25">
      <c r="AB273" s="9"/>
    </row>
    <row r="286" spans="26:28" x14ac:dyDescent="0.25">
      <c r="Z286" s="17"/>
      <c r="AA286" s="17"/>
    </row>
    <row r="287" spans="26:28" x14ac:dyDescent="0.25">
      <c r="Z287" s="13"/>
      <c r="AA287" s="13"/>
      <c r="AB287" s="9"/>
    </row>
    <row r="288" spans="26:28" x14ac:dyDescent="0.25">
      <c r="Z288" s="13"/>
      <c r="AA288" s="13"/>
      <c r="AB288" s="9"/>
    </row>
    <row r="289" spans="26:28" x14ac:dyDescent="0.25">
      <c r="Z289" s="14"/>
      <c r="AA289" s="14"/>
      <c r="AB289" s="15"/>
    </row>
    <row r="290" spans="26:28" x14ac:dyDescent="0.25">
      <c r="Z290" s="14"/>
      <c r="AA290" s="14"/>
    </row>
    <row r="291" spans="26:28" x14ac:dyDescent="0.25">
      <c r="Z291" s="14"/>
      <c r="AA291" s="14"/>
    </row>
    <row r="292" spans="26:28" x14ac:dyDescent="0.25">
      <c r="Z292" s="16"/>
      <c r="AA292" s="16"/>
    </row>
    <row r="297" spans="26:28" x14ac:dyDescent="0.25">
      <c r="AB297" s="9"/>
    </row>
    <row r="304" spans="26:28" x14ac:dyDescent="0.25">
      <c r="Z304" s="6"/>
      <c r="AA304" s="6"/>
    </row>
    <row r="305" spans="26:28" x14ac:dyDescent="0.25">
      <c r="Z305" s="27"/>
      <c r="AA305" s="27"/>
      <c r="AB305" s="15"/>
    </row>
    <row r="306" spans="26:28" x14ac:dyDescent="0.25">
      <c r="Z306" s="27"/>
      <c r="AA306" s="27"/>
      <c r="AB306" s="15"/>
    </row>
    <row r="307" spans="26:28" x14ac:dyDescent="0.25">
      <c r="Z307" s="27"/>
      <c r="AA307" s="27"/>
      <c r="AB307" s="15"/>
    </row>
    <row r="308" spans="26:28" x14ac:dyDescent="0.25">
      <c r="Z308" s="27"/>
      <c r="AA308" s="27"/>
      <c r="AB308" s="15"/>
    </row>
    <row r="309" spans="26:28" x14ac:dyDescent="0.25">
      <c r="Z309" s="27"/>
      <c r="AA309" s="27"/>
      <c r="AB309" s="15"/>
    </row>
    <row r="310" spans="26:28" x14ac:dyDescent="0.25">
      <c r="Z310" s="27"/>
      <c r="AA310" s="27"/>
    </row>
    <row r="311" spans="26:28" x14ac:dyDescent="0.25">
      <c r="Z311" s="17"/>
      <c r="AA311" s="17"/>
    </row>
    <row r="312" spans="26:28" x14ac:dyDescent="0.25">
      <c r="AB312" s="9"/>
    </row>
    <row r="313" spans="26:28" x14ac:dyDescent="0.25">
      <c r="AB313" s="9"/>
    </row>
    <row r="314" spans="26:28" x14ac:dyDescent="0.25">
      <c r="AB314" s="9"/>
    </row>
    <row r="315" spans="26:28" x14ac:dyDescent="0.25">
      <c r="AB315" s="9"/>
    </row>
    <row r="316" spans="26:28" x14ac:dyDescent="0.25">
      <c r="AB316" s="9"/>
    </row>
    <row r="319" spans="26:28" x14ac:dyDescent="0.25">
      <c r="AB319" s="9"/>
    </row>
    <row r="335" spans="28:28" x14ac:dyDescent="0.25">
      <c r="AB335" s="9"/>
    </row>
    <row r="336" spans="28:28" x14ac:dyDescent="0.25">
      <c r="AB336" s="9"/>
    </row>
    <row r="340" spans="26:28" x14ac:dyDescent="0.25">
      <c r="AB340" s="9"/>
    </row>
    <row r="342" spans="26:28" x14ac:dyDescent="0.25">
      <c r="AB342" s="15"/>
    </row>
    <row r="343" spans="26:28" x14ac:dyDescent="0.25">
      <c r="AB343" s="15"/>
    </row>
    <row r="346" spans="26:28" x14ac:dyDescent="0.25">
      <c r="AB346" s="15"/>
    </row>
    <row r="347" spans="26:28" x14ac:dyDescent="0.25">
      <c r="Z347" s="14"/>
      <c r="AA347" s="14"/>
    </row>
    <row r="348" spans="26:28" x14ac:dyDescent="0.25">
      <c r="Z348" s="28"/>
      <c r="AA348" s="28"/>
    </row>
    <row r="349" spans="26:28" x14ac:dyDescent="0.25">
      <c r="Z349" s="6"/>
      <c r="AA349" s="6"/>
    </row>
    <row r="350" spans="26:28" x14ac:dyDescent="0.25">
      <c r="Z350" s="14"/>
      <c r="AA350" s="14"/>
      <c r="AB350" s="15"/>
    </row>
    <row r="351" spans="26:28" x14ac:dyDescent="0.25">
      <c r="Z351" s="14"/>
      <c r="AA351" s="14"/>
      <c r="AB351" s="15"/>
    </row>
    <row r="352" spans="26:28" x14ac:dyDescent="0.25">
      <c r="Z352" s="16"/>
      <c r="AA352" s="16"/>
    </row>
    <row r="353" spans="26:28" x14ac:dyDescent="0.25">
      <c r="Z353" s="14"/>
      <c r="AA353" s="14"/>
      <c r="AB353" s="9"/>
    </row>
    <row r="354" spans="26:28" x14ac:dyDescent="0.25">
      <c r="Z354" s="14"/>
      <c r="AA354" s="14"/>
      <c r="AB354" s="9"/>
    </row>
    <row r="355" spans="26:28" x14ac:dyDescent="0.25">
      <c r="Z355" s="14"/>
      <c r="AA355" s="14"/>
      <c r="AB355" s="9"/>
    </row>
    <row r="356" spans="26:28" x14ac:dyDescent="0.25">
      <c r="Z356" s="16"/>
      <c r="AA356" s="16"/>
      <c r="AB356" s="9"/>
    </row>
    <row r="357" spans="26:28" x14ac:dyDescent="0.25">
      <c r="Z357" s="6"/>
      <c r="AA357" s="6"/>
    </row>
    <row r="358" spans="26:28" x14ac:dyDescent="0.25">
      <c r="Z358" s="14"/>
      <c r="AA358" s="14"/>
      <c r="AB358" s="15"/>
    </row>
    <row r="359" spans="26:28" x14ac:dyDescent="0.25">
      <c r="Z359" s="14"/>
      <c r="AA359" s="14"/>
      <c r="AB359" s="9"/>
    </row>
    <row r="360" spans="26:28" x14ac:dyDescent="0.25">
      <c r="Z360" s="14"/>
      <c r="AA360" s="14"/>
    </row>
    <row r="361" spans="26:28" x14ac:dyDescent="0.25">
      <c r="Z361" s="14"/>
      <c r="AA361" s="14"/>
    </row>
    <row r="362" spans="26:28" x14ac:dyDescent="0.25">
      <c r="Z362" s="14"/>
      <c r="AA362" s="14"/>
    </row>
    <row r="363" spans="26:28" x14ac:dyDescent="0.25">
      <c r="Z363" s="14"/>
      <c r="AA363" s="14"/>
    </row>
    <row r="364" spans="26:28" x14ac:dyDescent="0.25">
      <c r="Z364" s="14"/>
      <c r="AA364" s="14"/>
    </row>
    <row r="365" spans="26:28" x14ac:dyDescent="0.25">
      <c r="Z365" s="14"/>
      <c r="AA365" s="14"/>
    </row>
    <row r="366" spans="26:28" x14ac:dyDescent="0.25">
      <c r="Z366" s="14"/>
      <c r="AA366" s="14"/>
    </row>
    <row r="367" spans="26:28" x14ac:dyDescent="0.25">
      <c r="Z367" s="14"/>
      <c r="AA367" s="14"/>
    </row>
    <row r="369" spans="26:28" x14ac:dyDescent="0.25">
      <c r="Z369" s="13"/>
      <c r="AA369" s="13"/>
    </row>
    <row r="370" spans="26:28" x14ac:dyDescent="0.25">
      <c r="Z370" s="14"/>
      <c r="AA370" s="14"/>
      <c r="AB370" s="15"/>
    </row>
    <row r="371" spans="26:28" x14ac:dyDescent="0.25">
      <c r="Z371" s="14"/>
      <c r="AA371" s="14"/>
      <c r="AB371" s="15"/>
    </row>
    <row r="372" spans="26:28" x14ac:dyDescent="0.25">
      <c r="Z372" s="14"/>
      <c r="AA372" s="14"/>
    </row>
    <row r="377" spans="26:28" x14ac:dyDescent="0.25">
      <c r="Z377" s="14"/>
      <c r="AA377" s="14"/>
    </row>
    <row r="379" spans="26:28" x14ac:dyDescent="0.25">
      <c r="Z379" s="14"/>
      <c r="AA379" s="14"/>
    </row>
    <row r="380" spans="26:28" x14ac:dyDescent="0.25">
      <c r="AB380" s="15"/>
    </row>
    <row r="381" spans="26:28" x14ac:dyDescent="0.25">
      <c r="Z381" s="14"/>
      <c r="AA381" s="14"/>
    </row>
    <row r="383" spans="26:28" x14ac:dyDescent="0.25">
      <c r="Z383" s="14"/>
      <c r="AA383" s="14"/>
    </row>
    <row r="385" spans="1:28" x14ac:dyDescent="0.25">
      <c r="Z385" s="14"/>
      <c r="AA385" s="14"/>
    </row>
    <row r="387" spans="1:28" x14ac:dyDescent="0.25">
      <c r="Z387" s="14"/>
      <c r="AA387" s="14"/>
    </row>
    <row r="389" spans="1:28" x14ac:dyDescent="0.25">
      <c r="Z389" s="14"/>
      <c r="AA389" s="14"/>
    </row>
    <row r="391" spans="1:28" s="6" customForma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4"/>
      <c r="AA391" s="14"/>
    </row>
    <row r="393" spans="1:28" x14ac:dyDescent="0.25">
      <c r="Z393" s="14"/>
      <c r="AA393" s="14"/>
      <c r="AB393" s="15"/>
    </row>
    <row r="395" spans="1:28" x14ac:dyDescent="0.25">
      <c r="Z395" s="14"/>
      <c r="AA395" s="14"/>
    </row>
    <row r="398" spans="1:28" x14ac:dyDescent="0.25">
      <c r="Z398" s="13"/>
      <c r="AA398" s="13"/>
    </row>
    <row r="407" spans="28:28" x14ac:dyDescent="0.25">
      <c r="AB407" s="8"/>
    </row>
  </sheetData>
  <mergeCells count="46">
    <mergeCell ref="B38:P39"/>
    <mergeCell ref="Q38:V39"/>
    <mergeCell ref="W38:X39"/>
    <mergeCell ref="B34:J35"/>
    <mergeCell ref="K34:P35"/>
    <mergeCell ref="Q34:V35"/>
    <mergeCell ref="W34:X35"/>
    <mergeCell ref="B36:J37"/>
    <mergeCell ref="K36:P37"/>
    <mergeCell ref="Q36:V37"/>
    <mergeCell ref="W36:X37"/>
    <mergeCell ref="B30:J31"/>
    <mergeCell ref="K30:P31"/>
    <mergeCell ref="Q30:V31"/>
    <mergeCell ref="W30:X31"/>
    <mergeCell ref="B32:J33"/>
    <mergeCell ref="K32:P33"/>
    <mergeCell ref="Q32:V33"/>
    <mergeCell ref="W32:X33"/>
    <mergeCell ref="B24:P25"/>
    <mergeCell ref="Q24:V25"/>
    <mergeCell ref="W24:X25"/>
    <mergeCell ref="B28:J29"/>
    <mergeCell ref="K28:P29"/>
    <mergeCell ref="Q28:V29"/>
    <mergeCell ref="W28:X29"/>
    <mergeCell ref="B20:P21"/>
    <mergeCell ref="Q20:V21"/>
    <mergeCell ref="W20:X21"/>
    <mergeCell ref="B22:P23"/>
    <mergeCell ref="Q22:V23"/>
    <mergeCell ref="W22:X23"/>
    <mergeCell ref="W14:X15"/>
    <mergeCell ref="B16:P17"/>
    <mergeCell ref="Q16:V17"/>
    <mergeCell ref="W16:X17"/>
    <mergeCell ref="B18:P19"/>
    <mergeCell ref="Q18:V19"/>
    <mergeCell ref="W18:X19"/>
    <mergeCell ref="B14:P15"/>
    <mergeCell ref="Q14:V15"/>
    <mergeCell ref="R7:V7"/>
    <mergeCell ref="R8:V8"/>
    <mergeCell ref="R9:V9"/>
    <mergeCell ref="R10:V10"/>
    <mergeCell ref="R11:V11"/>
  </mergeCells>
  <conditionalFormatting sqref="A206">
    <cfRule type="containsText" dxfId="1" priority="1" operator="containsText" text="CHYBA. Doplň Buňku G15 v záložce Doplň">
      <formula>NOT(ISERROR(SEARCH("CHYBA. Doplň Buňku G15 v záložce Doplň",A206)))</formula>
    </cfRule>
  </conditionalFormatting>
  <dataValidations disablePrompts="1" count="2">
    <dataValidation errorStyle="warning" allowBlank="1" showInputMessage="1" showErrorMessage="1" error="Are you sure? " sqref="A219:AA219 A206:AA208" xr:uid="{00000000-0002-0000-0000-000000000000}"/>
    <dataValidation errorStyle="warning" allowBlank="1" showInputMessage="1" error="Are you sure? " sqref="B215:AA215 B212:B214 B218 A209:A218 A220:AA226" xr:uid="{00000000-0002-0000-0000-000001000000}"/>
  </dataValidations>
  <pageMargins left="0.78740157480314965" right="0.40277777777777779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397"/>
  <sheetViews>
    <sheetView tabSelected="1" view="pageLayout" topLeftCell="A19" zoomScale="85" zoomScaleNormal="100" zoomScalePageLayoutView="85" workbookViewId="0">
      <selection activeCell="A37" sqref="A37"/>
    </sheetView>
  </sheetViews>
  <sheetFormatPr defaultColWidth="9.85546875" defaultRowHeight="15" x14ac:dyDescent="0.25"/>
  <cols>
    <col min="1" max="1" width="3.28515625" style="29" customWidth="1"/>
    <col min="2" max="2" width="2" style="29" customWidth="1"/>
    <col min="3" max="3" width="0.42578125" style="29" hidden="1" customWidth="1"/>
    <col min="4" max="14" width="3.28515625" style="30" customWidth="1"/>
    <col min="15" max="15" width="12" style="30" customWidth="1"/>
    <col min="16" max="16" width="3.28515625" style="30" customWidth="1"/>
    <col min="17" max="17" width="3.85546875" style="30" customWidth="1"/>
    <col min="18" max="18" width="1.28515625" style="30" customWidth="1"/>
    <col min="19" max="19" width="3.28515625" style="30" customWidth="1"/>
    <col min="20" max="20" width="2" style="30" customWidth="1"/>
    <col min="21" max="24" width="3.28515625" style="30" customWidth="1"/>
    <col min="25" max="25" width="2.5703125" style="30" customWidth="1"/>
    <col min="26" max="26" width="4.85546875" style="30" customWidth="1"/>
    <col min="27" max="30" width="3.28515625" style="30" customWidth="1"/>
    <col min="31" max="31" width="2.7109375" style="30" customWidth="1"/>
    <col min="32" max="32" width="1.42578125" style="30" customWidth="1"/>
    <col min="33" max="33" width="2.5703125" style="30" customWidth="1"/>
    <col min="34" max="34" width="5.28515625" style="30" customWidth="1"/>
    <col min="35" max="35" width="2" style="30" customWidth="1"/>
    <col min="36" max="37" width="2.140625" style="30" customWidth="1"/>
    <col min="38" max="38" width="15.7109375" style="30" customWidth="1"/>
    <col min="39" max="16384" width="9.85546875" style="30"/>
  </cols>
  <sheetData>
    <row r="1" spans="1:39" ht="18" x14ac:dyDescent="0.25">
      <c r="A1" s="75"/>
      <c r="B1" s="75"/>
      <c r="C1" s="75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7" t="s">
        <v>0</v>
      </c>
      <c r="T1" s="76"/>
      <c r="U1" s="76"/>
      <c r="V1" s="76"/>
      <c r="W1" s="76"/>
      <c r="X1" s="76"/>
      <c r="Y1" s="76"/>
      <c r="Z1" s="78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/>
    </row>
    <row r="2" spans="1:39" x14ac:dyDescent="0.25">
      <c r="A2" s="158" t="s">
        <v>24</v>
      </c>
      <c r="B2" s="158"/>
      <c r="C2" s="158"/>
      <c r="D2" s="159" t="s">
        <v>25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 t="s">
        <v>26</v>
      </c>
      <c r="Q2" s="159"/>
      <c r="R2" s="159"/>
      <c r="S2" s="159" t="s">
        <v>27</v>
      </c>
      <c r="T2" s="159"/>
      <c r="U2" s="159" t="s">
        <v>28</v>
      </c>
      <c r="V2" s="159"/>
      <c r="W2" s="159"/>
      <c r="X2" s="159"/>
      <c r="Y2" s="159"/>
      <c r="Z2" s="159"/>
      <c r="AA2" s="159"/>
      <c r="AB2" s="159"/>
      <c r="AC2" s="160"/>
      <c r="AD2" s="161" t="s">
        <v>29</v>
      </c>
      <c r="AE2" s="159"/>
      <c r="AF2" s="159"/>
      <c r="AG2" s="159"/>
      <c r="AH2" s="159"/>
      <c r="AI2" s="159"/>
      <c r="AJ2" s="159"/>
      <c r="AK2" s="159"/>
      <c r="AL2" s="204" t="s">
        <v>115</v>
      </c>
      <c r="AM2"/>
    </row>
    <row r="3" spans="1:39" s="31" customFormat="1" ht="24" customHeight="1" x14ac:dyDescent="0.25">
      <c r="A3" s="158"/>
      <c r="B3" s="158"/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22" t="s">
        <v>30</v>
      </c>
      <c r="V3" s="122"/>
      <c r="W3" s="122"/>
      <c r="X3" s="122" t="s">
        <v>31</v>
      </c>
      <c r="Y3" s="122"/>
      <c r="Z3" s="122"/>
      <c r="AA3" s="123" t="s">
        <v>32</v>
      </c>
      <c r="AB3" s="123"/>
      <c r="AC3" s="124"/>
      <c r="AD3" s="125" t="s">
        <v>31</v>
      </c>
      <c r="AE3" s="122"/>
      <c r="AF3" s="122"/>
      <c r="AG3" s="122"/>
      <c r="AH3" s="122" t="s">
        <v>32</v>
      </c>
      <c r="AI3" s="122"/>
      <c r="AJ3" s="122"/>
      <c r="AK3" s="122"/>
      <c r="AL3" s="205"/>
      <c r="AM3"/>
    </row>
    <row r="4" spans="1:39" x14ac:dyDescent="0.25">
      <c r="A4" s="143" t="s">
        <v>33</v>
      </c>
      <c r="B4" s="144"/>
      <c r="C4" s="145"/>
      <c r="D4" s="146" t="s">
        <v>34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  <c r="P4" s="149" t="s">
        <v>35</v>
      </c>
      <c r="Q4" s="150"/>
      <c r="R4" s="151"/>
      <c r="S4" s="149" t="s">
        <v>35</v>
      </c>
      <c r="T4" s="151"/>
      <c r="U4" s="152" t="s">
        <v>35</v>
      </c>
      <c r="V4" s="153"/>
      <c r="W4" s="154"/>
      <c r="X4" s="155">
        <f>SUM(X5:Z15)</f>
        <v>0</v>
      </c>
      <c r="Y4" s="156"/>
      <c r="Z4" s="157"/>
      <c r="AA4" s="155">
        <f>SUM(AA5:AC15)</f>
        <v>0</v>
      </c>
      <c r="AB4" s="156"/>
      <c r="AC4" s="157"/>
      <c r="AD4" s="155">
        <f>SUM(AD5:AG15)</f>
        <v>0</v>
      </c>
      <c r="AE4" s="156"/>
      <c r="AF4" s="156"/>
      <c r="AG4" s="157"/>
      <c r="AH4" s="155">
        <f>SUM(AH5:AK15)</f>
        <v>0</v>
      </c>
      <c r="AI4" s="156"/>
      <c r="AJ4" s="156"/>
      <c r="AK4" s="157"/>
      <c r="AL4" s="206"/>
      <c r="AM4"/>
    </row>
    <row r="5" spans="1:39" x14ac:dyDescent="0.25">
      <c r="A5" s="131" t="s">
        <v>36</v>
      </c>
      <c r="B5" s="131"/>
      <c r="C5" s="131"/>
      <c r="D5" s="132" t="s">
        <v>95</v>
      </c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4"/>
      <c r="P5" s="135">
        <v>55</v>
      </c>
      <c r="Q5" s="136"/>
      <c r="R5" s="137"/>
      <c r="S5" s="135" t="s">
        <v>37</v>
      </c>
      <c r="T5" s="137"/>
      <c r="U5" s="138"/>
      <c r="V5" s="133"/>
      <c r="W5" s="134"/>
      <c r="X5" s="139">
        <f>P5*U5</f>
        <v>0</v>
      </c>
      <c r="Y5" s="140"/>
      <c r="Z5" s="141"/>
      <c r="AA5" s="126" t="s">
        <v>35</v>
      </c>
      <c r="AB5" s="127"/>
      <c r="AC5" s="128"/>
      <c r="AD5" s="129">
        <f>X5*1.21</f>
        <v>0</v>
      </c>
      <c r="AE5" s="129"/>
      <c r="AF5" s="129"/>
      <c r="AG5" s="129"/>
      <c r="AH5" s="130" t="s">
        <v>35</v>
      </c>
      <c r="AI5" s="130"/>
      <c r="AJ5" s="130"/>
      <c r="AK5" s="130"/>
      <c r="AL5" s="74"/>
      <c r="AM5"/>
    </row>
    <row r="6" spans="1:39" x14ac:dyDescent="0.25">
      <c r="A6" s="131" t="s">
        <v>38</v>
      </c>
      <c r="B6" s="131"/>
      <c r="C6" s="131"/>
      <c r="D6" s="132" t="s">
        <v>96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4"/>
      <c r="P6" s="135">
        <v>15</v>
      </c>
      <c r="Q6" s="136"/>
      <c r="R6" s="137"/>
      <c r="S6" s="135" t="s">
        <v>37</v>
      </c>
      <c r="T6" s="137"/>
      <c r="U6" s="138"/>
      <c r="V6" s="133"/>
      <c r="W6" s="134"/>
      <c r="X6" s="139">
        <f>P6*U6</f>
        <v>0</v>
      </c>
      <c r="Y6" s="140"/>
      <c r="Z6" s="141"/>
      <c r="AA6" s="126" t="s">
        <v>35</v>
      </c>
      <c r="AB6" s="127"/>
      <c r="AC6" s="128"/>
      <c r="AD6" s="129">
        <f t="shared" ref="AD6:AD13" si="0">X6*1.21</f>
        <v>0</v>
      </c>
      <c r="AE6" s="129"/>
      <c r="AF6" s="129"/>
      <c r="AG6" s="129"/>
      <c r="AH6" s="130" t="s">
        <v>35</v>
      </c>
      <c r="AI6" s="130"/>
      <c r="AJ6" s="130"/>
      <c r="AK6" s="130"/>
      <c r="AL6" s="74"/>
      <c r="AM6"/>
    </row>
    <row r="7" spans="1:39" ht="29.25" customHeight="1" x14ac:dyDescent="0.25">
      <c r="A7" s="131" t="s">
        <v>39</v>
      </c>
      <c r="B7" s="131"/>
      <c r="C7" s="131"/>
      <c r="D7" s="162" t="s">
        <v>97</v>
      </c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4"/>
      <c r="P7" s="135">
        <v>92</v>
      </c>
      <c r="Q7" s="136"/>
      <c r="R7" s="137"/>
      <c r="S7" s="135" t="s">
        <v>37</v>
      </c>
      <c r="T7" s="137"/>
      <c r="U7" s="138"/>
      <c r="V7" s="133"/>
      <c r="W7" s="134"/>
      <c r="X7" s="139">
        <f>P7*U7</f>
        <v>0</v>
      </c>
      <c r="Y7" s="140"/>
      <c r="Z7" s="141"/>
      <c r="AA7" s="126" t="s">
        <v>35</v>
      </c>
      <c r="AB7" s="127"/>
      <c r="AC7" s="128"/>
      <c r="AD7" s="129">
        <f t="shared" si="0"/>
        <v>0</v>
      </c>
      <c r="AE7" s="129"/>
      <c r="AF7" s="129"/>
      <c r="AG7" s="129"/>
      <c r="AH7" s="130" t="s">
        <v>35</v>
      </c>
      <c r="AI7" s="130"/>
      <c r="AJ7" s="130"/>
      <c r="AK7" s="130"/>
      <c r="AL7" s="74"/>
      <c r="AM7"/>
    </row>
    <row r="8" spans="1:39" x14ac:dyDescent="0.25">
      <c r="A8" s="131" t="s">
        <v>40</v>
      </c>
      <c r="B8" s="131"/>
      <c r="C8" s="131"/>
      <c r="D8" s="165" t="s">
        <v>100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35">
        <v>1</v>
      </c>
      <c r="Q8" s="136"/>
      <c r="R8" s="137"/>
      <c r="S8" s="135" t="s">
        <v>37</v>
      </c>
      <c r="T8" s="137"/>
      <c r="U8" s="138"/>
      <c r="V8" s="133"/>
      <c r="W8" s="134"/>
      <c r="X8" s="139">
        <f t="shared" ref="X8:X14" si="1">P8*U8</f>
        <v>0</v>
      </c>
      <c r="Y8" s="140"/>
      <c r="Z8" s="141"/>
      <c r="AA8" s="126" t="s">
        <v>35</v>
      </c>
      <c r="AB8" s="127"/>
      <c r="AC8" s="128"/>
      <c r="AD8" s="129">
        <f t="shared" si="0"/>
        <v>0</v>
      </c>
      <c r="AE8" s="129"/>
      <c r="AF8" s="129"/>
      <c r="AG8" s="129"/>
      <c r="AH8" s="130" t="s">
        <v>35</v>
      </c>
      <c r="AI8" s="130"/>
      <c r="AJ8" s="130"/>
      <c r="AK8" s="130"/>
      <c r="AL8" s="74"/>
      <c r="AM8"/>
    </row>
    <row r="9" spans="1:39" x14ac:dyDescent="0.25">
      <c r="A9" s="131" t="s">
        <v>41</v>
      </c>
      <c r="B9" s="131"/>
      <c r="C9" s="131"/>
      <c r="D9" s="165" t="s">
        <v>47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35">
        <v>19</v>
      </c>
      <c r="Q9" s="136"/>
      <c r="R9" s="137"/>
      <c r="S9" s="135" t="s">
        <v>37</v>
      </c>
      <c r="T9" s="137"/>
      <c r="U9" s="138"/>
      <c r="V9" s="133"/>
      <c r="W9" s="134"/>
      <c r="X9" s="139">
        <f t="shared" ref="X9" si="2">P9*U9</f>
        <v>0</v>
      </c>
      <c r="Y9" s="140"/>
      <c r="Z9" s="141"/>
      <c r="AA9" s="126" t="s">
        <v>35</v>
      </c>
      <c r="AB9" s="127"/>
      <c r="AC9" s="128"/>
      <c r="AD9" s="129">
        <f t="shared" ref="AD9" si="3">X9*1.21</f>
        <v>0</v>
      </c>
      <c r="AE9" s="129"/>
      <c r="AF9" s="129"/>
      <c r="AG9" s="129"/>
      <c r="AH9" s="130" t="s">
        <v>35</v>
      </c>
      <c r="AI9" s="130"/>
      <c r="AJ9" s="130"/>
      <c r="AK9" s="130"/>
      <c r="AL9" s="74"/>
      <c r="AM9"/>
    </row>
    <row r="10" spans="1:39" x14ac:dyDescent="0.25">
      <c r="A10" s="131" t="s">
        <v>42</v>
      </c>
      <c r="B10" s="131"/>
      <c r="C10" s="131"/>
      <c r="D10" s="165" t="s">
        <v>98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35">
        <v>119</v>
      </c>
      <c r="Q10" s="136"/>
      <c r="R10" s="137"/>
      <c r="S10" s="135" t="s">
        <v>37</v>
      </c>
      <c r="T10" s="137"/>
      <c r="U10" s="138"/>
      <c r="V10" s="133"/>
      <c r="W10" s="134"/>
      <c r="X10" s="139">
        <f t="shared" si="1"/>
        <v>0</v>
      </c>
      <c r="Y10" s="140"/>
      <c r="Z10" s="141"/>
      <c r="AA10" s="126" t="s">
        <v>35</v>
      </c>
      <c r="AB10" s="127"/>
      <c r="AC10" s="128"/>
      <c r="AD10" s="129">
        <f t="shared" si="0"/>
        <v>0</v>
      </c>
      <c r="AE10" s="129"/>
      <c r="AF10" s="129"/>
      <c r="AG10" s="129"/>
      <c r="AH10" s="130" t="s">
        <v>35</v>
      </c>
      <c r="AI10" s="130"/>
      <c r="AJ10" s="130"/>
      <c r="AK10" s="130"/>
      <c r="AL10" s="74"/>
      <c r="AM10"/>
    </row>
    <row r="11" spans="1:39" x14ac:dyDescent="0.25">
      <c r="A11" s="131" t="s">
        <v>43</v>
      </c>
      <c r="B11" s="131"/>
      <c r="C11" s="131"/>
      <c r="D11" s="165" t="s">
        <v>99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35">
        <v>22</v>
      </c>
      <c r="Q11" s="136"/>
      <c r="R11" s="137"/>
      <c r="S11" s="135" t="s">
        <v>37</v>
      </c>
      <c r="T11" s="137"/>
      <c r="U11" s="138"/>
      <c r="V11" s="133"/>
      <c r="W11" s="134"/>
      <c r="X11" s="139">
        <f t="shared" ref="X11" si="4">P11*U11</f>
        <v>0</v>
      </c>
      <c r="Y11" s="140"/>
      <c r="Z11" s="141"/>
      <c r="AA11" s="126" t="s">
        <v>35</v>
      </c>
      <c r="AB11" s="127"/>
      <c r="AC11" s="128"/>
      <c r="AD11" s="129">
        <f t="shared" ref="AD11" si="5">X11*1.21</f>
        <v>0</v>
      </c>
      <c r="AE11" s="129"/>
      <c r="AF11" s="129"/>
      <c r="AG11" s="129"/>
      <c r="AH11" s="130" t="s">
        <v>35</v>
      </c>
      <c r="AI11" s="130"/>
      <c r="AJ11" s="130"/>
      <c r="AK11" s="130"/>
      <c r="AL11" s="74"/>
      <c r="AM11"/>
    </row>
    <row r="12" spans="1:39" ht="15" customHeight="1" x14ac:dyDescent="0.25">
      <c r="A12" s="131" t="s">
        <v>44</v>
      </c>
      <c r="B12" s="131"/>
      <c r="C12" s="131"/>
      <c r="D12" s="165" t="s">
        <v>116</v>
      </c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35">
        <f>162*10</f>
        <v>1620</v>
      </c>
      <c r="Q12" s="136"/>
      <c r="R12" s="137"/>
      <c r="S12" s="135" t="s">
        <v>48</v>
      </c>
      <c r="T12" s="137"/>
      <c r="U12" s="138"/>
      <c r="V12" s="133"/>
      <c r="W12" s="134"/>
      <c r="X12" s="139">
        <f t="shared" si="1"/>
        <v>0</v>
      </c>
      <c r="Y12" s="140"/>
      <c r="Z12" s="141"/>
      <c r="AA12" s="126" t="s">
        <v>35</v>
      </c>
      <c r="AB12" s="127"/>
      <c r="AC12" s="128"/>
      <c r="AD12" s="129">
        <f t="shared" si="0"/>
        <v>0</v>
      </c>
      <c r="AE12" s="129"/>
      <c r="AF12" s="129"/>
      <c r="AG12" s="129"/>
      <c r="AH12" s="130" t="s">
        <v>35</v>
      </c>
      <c r="AI12" s="130"/>
      <c r="AJ12" s="130"/>
      <c r="AK12" s="130"/>
      <c r="AL12" s="74"/>
      <c r="AM12"/>
    </row>
    <row r="13" spans="1:39" x14ac:dyDescent="0.25">
      <c r="A13" s="131" t="s">
        <v>45</v>
      </c>
      <c r="B13" s="131"/>
      <c r="C13" s="131"/>
      <c r="D13" s="165" t="s">
        <v>49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35">
        <f>4*3</f>
        <v>12</v>
      </c>
      <c r="Q13" s="136"/>
      <c r="R13" s="137"/>
      <c r="S13" s="135" t="s">
        <v>37</v>
      </c>
      <c r="T13" s="137"/>
      <c r="U13" s="138"/>
      <c r="V13" s="133"/>
      <c r="W13" s="134"/>
      <c r="X13" s="139">
        <f t="shared" si="1"/>
        <v>0</v>
      </c>
      <c r="Y13" s="140"/>
      <c r="Z13" s="141"/>
      <c r="AA13" s="126" t="s">
        <v>35</v>
      </c>
      <c r="AB13" s="127"/>
      <c r="AC13" s="128"/>
      <c r="AD13" s="129">
        <f t="shared" si="0"/>
        <v>0</v>
      </c>
      <c r="AE13" s="129"/>
      <c r="AF13" s="129"/>
      <c r="AG13" s="129"/>
      <c r="AH13" s="130" t="s">
        <v>35</v>
      </c>
      <c r="AI13" s="130"/>
      <c r="AJ13" s="130"/>
      <c r="AK13" s="130"/>
      <c r="AL13" s="74"/>
      <c r="AM13"/>
    </row>
    <row r="14" spans="1:39" x14ac:dyDescent="0.25">
      <c r="A14" s="131" t="s">
        <v>46</v>
      </c>
      <c r="B14" s="131"/>
      <c r="C14" s="131"/>
      <c r="D14" s="165" t="s">
        <v>108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35">
        <v>3</v>
      </c>
      <c r="Q14" s="136"/>
      <c r="R14" s="137"/>
      <c r="S14" s="135" t="s">
        <v>37</v>
      </c>
      <c r="T14" s="137"/>
      <c r="U14" s="138"/>
      <c r="V14" s="133"/>
      <c r="W14" s="134"/>
      <c r="X14" s="139">
        <f t="shared" si="1"/>
        <v>0</v>
      </c>
      <c r="Y14" s="140"/>
      <c r="Z14" s="141"/>
      <c r="AA14" s="126" t="s">
        <v>35</v>
      </c>
      <c r="AB14" s="127"/>
      <c r="AC14" s="128"/>
      <c r="AD14" s="129">
        <f t="shared" ref="AD14" si="6">X14*1.21</f>
        <v>0</v>
      </c>
      <c r="AE14" s="129"/>
      <c r="AF14" s="129"/>
      <c r="AG14" s="129"/>
      <c r="AH14" s="130" t="s">
        <v>35</v>
      </c>
      <c r="AI14" s="130"/>
      <c r="AJ14" s="130"/>
      <c r="AK14" s="130"/>
      <c r="AL14" s="74"/>
      <c r="AM14"/>
    </row>
    <row r="15" spans="1:39" x14ac:dyDescent="0.25">
      <c r="A15" s="131" t="s">
        <v>109</v>
      </c>
      <c r="B15" s="131"/>
      <c r="C15" s="131"/>
      <c r="D15" s="165" t="s">
        <v>50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35">
        <v>162</v>
      </c>
      <c r="Q15" s="136"/>
      <c r="R15" s="137"/>
      <c r="S15" s="135" t="s">
        <v>37</v>
      </c>
      <c r="T15" s="137"/>
      <c r="U15" s="138"/>
      <c r="V15" s="133"/>
      <c r="W15" s="134"/>
      <c r="X15" s="126" t="s">
        <v>35</v>
      </c>
      <c r="Y15" s="127"/>
      <c r="Z15" s="128"/>
      <c r="AA15" s="139">
        <f>P15*U15</f>
        <v>0</v>
      </c>
      <c r="AB15" s="140"/>
      <c r="AC15" s="141"/>
      <c r="AD15" s="126" t="s">
        <v>35</v>
      </c>
      <c r="AE15" s="127"/>
      <c r="AF15" s="127"/>
      <c r="AG15" s="128"/>
      <c r="AH15" s="129">
        <f>AA15*1.21</f>
        <v>0</v>
      </c>
      <c r="AI15" s="129"/>
      <c r="AJ15" s="129"/>
      <c r="AK15" s="129"/>
      <c r="AL15" s="74"/>
      <c r="AM15"/>
    </row>
    <row r="16" spans="1:39" x14ac:dyDescent="0.25">
      <c r="A16" s="166" t="s">
        <v>51</v>
      </c>
      <c r="B16" s="166"/>
      <c r="C16" s="166"/>
      <c r="D16" s="167" t="s">
        <v>52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49" t="s">
        <v>35</v>
      </c>
      <c r="Q16" s="150"/>
      <c r="R16" s="151"/>
      <c r="S16" s="149" t="s">
        <v>35</v>
      </c>
      <c r="T16" s="151"/>
      <c r="U16" s="152" t="s">
        <v>35</v>
      </c>
      <c r="V16" s="153"/>
      <c r="W16" s="154"/>
      <c r="X16" s="155">
        <f>SUM(X17:Z25)</f>
        <v>0</v>
      </c>
      <c r="Y16" s="156"/>
      <c r="Z16" s="157"/>
      <c r="AA16" s="155">
        <f>SUM(AA17:AC25)</f>
        <v>0</v>
      </c>
      <c r="AB16" s="156"/>
      <c r="AC16" s="157"/>
      <c r="AD16" s="172">
        <f>SUM(AD17:AG25)</f>
        <v>0</v>
      </c>
      <c r="AE16" s="172"/>
      <c r="AF16" s="172"/>
      <c r="AG16" s="172"/>
      <c r="AH16" s="172">
        <f>SUM(AH17:AK25)</f>
        <v>0</v>
      </c>
      <c r="AI16" s="172"/>
      <c r="AJ16" s="172"/>
      <c r="AK16" s="172"/>
      <c r="AL16" s="74"/>
      <c r="AM16"/>
    </row>
    <row r="17" spans="1:39" x14ac:dyDescent="0.25">
      <c r="A17" s="131" t="s">
        <v>53</v>
      </c>
      <c r="B17" s="131"/>
      <c r="C17" s="131"/>
      <c r="D17" s="165" t="s">
        <v>54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35">
        <v>162</v>
      </c>
      <c r="Q17" s="136"/>
      <c r="R17" s="137"/>
      <c r="S17" s="135" t="s">
        <v>37</v>
      </c>
      <c r="T17" s="137"/>
      <c r="U17" s="168"/>
      <c r="V17" s="169"/>
      <c r="W17" s="170"/>
      <c r="X17" s="171">
        <f>P17*U17</f>
        <v>0</v>
      </c>
      <c r="Y17" s="140"/>
      <c r="Z17" s="141"/>
      <c r="AA17" s="126" t="s">
        <v>35</v>
      </c>
      <c r="AB17" s="127"/>
      <c r="AC17" s="128"/>
      <c r="AD17" s="139">
        <f>X17*1.21</f>
        <v>0</v>
      </c>
      <c r="AE17" s="140"/>
      <c r="AF17" s="140"/>
      <c r="AG17" s="141"/>
      <c r="AH17" s="126" t="s">
        <v>35</v>
      </c>
      <c r="AI17" s="127"/>
      <c r="AJ17" s="127"/>
      <c r="AK17" s="128"/>
      <c r="AL17" s="74"/>
      <c r="AM17"/>
    </row>
    <row r="18" spans="1:39" x14ac:dyDescent="0.25">
      <c r="A18" s="131" t="s">
        <v>55</v>
      </c>
      <c r="B18" s="131"/>
      <c r="C18" s="131"/>
      <c r="D18" s="173" t="s">
        <v>57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5"/>
      <c r="P18" s="135">
        <v>162</v>
      </c>
      <c r="Q18" s="136"/>
      <c r="R18" s="137"/>
      <c r="S18" s="135" t="s">
        <v>37</v>
      </c>
      <c r="T18" s="137"/>
      <c r="U18" s="168"/>
      <c r="V18" s="169"/>
      <c r="W18" s="170"/>
      <c r="X18" s="171">
        <f t="shared" ref="X18:X26" si="7">P18*U18</f>
        <v>0</v>
      </c>
      <c r="Y18" s="140"/>
      <c r="Z18" s="141"/>
      <c r="AA18" s="126" t="s">
        <v>35</v>
      </c>
      <c r="AB18" s="127"/>
      <c r="AC18" s="128"/>
      <c r="AD18" s="139">
        <f t="shared" ref="AD18:AD25" si="8">X18*1.21</f>
        <v>0</v>
      </c>
      <c r="AE18" s="140"/>
      <c r="AF18" s="140"/>
      <c r="AG18" s="141"/>
      <c r="AH18" s="126" t="s">
        <v>35</v>
      </c>
      <c r="AI18" s="127"/>
      <c r="AJ18" s="127"/>
      <c r="AK18" s="128"/>
      <c r="AL18" s="74"/>
      <c r="AM18"/>
    </row>
    <row r="19" spans="1:39" x14ac:dyDescent="0.25">
      <c r="A19" s="131" t="s">
        <v>56</v>
      </c>
      <c r="B19" s="131"/>
      <c r="C19" s="131"/>
      <c r="D19" s="173" t="s">
        <v>114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5"/>
      <c r="P19" s="135">
        <f>3*4</f>
        <v>12</v>
      </c>
      <c r="Q19" s="136"/>
      <c r="R19" s="137"/>
      <c r="S19" s="135" t="s">
        <v>37</v>
      </c>
      <c r="T19" s="137"/>
      <c r="U19" s="138"/>
      <c r="V19" s="169"/>
      <c r="W19" s="170"/>
      <c r="X19" s="171">
        <f t="shared" si="7"/>
        <v>0</v>
      </c>
      <c r="Y19" s="140"/>
      <c r="Z19" s="141"/>
      <c r="AA19" s="126" t="s">
        <v>35</v>
      </c>
      <c r="AB19" s="127"/>
      <c r="AC19" s="128"/>
      <c r="AD19" s="139">
        <f t="shared" si="8"/>
        <v>0</v>
      </c>
      <c r="AE19" s="140"/>
      <c r="AF19" s="140"/>
      <c r="AG19" s="141"/>
      <c r="AH19" s="126" t="s">
        <v>35</v>
      </c>
      <c r="AI19" s="127"/>
      <c r="AJ19" s="127"/>
      <c r="AK19" s="128"/>
      <c r="AL19" s="74"/>
      <c r="AM19"/>
    </row>
    <row r="20" spans="1:39" ht="15" customHeight="1" x14ac:dyDescent="0.25">
      <c r="A20" s="131" t="s">
        <v>107</v>
      </c>
      <c r="B20" s="131"/>
      <c r="C20" s="131"/>
      <c r="D20" s="173" t="s">
        <v>117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5"/>
      <c r="P20" s="135">
        <v>162</v>
      </c>
      <c r="Q20" s="136"/>
      <c r="R20" s="137"/>
      <c r="S20" s="135" t="s">
        <v>48</v>
      </c>
      <c r="T20" s="137"/>
      <c r="U20" s="138"/>
      <c r="V20" s="169"/>
      <c r="W20" s="170"/>
      <c r="X20" s="171">
        <f t="shared" si="7"/>
        <v>0</v>
      </c>
      <c r="Y20" s="140"/>
      <c r="Z20" s="141"/>
      <c r="AA20" s="126" t="s">
        <v>35</v>
      </c>
      <c r="AB20" s="127"/>
      <c r="AC20" s="128"/>
      <c r="AD20" s="139">
        <f t="shared" si="8"/>
        <v>0</v>
      </c>
      <c r="AE20" s="140"/>
      <c r="AF20" s="140"/>
      <c r="AG20" s="141"/>
      <c r="AH20" s="126" t="s">
        <v>35</v>
      </c>
      <c r="AI20" s="127"/>
      <c r="AJ20" s="127"/>
      <c r="AK20" s="128"/>
      <c r="AL20" s="74"/>
      <c r="AM20"/>
    </row>
    <row r="21" spans="1:39" x14ac:dyDescent="0.25">
      <c r="A21" s="131" t="s">
        <v>58</v>
      </c>
      <c r="B21" s="131"/>
      <c r="C21" s="131"/>
      <c r="D21" s="173" t="s">
        <v>110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5"/>
      <c r="P21" s="135">
        <v>3</v>
      </c>
      <c r="Q21" s="136"/>
      <c r="R21" s="137"/>
      <c r="S21" s="135" t="s">
        <v>37</v>
      </c>
      <c r="T21" s="137"/>
      <c r="U21" s="138"/>
      <c r="V21" s="169"/>
      <c r="W21" s="170"/>
      <c r="X21" s="171">
        <f t="shared" si="7"/>
        <v>0</v>
      </c>
      <c r="Y21" s="140"/>
      <c r="Z21" s="141"/>
      <c r="AA21" s="126" t="s">
        <v>35</v>
      </c>
      <c r="AB21" s="127"/>
      <c r="AC21" s="128"/>
      <c r="AD21" s="139">
        <f t="shared" ref="AD21" si="9">X21*1.21</f>
        <v>0</v>
      </c>
      <c r="AE21" s="140"/>
      <c r="AF21" s="140"/>
      <c r="AG21" s="141"/>
      <c r="AH21" s="126" t="s">
        <v>35</v>
      </c>
      <c r="AI21" s="127"/>
      <c r="AJ21" s="127"/>
      <c r="AK21" s="128"/>
      <c r="AL21" s="74"/>
      <c r="AM21"/>
    </row>
    <row r="22" spans="1:39" x14ac:dyDescent="0.25">
      <c r="A22" s="131" t="s">
        <v>59</v>
      </c>
      <c r="B22" s="131"/>
      <c r="C22" s="131"/>
      <c r="D22" s="173" t="s">
        <v>61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5"/>
      <c r="P22" s="135">
        <v>15</v>
      </c>
      <c r="Q22" s="136"/>
      <c r="R22" s="137"/>
      <c r="S22" s="135" t="s">
        <v>62</v>
      </c>
      <c r="T22" s="137"/>
      <c r="U22" s="138"/>
      <c r="V22" s="169"/>
      <c r="W22" s="170"/>
      <c r="X22" s="126" t="s">
        <v>35</v>
      </c>
      <c r="Y22" s="127"/>
      <c r="Z22" s="128"/>
      <c r="AA22" s="171">
        <f>P22*U22</f>
        <v>0</v>
      </c>
      <c r="AB22" s="140"/>
      <c r="AC22" s="141"/>
      <c r="AD22" s="126" t="s">
        <v>35</v>
      </c>
      <c r="AE22" s="127"/>
      <c r="AF22" s="127"/>
      <c r="AG22" s="128"/>
      <c r="AH22" s="139">
        <f>AA22*1.21</f>
        <v>0</v>
      </c>
      <c r="AI22" s="140"/>
      <c r="AJ22" s="140"/>
      <c r="AK22" s="141"/>
      <c r="AL22" s="74"/>
      <c r="AM22"/>
    </row>
    <row r="23" spans="1:39" x14ac:dyDescent="0.25">
      <c r="A23" s="131" t="s">
        <v>60</v>
      </c>
      <c r="B23" s="131"/>
      <c r="C23" s="131"/>
      <c r="D23" s="173" t="s">
        <v>64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5"/>
      <c r="P23" s="135">
        <f>162*(2/3)</f>
        <v>108</v>
      </c>
      <c r="Q23" s="136"/>
      <c r="R23" s="137"/>
      <c r="S23" s="135" t="s">
        <v>62</v>
      </c>
      <c r="T23" s="137"/>
      <c r="U23" s="138"/>
      <c r="V23" s="169"/>
      <c r="W23" s="207"/>
      <c r="X23" s="171">
        <f t="shared" si="7"/>
        <v>0</v>
      </c>
      <c r="Y23" s="140"/>
      <c r="Z23" s="141"/>
      <c r="AA23" s="126" t="s">
        <v>35</v>
      </c>
      <c r="AB23" s="127"/>
      <c r="AC23" s="128"/>
      <c r="AD23" s="139">
        <f t="shared" si="8"/>
        <v>0</v>
      </c>
      <c r="AE23" s="140"/>
      <c r="AF23" s="140"/>
      <c r="AG23" s="141"/>
      <c r="AH23" s="126" t="s">
        <v>35</v>
      </c>
      <c r="AI23" s="127"/>
      <c r="AJ23" s="127"/>
      <c r="AK23" s="128"/>
      <c r="AL23" s="74"/>
      <c r="AM23"/>
    </row>
    <row r="24" spans="1:39" x14ac:dyDescent="0.25">
      <c r="A24" s="131" t="s">
        <v>63</v>
      </c>
      <c r="B24" s="131"/>
      <c r="C24" s="131"/>
      <c r="D24" s="165" t="s">
        <v>65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35">
        <v>162</v>
      </c>
      <c r="Q24" s="136"/>
      <c r="R24" s="137"/>
      <c r="S24" s="135" t="s">
        <v>37</v>
      </c>
      <c r="T24" s="137"/>
      <c r="U24" s="129"/>
      <c r="V24" s="129"/>
      <c r="W24" s="129"/>
      <c r="X24" s="171">
        <f t="shared" si="7"/>
        <v>0</v>
      </c>
      <c r="Y24" s="140"/>
      <c r="Z24" s="141"/>
      <c r="AA24" s="126" t="s">
        <v>35</v>
      </c>
      <c r="AB24" s="127"/>
      <c r="AC24" s="128"/>
      <c r="AD24" s="139">
        <f t="shared" si="8"/>
        <v>0</v>
      </c>
      <c r="AE24" s="140"/>
      <c r="AF24" s="140"/>
      <c r="AG24" s="141"/>
      <c r="AH24" s="130" t="s">
        <v>35</v>
      </c>
      <c r="AI24" s="130"/>
      <c r="AJ24" s="130"/>
      <c r="AK24" s="130"/>
      <c r="AL24" s="74"/>
      <c r="AM24"/>
    </row>
    <row r="25" spans="1:39" x14ac:dyDescent="0.25">
      <c r="A25" s="131" t="s">
        <v>111</v>
      </c>
      <c r="B25" s="131"/>
      <c r="C25" s="131"/>
      <c r="D25" s="165" t="s">
        <v>66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35">
        <f>4*4</f>
        <v>16</v>
      </c>
      <c r="Q25" s="136"/>
      <c r="R25" s="137"/>
      <c r="S25" s="135" t="s">
        <v>62</v>
      </c>
      <c r="T25" s="137"/>
      <c r="U25" s="129"/>
      <c r="V25" s="129"/>
      <c r="W25" s="129"/>
      <c r="X25" s="171">
        <f t="shared" si="7"/>
        <v>0</v>
      </c>
      <c r="Y25" s="140"/>
      <c r="Z25" s="141"/>
      <c r="AA25" s="126" t="s">
        <v>35</v>
      </c>
      <c r="AB25" s="127"/>
      <c r="AC25" s="128"/>
      <c r="AD25" s="139">
        <f t="shared" si="8"/>
        <v>0</v>
      </c>
      <c r="AE25" s="140"/>
      <c r="AF25" s="140"/>
      <c r="AG25" s="141"/>
      <c r="AH25" s="130" t="s">
        <v>35</v>
      </c>
      <c r="AI25" s="130"/>
      <c r="AJ25" s="130"/>
      <c r="AK25" s="130"/>
      <c r="AL25" s="74"/>
      <c r="AM25"/>
    </row>
    <row r="26" spans="1:39" x14ac:dyDescent="0.25">
      <c r="A26" s="131" t="s">
        <v>112</v>
      </c>
      <c r="B26" s="131"/>
      <c r="C26" s="131"/>
      <c r="D26" s="165" t="s">
        <v>113</v>
      </c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35">
        <v>3</v>
      </c>
      <c r="Q26" s="136"/>
      <c r="R26" s="137"/>
      <c r="S26" s="135" t="s">
        <v>37</v>
      </c>
      <c r="T26" s="137"/>
      <c r="U26" s="129"/>
      <c r="V26" s="129"/>
      <c r="W26" s="129"/>
      <c r="X26" s="171">
        <f t="shared" si="7"/>
        <v>0</v>
      </c>
      <c r="Y26" s="140"/>
      <c r="Z26" s="141"/>
      <c r="AA26" s="126" t="s">
        <v>35</v>
      </c>
      <c r="AB26" s="127"/>
      <c r="AC26" s="128"/>
      <c r="AD26" s="139">
        <f t="shared" ref="AD26" si="10">X26*1.21</f>
        <v>0</v>
      </c>
      <c r="AE26" s="140"/>
      <c r="AF26" s="140"/>
      <c r="AG26" s="141"/>
      <c r="AH26" s="130" t="s">
        <v>35</v>
      </c>
      <c r="AI26" s="130"/>
      <c r="AJ26" s="130"/>
      <c r="AK26" s="130"/>
      <c r="AL26" s="74"/>
      <c r="AM26"/>
    </row>
    <row r="27" spans="1:39" x14ac:dyDescent="0.25">
      <c r="A27" s="177" t="s">
        <v>67</v>
      </c>
      <c r="B27" s="177"/>
      <c r="C27" s="177"/>
      <c r="D27" s="178" t="s">
        <v>68</v>
      </c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49" t="s">
        <v>35</v>
      </c>
      <c r="Q27" s="150"/>
      <c r="R27" s="151"/>
      <c r="S27" s="149" t="s">
        <v>35</v>
      </c>
      <c r="T27" s="151"/>
      <c r="U27" s="152" t="s">
        <v>35</v>
      </c>
      <c r="V27" s="153"/>
      <c r="W27" s="154"/>
      <c r="X27" s="155">
        <f>SUM(X28:Z36)</f>
        <v>0</v>
      </c>
      <c r="Y27" s="156"/>
      <c r="Z27" s="157"/>
      <c r="AA27" s="155">
        <f>SUM(AA28:AC36)</f>
        <v>0</v>
      </c>
      <c r="AB27" s="156"/>
      <c r="AC27" s="157"/>
      <c r="AD27" s="176">
        <f>SUM(AD28:AG36)</f>
        <v>0</v>
      </c>
      <c r="AE27" s="176"/>
      <c r="AF27" s="176"/>
      <c r="AG27" s="176"/>
      <c r="AH27" s="176">
        <f>SUM(AH28:AK36)</f>
        <v>0</v>
      </c>
      <c r="AI27" s="176"/>
      <c r="AJ27" s="176"/>
      <c r="AK27" s="176"/>
      <c r="AL27" s="74"/>
      <c r="AM27"/>
    </row>
    <row r="28" spans="1:39" x14ac:dyDescent="0.25">
      <c r="A28" s="131" t="s">
        <v>69</v>
      </c>
      <c r="B28" s="131"/>
      <c r="C28" s="131"/>
      <c r="D28" s="165" t="s">
        <v>70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35">
        <v>1</v>
      </c>
      <c r="Q28" s="136"/>
      <c r="R28" s="137"/>
      <c r="S28" s="179" t="s">
        <v>71</v>
      </c>
      <c r="T28" s="179"/>
      <c r="U28" s="138"/>
      <c r="V28" s="133"/>
      <c r="W28" s="134"/>
      <c r="X28" s="126" t="s">
        <v>35</v>
      </c>
      <c r="Y28" s="127"/>
      <c r="Z28" s="128"/>
      <c r="AA28" s="139">
        <f>P28*U28</f>
        <v>0</v>
      </c>
      <c r="AB28" s="140"/>
      <c r="AC28" s="141"/>
      <c r="AD28" s="129" t="s">
        <v>35</v>
      </c>
      <c r="AE28" s="129"/>
      <c r="AF28" s="129"/>
      <c r="AG28" s="129"/>
      <c r="AH28" s="129">
        <f>AA28*1.21</f>
        <v>0</v>
      </c>
      <c r="AI28" s="129"/>
      <c r="AJ28" s="129"/>
      <c r="AK28" s="129"/>
      <c r="AL28" s="74"/>
      <c r="AM28"/>
    </row>
    <row r="29" spans="1:39" x14ac:dyDescent="0.25">
      <c r="A29" s="131" t="s">
        <v>72</v>
      </c>
      <c r="B29" s="131"/>
      <c r="C29" s="131"/>
      <c r="D29" s="165" t="s">
        <v>73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35">
        <v>1</v>
      </c>
      <c r="Q29" s="136"/>
      <c r="R29" s="137"/>
      <c r="S29" s="179" t="s">
        <v>71</v>
      </c>
      <c r="T29" s="179"/>
      <c r="U29" s="138"/>
      <c r="V29" s="133"/>
      <c r="W29" s="134"/>
      <c r="X29" s="139">
        <f>P29*U29</f>
        <v>0</v>
      </c>
      <c r="Y29" s="140"/>
      <c r="Z29" s="141"/>
      <c r="AA29" s="126" t="s">
        <v>35</v>
      </c>
      <c r="AB29" s="127"/>
      <c r="AC29" s="128"/>
      <c r="AD29" s="129">
        <f>X29*1.21</f>
        <v>0</v>
      </c>
      <c r="AE29" s="129"/>
      <c r="AF29" s="129"/>
      <c r="AG29" s="129"/>
      <c r="AH29" s="129" t="s">
        <v>35</v>
      </c>
      <c r="AI29" s="129"/>
      <c r="AJ29" s="129"/>
      <c r="AK29" s="129"/>
      <c r="AL29" s="74"/>
      <c r="AM29"/>
    </row>
    <row r="30" spans="1:39" x14ac:dyDescent="0.25">
      <c r="A30" s="131" t="s">
        <v>74</v>
      </c>
      <c r="B30" s="131"/>
      <c r="C30" s="131"/>
      <c r="D30" s="165" t="s">
        <v>75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35">
        <v>162</v>
      </c>
      <c r="Q30" s="136"/>
      <c r="R30" s="137"/>
      <c r="S30" s="179" t="s">
        <v>37</v>
      </c>
      <c r="T30" s="179"/>
      <c r="U30" s="138"/>
      <c r="V30" s="133"/>
      <c r="W30" s="134"/>
      <c r="X30" s="126" t="s">
        <v>35</v>
      </c>
      <c r="Y30" s="127"/>
      <c r="Z30" s="128"/>
      <c r="AA30" s="139">
        <f>P30*U30</f>
        <v>0</v>
      </c>
      <c r="AB30" s="140"/>
      <c r="AC30" s="141"/>
      <c r="AD30" s="129" t="s">
        <v>35</v>
      </c>
      <c r="AE30" s="129"/>
      <c r="AF30" s="129"/>
      <c r="AG30" s="129"/>
      <c r="AH30" s="129">
        <f>AA30*1.21</f>
        <v>0</v>
      </c>
      <c r="AI30" s="129"/>
      <c r="AJ30" s="129"/>
      <c r="AK30" s="129"/>
      <c r="AL30" s="74"/>
      <c r="AM30"/>
    </row>
    <row r="31" spans="1:39" x14ac:dyDescent="0.25">
      <c r="A31" s="131" t="s">
        <v>76</v>
      </c>
      <c r="B31" s="131"/>
      <c r="C31" s="131"/>
      <c r="D31" s="165" t="s">
        <v>77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35">
        <v>1</v>
      </c>
      <c r="Q31" s="136"/>
      <c r="R31" s="137"/>
      <c r="S31" s="179" t="s">
        <v>71</v>
      </c>
      <c r="T31" s="179"/>
      <c r="U31" s="138"/>
      <c r="V31" s="133"/>
      <c r="W31" s="134"/>
      <c r="X31" s="139">
        <f>P31*U31</f>
        <v>0</v>
      </c>
      <c r="Y31" s="140"/>
      <c r="Z31" s="141"/>
      <c r="AA31" s="126" t="s">
        <v>35</v>
      </c>
      <c r="AB31" s="127"/>
      <c r="AC31" s="128"/>
      <c r="AD31" s="129">
        <f>X31*1.21</f>
        <v>0</v>
      </c>
      <c r="AE31" s="129"/>
      <c r="AF31" s="129"/>
      <c r="AG31" s="129"/>
      <c r="AH31" s="129" t="s">
        <v>35</v>
      </c>
      <c r="AI31" s="129"/>
      <c r="AJ31" s="129"/>
      <c r="AK31" s="129"/>
      <c r="AL31" s="74"/>
      <c r="AM31"/>
    </row>
    <row r="32" spans="1:39" x14ac:dyDescent="0.25">
      <c r="A32" s="131" t="s">
        <v>78</v>
      </c>
      <c r="B32" s="131"/>
      <c r="C32" s="131"/>
      <c r="D32" s="165" t="s">
        <v>79</v>
      </c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35">
        <v>1</v>
      </c>
      <c r="Q32" s="136"/>
      <c r="R32" s="137"/>
      <c r="S32" s="179" t="s">
        <v>71</v>
      </c>
      <c r="T32" s="179"/>
      <c r="U32" s="138"/>
      <c r="V32" s="133"/>
      <c r="W32" s="134"/>
      <c r="X32" s="139">
        <f>P32*U32</f>
        <v>0</v>
      </c>
      <c r="Y32" s="140"/>
      <c r="Z32" s="141"/>
      <c r="AA32" s="126" t="s">
        <v>35</v>
      </c>
      <c r="AB32" s="127"/>
      <c r="AC32" s="128"/>
      <c r="AD32" s="129">
        <f>X32*1.21</f>
        <v>0</v>
      </c>
      <c r="AE32" s="129"/>
      <c r="AF32" s="129"/>
      <c r="AG32" s="129"/>
      <c r="AH32" s="129" t="s">
        <v>35</v>
      </c>
      <c r="AI32" s="129"/>
      <c r="AJ32" s="129"/>
      <c r="AK32" s="129"/>
      <c r="AL32" s="74"/>
      <c r="AM32"/>
    </row>
    <row r="33" spans="1:39" x14ac:dyDescent="0.25">
      <c r="A33" s="131" t="s">
        <v>80</v>
      </c>
      <c r="B33" s="131"/>
      <c r="C33" s="131"/>
      <c r="D33" s="165" t="s">
        <v>81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35">
        <v>1</v>
      </c>
      <c r="Q33" s="136"/>
      <c r="R33" s="137"/>
      <c r="S33" s="179" t="s">
        <v>71</v>
      </c>
      <c r="T33" s="179"/>
      <c r="U33" s="138"/>
      <c r="V33" s="133"/>
      <c r="W33" s="134"/>
      <c r="X33" s="126" t="s">
        <v>35</v>
      </c>
      <c r="Y33" s="127"/>
      <c r="Z33" s="128"/>
      <c r="AA33" s="139">
        <f>P33*U33</f>
        <v>0</v>
      </c>
      <c r="AB33" s="140"/>
      <c r="AC33" s="141"/>
      <c r="AD33" s="129" t="s">
        <v>35</v>
      </c>
      <c r="AE33" s="129"/>
      <c r="AF33" s="129"/>
      <c r="AG33" s="129"/>
      <c r="AH33" s="129">
        <f>AA33*1.21</f>
        <v>0</v>
      </c>
      <c r="AI33" s="129"/>
      <c r="AJ33" s="129"/>
      <c r="AK33" s="129"/>
      <c r="AL33" s="74"/>
      <c r="AM33"/>
    </row>
    <row r="34" spans="1:39" x14ac:dyDescent="0.25">
      <c r="A34" s="131" t="s">
        <v>82</v>
      </c>
      <c r="B34" s="131"/>
      <c r="C34" s="131"/>
      <c r="D34" s="180" t="s">
        <v>84</v>
      </c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1">
        <v>1</v>
      </c>
      <c r="Q34" s="182"/>
      <c r="R34" s="183"/>
      <c r="S34" s="179" t="s">
        <v>71</v>
      </c>
      <c r="T34" s="179"/>
      <c r="U34" s="184"/>
      <c r="V34" s="185"/>
      <c r="W34" s="186"/>
      <c r="X34" s="139">
        <f>P34*U34</f>
        <v>0</v>
      </c>
      <c r="Y34" s="140"/>
      <c r="Z34" s="141"/>
      <c r="AA34" s="187" t="s">
        <v>35</v>
      </c>
      <c r="AB34" s="188"/>
      <c r="AC34" s="189"/>
      <c r="AD34" s="142">
        <f>X34*1.21</f>
        <v>0</v>
      </c>
      <c r="AE34" s="142"/>
      <c r="AF34" s="142"/>
      <c r="AG34" s="142"/>
      <c r="AH34" s="142" t="s">
        <v>35</v>
      </c>
      <c r="AI34" s="142"/>
      <c r="AJ34" s="142"/>
      <c r="AK34" s="142"/>
      <c r="AL34" s="74"/>
      <c r="AM34"/>
    </row>
    <row r="35" spans="1:39" x14ac:dyDescent="0.25">
      <c r="A35" s="131" t="s">
        <v>83</v>
      </c>
      <c r="B35" s="131"/>
      <c r="C35" s="131"/>
      <c r="D35" s="180" t="s">
        <v>84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1">
        <v>25</v>
      </c>
      <c r="Q35" s="182"/>
      <c r="R35" s="183"/>
      <c r="S35" s="179" t="s">
        <v>62</v>
      </c>
      <c r="T35" s="179"/>
      <c r="U35" s="184"/>
      <c r="V35" s="185"/>
      <c r="W35" s="186"/>
      <c r="X35" s="139">
        <f>P35*U35</f>
        <v>0</v>
      </c>
      <c r="Y35" s="140"/>
      <c r="Z35" s="141"/>
      <c r="AA35" s="187" t="s">
        <v>35</v>
      </c>
      <c r="AB35" s="188"/>
      <c r="AC35" s="189"/>
      <c r="AD35" s="142">
        <f>X35*1.21</f>
        <v>0</v>
      </c>
      <c r="AE35" s="142"/>
      <c r="AF35" s="142"/>
      <c r="AG35" s="142"/>
      <c r="AH35" s="142" t="s">
        <v>35</v>
      </c>
      <c r="AI35" s="142"/>
      <c r="AJ35" s="142"/>
      <c r="AK35" s="142"/>
      <c r="AL35" s="74"/>
      <c r="AM35"/>
    </row>
    <row r="36" spans="1:39" x14ac:dyDescent="0.25">
      <c r="A36" s="131" t="s">
        <v>85</v>
      </c>
      <c r="B36" s="131"/>
      <c r="C36" s="131"/>
      <c r="D36" s="165" t="s">
        <v>86</v>
      </c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79">
        <v>1</v>
      </c>
      <c r="Q36" s="179"/>
      <c r="R36" s="179"/>
      <c r="S36" s="179" t="s">
        <v>71</v>
      </c>
      <c r="T36" s="179"/>
      <c r="U36" s="194"/>
      <c r="V36" s="195"/>
      <c r="W36" s="195"/>
      <c r="X36" s="130" t="s">
        <v>35</v>
      </c>
      <c r="Y36" s="130"/>
      <c r="Z36" s="130"/>
      <c r="AA36" s="129">
        <f>P36*U36</f>
        <v>0</v>
      </c>
      <c r="AB36" s="129"/>
      <c r="AC36" s="129"/>
      <c r="AD36" s="129" t="s">
        <v>35</v>
      </c>
      <c r="AE36" s="129"/>
      <c r="AF36" s="129"/>
      <c r="AG36" s="129"/>
      <c r="AH36" s="129">
        <f>AA36*1.21</f>
        <v>0</v>
      </c>
      <c r="AI36" s="129"/>
      <c r="AJ36" s="129"/>
      <c r="AK36" s="129"/>
      <c r="AL36" s="74"/>
      <c r="AM36"/>
    </row>
    <row r="37" spans="1:39" ht="15.75" thickBot="1" x14ac:dyDescent="0.3">
      <c r="A37" s="32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4"/>
      <c r="Q37" s="34"/>
      <c r="R37" s="34"/>
      <c r="S37" s="34"/>
      <c r="T37" s="34"/>
      <c r="U37" s="35"/>
      <c r="V37" s="36"/>
      <c r="W37" s="36"/>
      <c r="X37" s="37"/>
      <c r="Y37" s="37"/>
      <c r="Z37" s="37"/>
      <c r="AA37" s="37"/>
      <c r="AB37" s="37"/>
      <c r="AC37" s="37"/>
      <c r="AD37" s="38"/>
      <c r="AE37" s="38"/>
      <c r="AF37" s="38"/>
      <c r="AG37" s="38"/>
      <c r="AH37" s="38"/>
      <c r="AI37" s="38"/>
      <c r="AJ37" s="38"/>
      <c r="AK37" s="38"/>
      <c r="AM37"/>
    </row>
    <row r="38" spans="1:39" ht="15.75" thickBot="1" x14ac:dyDescent="0.3">
      <c r="A38" s="190" t="s">
        <v>10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2">
        <f>X27+X16+X4</f>
        <v>0</v>
      </c>
      <c r="Y38" s="192"/>
      <c r="Z38" s="192"/>
      <c r="AA38" s="192">
        <f>AA27+AA16+AA4</f>
        <v>0</v>
      </c>
      <c r="AB38" s="192"/>
      <c r="AC38" s="192"/>
      <c r="AD38" s="192">
        <f>AD27+AD16+AD4</f>
        <v>0</v>
      </c>
      <c r="AE38" s="192"/>
      <c r="AF38" s="192"/>
      <c r="AG38" s="192"/>
      <c r="AH38" s="192">
        <f>AH27+AH16+AH4</f>
        <v>0</v>
      </c>
      <c r="AI38" s="192"/>
      <c r="AJ38" s="192"/>
      <c r="AK38" s="193"/>
      <c r="AM38"/>
    </row>
    <row r="39" spans="1:39" x14ac:dyDescent="0.25"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M39"/>
    </row>
    <row r="40" spans="1:39" x14ac:dyDescent="0.25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3"/>
      <c r="S40" s="200" t="s">
        <v>87</v>
      </c>
      <c r="T40" s="201"/>
      <c r="U40" s="201"/>
      <c r="V40" s="44"/>
      <c r="W40" s="43"/>
      <c r="X40" s="201" t="s">
        <v>88</v>
      </c>
      <c r="Y40" s="201"/>
      <c r="Z40" s="201"/>
      <c r="AA40" s="201"/>
      <c r="AB40" s="201"/>
      <c r="AC40" s="201" t="s">
        <v>89</v>
      </c>
      <c r="AD40" s="201"/>
      <c r="AE40" s="201"/>
      <c r="AF40" s="201"/>
      <c r="AG40" s="201" t="s">
        <v>90</v>
      </c>
      <c r="AH40" s="201"/>
      <c r="AI40" s="201"/>
      <c r="AJ40" s="201"/>
      <c r="AK40" s="201"/>
      <c r="AM40"/>
    </row>
    <row r="41" spans="1:39" x14ac:dyDescent="0.25">
      <c r="A41" s="202" t="s">
        <v>91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3" t="s">
        <v>92</v>
      </c>
      <c r="T41" s="203"/>
      <c r="U41" s="203"/>
      <c r="V41" s="198" t="s">
        <v>5</v>
      </c>
      <c r="W41" s="198"/>
      <c r="X41" s="199">
        <f>X38+AA38</f>
        <v>0</v>
      </c>
      <c r="Y41" s="199"/>
      <c r="Z41" s="199"/>
      <c r="AA41" s="199"/>
      <c r="AB41" s="199"/>
      <c r="AC41" s="199">
        <f>AG41-X41</f>
        <v>0</v>
      </c>
      <c r="AD41" s="199"/>
      <c r="AE41" s="199"/>
      <c r="AF41" s="199"/>
      <c r="AG41" s="199">
        <f>AD38+AH38</f>
        <v>0</v>
      </c>
      <c r="AH41" s="199"/>
      <c r="AI41" s="199"/>
      <c r="AJ41" s="199"/>
      <c r="AK41" s="199"/>
      <c r="AM41"/>
    </row>
    <row r="42" spans="1:39" ht="15" customHeight="1" x14ac:dyDescent="0.25">
      <c r="A42" s="196" t="s">
        <v>93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7" t="e">
        <f>AG42/AG41</f>
        <v>#DIV/0!</v>
      </c>
      <c r="T42" s="197"/>
      <c r="U42" s="197"/>
      <c r="V42" s="198" t="s">
        <v>5</v>
      </c>
      <c r="W42" s="198"/>
      <c r="X42" s="199">
        <f>X38</f>
        <v>0</v>
      </c>
      <c r="Y42" s="199"/>
      <c r="Z42" s="199"/>
      <c r="AA42" s="199"/>
      <c r="AB42" s="199"/>
      <c r="AC42" s="199">
        <f>AG42-X42</f>
        <v>0</v>
      </c>
      <c r="AD42" s="199"/>
      <c r="AE42" s="199"/>
      <c r="AF42" s="199"/>
      <c r="AG42" s="199">
        <f>AD38</f>
        <v>0</v>
      </c>
      <c r="AH42" s="199"/>
      <c r="AI42" s="199"/>
      <c r="AJ42" s="199"/>
      <c r="AK42" s="199"/>
      <c r="AM42"/>
    </row>
    <row r="43" spans="1:39" x14ac:dyDescent="0.25">
      <c r="A43" s="196" t="s">
        <v>94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7" t="e">
        <f>S41-S42</f>
        <v>#DIV/0!</v>
      </c>
      <c r="T43" s="197"/>
      <c r="U43" s="197"/>
      <c r="V43" s="198" t="s">
        <v>5</v>
      </c>
      <c r="W43" s="198"/>
      <c r="X43" s="199">
        <f>AA38</f>
        <v>0</v>
      </c>
      <c r="Y43" s="199"/>
      <c r="Z43" s="199"/>
      <c r="AA43" s="199"/>
      <c r="AB43" s="199"/>
      <c r="AC43" s="199">
        <f>AG43-X43</f>
        <v>0</v>
      </c>
      <c r="AD43" s="199"/>
      <c r="AE43" s="199"/>
      <c r="AF43" s="199"/>
      <c r="AG43" s="199">
        <f>AH38</f>
        <v>0</v>
      </c>
      <c r="AH43" s="199"/>
      <c r="AI43" s="199"/>
      <c r="AJ43" s="199"/>
      <c r="AK43" s="199"/>
      <c r="AM43"/>
    </row>
    <row r="44" spans="1:39" x14ac:dyDescent="0.25"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M44"/>
    </row>
    <row r="45" spans="1:39" x14ac:dyDescent="0.25"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M45"/>
    </row>
    <row r="46" spans="1:39" x14ac:dyDescent="0.25"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M46"/>
    </row>
    <row r="47" spans="1:39" x14ac:dyDescent="0.25"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M47"/>
    </row>
    <row r="48" spans="1:39" x14ac:dyDescent="0.25"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M48"/>
    </row>
    <row r="49" spans="26:39" x14ac:dyDescent="0.25">
      <c r="Z49" s="31"/>
      <c r="AA49" s="31"/>
      <c r="AM49"/>
    </row>
    <row r="50" spans="26:39" x14ac:dyDescent="0.25">
      <c r="Z50" s="45"/>
      <c r="AA50" s="46"/>
      <c r="AM50"/>
    </row>
    <row r="51" spans="26:39" x14ac:dyDescent="0.25">
      <c r="Z51" s="45"/>
      <c r="AA51" s="46"/>
      <c r="AM51"/>
    </row>
    <row r="52" spans="26:39" x14ac:dyDescent="0.25">
      <c r="AA52" s="31"/>
      <c r="AM52"/>
    </row>
    <row r="53" spans="26:39" x14ac:dyDescent="0.25">
      <c r="AA53" s="31"/>
      <c r="AB53" s="47"/>
      <c r="AM53"/>
    </row>
    <row r="54" spans="26:39" x14ac:dyDescent="0.25">
      <c r="AA54" s="31"/>
      <c r="AM54"/>
    </row>
    <row r="55" spans="26:39" x14ac:dyDescent="0.25">
      <c r="AA55" s="31"/>
      <c r="AM55"/>
    </row>
    <row r="56" spans="26:39" x14ac:dyDescent="0.25">
      <c r="AA56" s="31"/>
      <c r="AM56"/>
    </row>
    <row r="57" spans="26:39" x14ac:dyDescent="0.25">
      <c r="AA57" s="31"/>
      <c r="AM57"/>
    </row>
    <row r="58" spans="26:39" x14ac:dyDescent="0.25">
      <c r="AA58" s="31"/>
      <c r="AM58"/>
    </row>
    <row r="59" spans="26:39" x14ac:dyDescent="0.25">
      <c r="AA59" s="31"/>
      <c r="AM59"/>
    </row>
    <row r="60" spans="26:39" x14ac:dyDescent="0.25">
      <c r="AA60" s="31"/>
      <c r="AM60"/>
    </row>
    <row r="61" spans="26:39" x14ac:dyDescent="0.25">
      <c r="AA61" s="31"/>
      <c r="AM61"/>
    </row>
    <row r="62" spans="26:39" x14ac:dyDescent="0.25">
      <c r="AA62" s="31"/>
      <c r="AM62"/>
    </row>
    <row r="63" spans="26:39" x14ac:dyDescent="0.25">
      <c r="AA63" s="31"/>
      <c r="AM63"/>
    </row>
    <row r="64" spans="26:39" x14ac:dyDescent="0.25">
      <c r="AA64" s="31"/>
      <c r="AM64"/>
    </row>
    <row r="65" spans="39:39" x14ac:dyDescent="0.25">
      <c r="AM65"/>
    </row>
    <row r="66" spans="39:39" x14ac:dyDescent="0.25">
      <c r="AM66"/>
    </row>
    <row r="67" spans="39:39" x14ac:dyDescent="0.25">
      <c r="AM67"/>
    </row>
    <row r="68" spans="39:39" x14ac:dyDescent="0.25">
      <c r="AM68"/>
    </row>
    <row r="69" spans="39:39" x14ac:dyDescent="0.25">
      <c r="AM69"/>
    </row>
    <row r="70" spans="39:39" x14ac:dyDescent="0.25">
      <c r="AM70"/>
    </row>
    <row r="71" spans="39:39" x14ac:dyDescent="0.25">
      <c r="AM71"/>
    </row>
    <row r="72" spans="39:39" x14ac:dyDescent="0.25">
      <c r="AM72"/>
    </row>
    <row r="73" spans="39:39" x14ac:dyDescent="0.25">
      <c r="AM73"/>
    </row>
    <row r="74" spans="39:39" x14ac:dyDescent="0.25">
      <c r="AM74"/>
    </row>
    <row r="75" spans="39:39" x14ac:dyDescent="0.25">
      <c r="AM75"/>
    </row>
    <row r="76" spans="39:39" x14ac:dyDescent="0.25">
      <c r="AM76"/>
    </row>
    <row r="77" spans="39:39" x14ac:dyDescent="0.25">
      <c r="AM77"/>
    </row>
    <row r="78" spans="39:39" x14ac:dyDescent="0.25">
      <c r="AM78"/>
    </row>
    <row r="79" spans="39:39" x14ac:dyDescent="0.25">
      <c r="AM79"/>
    </row>
    <row r="80" spans="39:39" x14ac:dyDescent="0.25">
      <c r="AM80"/>
    </row>
    <row r="81" spans="1:39" x14ac:dyDescent="0.25">
      <c r="AM81"/>
    </row>
    <row r="82" spans="1:39" x14ac:dyDescent="0.25">
      <c r="AM82"/>
    </row>
    <row r="83" spans="1:39" x14ac:dyDescent="0.25">
      <c r="AM83"/>
    </row>
    <row r="84" spans="1:39" x14ac:dyDescent="0.25">
      <c r="AM84"/>
    </row>
    <row r="85" spans="1:39" x14ac:dyDescent="0.25">
      <c r="AM85"/>
    </row>
    <row r="86" spans="1:39" x14ac:dyDescent="0.25">
      <c r="AM86"/>
    </row>
    <row r="87" spans="1:39" s="49" customFormat="1" ht="15" customHeight="1" x14ac:dyDescent="0.25">
      <c r="A87" s="29"/>
      <c r="B87" s="29"/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48"/>
      <c r="AA87" s="48"/>
      <c r="AM87"/>
    </row>
    <row r="88" spans="1:39" x14ac:dyDescent="0.25">
      <c r="AM88"/>
    </row>
    <row r="89" spans="1:39" x14ac:dyDescent="0.25">
      <c r="Z89" s="50"/>
      <c r="AA89" s="50"/>
      <c r="AB89" s="51"/>
      <c r="AM89"/>
    </row>
    <row r="90" spans="1:39" x14ac:dyDescent="0.25">
      <c r="Z90" s="50"/>
      <c r="AA90" s="50"/>
      <c r="AM90"/>
    </row>
    <row r="91" spans="1:39" x14ac:dyDescent="0.25">
      <c r="Z91" s="52"/>
      <c r="AA91" s="52"/>
      <c r="AM91"/>
    </row>
    <row r="92" spans="1:39" x14ac:dyDescent="0.25">
      <c r="Z92" s="50"/>
      <c r="AA92" s="50"/>
      <c r="AM92"/>
    </row>
    <row r="93" spans="1:39" x14ac:dyDescent="0.25">
      <c r="Z93" s="50"/>
      <c r="AA93" s="50"/>
      <c r="AM93"/>
    </row>
    <row r="94" spans="1:39" x14ac:dyDescent="0.25">
      <c r="Z94" s="50"/>
      <c r="AA94" s="50"/>
      <c r="AM94"/>
    </row>
    <row r="95" spans="1:39" x14ac:dyDescent="0.25">
      <c r="AM95"/>
    </row>
    <row r="96" spans="1:39" ht="15.75" x14ac:dyDescent="0.25">
      <c r="Z96" s="53"/>
      <c r="AA96" s="53"/>
      <c r="AM96"/>
    </row>
    <row r="97" spans="26:39" x14ac:dyDescent="0.25">
      <c r="AM97"/>
    </row>
    <row r="98" spans="26:39" x14ac:dyDescent="0.25">
      <c r="AM98"/>
    </row>
    <row r="99" spans="26:39" x14ac:dyDescent="0.25">
      <c r="AM99"/>
    </row>
    <row r="100" spans="26:39" x14ac:dyDescent="0.25">
      <c r="AM100"/>
    </row>
    <row r="101" spans="26:39" x14ac:dyDescent="0.25">
      <c r="AM101"/>
    </row>
    <row r="102" spans="26:39" x14ac:dyDescent="0.25">
      <c r="AM102"/>
    </row>
    <row r="103" spans="26:39" x14ac:dyDescent="0.25">
      <c r="AM103"/>
    </row>
    <row r="104" spans="26:39" x14ac:dyDescent="0.25">
      <c r="AM104"/>
    </row>
    <row r="105" spans="26:39" x14ac:dyDescent="0.25">
      <c r="AM105"/>
    </row>
    <row r="106" spans="26:39" x14ac:dyDescent="0.25">
      <c r="AM106"/>
    </row>
    <row r="107" spans="26:39" x14ac:dyDescent="0.25">
      <c r="AM107"/>
    </row>
    <row r="108" spans="26:39" ht="15.75" x14ac:dyDescent="0.25">
      <c r="Z108" s="53"/>
      <c r="AA108" s="53"/>
      <c r="AM108"/>
    </row>
    <row r="109" spans="26:39" x14ac:dyDescent="0.25">
      <c r="AM109"/>
    </row>
    <row r="110" spans="26:39" x14ac:dyDescent="0.25">
      <c r="AB110" s="51"/>
      <c r="AM110"/>
    </row>
    <row r="111" spans="26:39" x14ac:dyDescent="0.25">
      <c r="Z111" s="33"/>
      <c r="AA111" s="33"/>
      <c r="AM111"/>
    </row>
    <row r="112" spans="26:39" x14ac:dyDescent="0.25">
      <c r="AM112"/>
    </row>
    <row r="113" spans="26:39" x14ac:dyDescent="0.25">
      <c r="Z113" s="33"/>
      <c r="AA113" s="33"/>
      <c r="AM113"/>
    </row>
    <row r="114" spans="26:39" x14ac:dyDescent="0.25">
      <c r="AM114"/>
    </row>
    <row r="115" spans="26:39" x14ac:dyDescent="0.25">
      <c r="Z115" s="33"/>
      <c r="AA115" s="33"/>
      <c r="AM115"/>
    </row>
    <row r="116" spans="26:39" ht="15.75" x14ac:dyDescent="0.25">
      <c r="Z116" s="53"/>
      <c r="AA116" s="53"/>
    </row>
    <row r="119" spans="26:39" x14ac:dyDescent="0.25">
      <c r="Z119" s="33"/>
      <c r="AA119" s="33"/>
    </row>
    <row r="121" spans="26:39" x14ac:dyDescent="0.25">
      <c r="Z121" s="33"/>
      <c r="AA121" s="33"/>
    </row>
    <row r="123" spans="26:39" x14ac:dyDescent="0.25">
      <c r="Z123" s="33"/>
      <c r="AA123" s="33"/>
    </row>
    <row r="125" spans="26:39" x14ac:dyDescent="0.25">
      <c r="Z125" s="33"/>
      <c r="AA125" s="33"/>
    </row>
    <row r="129" spans="26:28" x14ac:dyDescent="0.25">
      <c r="Z129" s="33"/>
      <c r="AA129" s="33"/>
    </row>
    <row r="131" spans="26:28" x14ac:dyDescent="0.25">
      <c r="Z131" s="33"/>
      <c r="AA131" s="33"/>
    </row>
    <row r="132" spans="26:28" x14ac:dyDescent="0.25">
      <c r="Z132" s="33"/>
      <c r="AA132" s="33"/>
    </row>
    <row r="133" spans="26:28" x14ac:dyDescent="0.25">
      <c r="Z133" s="33"/>
      <c r="AA133" s="33"/>
    </row>
    <row r="134" spans="26:28" x14ac:dyDescent="0.25">
      <c r="Z134" s="33"/>
      <c r="AA134" s="33"/>
    </row>
    <row r="135" spans="26:28" x14ac:dyDescent="0.25">
      <c r="Z135" s="33"/>
      <c r="AA135" s="33"/>
    </row>
    <row r="136" spans="26:28" x14ac:dyDescent="0.25">
      <c r="Z136" s="33"/>
      <c r="AA136" s="33"/>
    </row>
    <row r="137" spans="26:28" x14ac:dyDescent="0.25">
      <c r="Z137" s="33"/>
      <c r="AA137" s="33"/>
    </row>
    <row r="138" spans="26:28" x14ac:dyDescent="0.25">
      <c r="Z138" s="33"/>
      <c r="AA138" s="33"/>
    </row>
    <row r="139" spans="26:28" x14ac:dyDescent="0.25">
      <c r="Z139" s="33"/>
      <c r="AA139" s="33"/>
    </row>
    <row r="141" spans="26:28" ht="15.75" x14ac:dyDescent="0.25">
      <c r="Z141" s="53"/>
      <c r="AA141" s="53"/>
    </row>
    <row r="143" spans="26:28" x14ac:dyDescent="0.25">
      <c r="Z143" s="50"/>
      <c r="AA143" s="50"/>
      <c r="AB143" s="51"/>
    </row>
    <row r="144" spans="26:28" x14ac:dyDescent="0.25">
      <c r="Z144" s="50"/>
      <c r="AA144" s="50"/>
      <c r="AB144" s="51"/>
    </row>
    <row r="145" spans="26:27" x14ac:dyDescent="0.25">
      <c r="Z145" s="50"/>
      <c r="AA145" s="50"/>
    </row>
    <row r="146" spans="26:27" x14ac:dyDescent="0.25">
      <c r="Z146" s="50"/>
      <c r="AA146" s="50"/>
    </row>
    <row r="148" spans="26:27" ht="15.75" x14ac:dyDescent="0.25">
      <c r="Z148" s="53"/>
      <c r="AA148" s="53"/>
    </row>
    <row r="156" spans="26:27" x14ac:dyDescent="0.25">
      <c r="Z156" s="45"/>
      <c r="AA156" s="45"/>
    </row>
    <row r="157" spans="26:27" x14ac:dyDescent="0.25">
      <c r="Z157" s="45"/>
      <c r="AA157" s="45"/>
    </row>
    <row r="158" spans="26:27" x14ac:dyDescent="0.25">
      <c r="Z158" s="52"/>
    </row>
    <row r="161" spans="1:28" x14ac:dyDescent="0.25">
      <c r="Z161" s="45"/>
      <c r="AA161" s="45"/>
    </row>
    <row r="162" spans="1:28" x14ac:dyDescent="0.25">
      <c r="Z162" s="45"/>
      <c r="AA162" s="45"/>
    </row>
    <row r="165" spans="1:28" s="49" customFormat="1" ht="18.75" x14ac:dyDescent="0.25">
      <c r="A165" s="29"/>
      <c r="B165" s="29"/>
      <c r="C165" s="29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54"/>
      <c r="AA165" s="54"/>
    </row>
    <row r="167" spans="1:28" x14ac:dyDescent="0.25">
      <c r="Z167" s="50"/>
      <c r="AA167" s="50"/>
      <c r="AB167" s="55"/>
    </row>
    <row r="168" spans="1:28" x14ac:dyDescent="0.25">
      <c r="Z168" s="50"/>
      <c r="AA168" s="50"/>
      <c r="AB168" s="55"/>
    </row>
    <row r="169" spans="1:28" x14ac:dyDescent="0.25">
      <c r="Z169" s="50"/>
      <c r="AA169" s="50"/>
    </row>
    <row r="170" spans="1:28" x14ac:dyDescent="0.25">
      <c r="Z170" s="50"/>
      <c r="AA170" s="50"/>
    </row>
    <row r="172" spans="1:28" ht="15.75" x14ac:dyDescent="0.25">
      <c r="Z172" s="53"/>
      <c r="AA172" s="53"/>
    </row>
    <row r="173" spans="1:28" ht="15.75" x14ac:dyDescent="0.25">
      <c r="Z173" s="53"/>
      <c r="AA173" s="53"/>
    </row>
    <row r="174" spans="1:28" x14ac:dyDescent="0.25">
      <c r="Z174" s="50"/>
      <c r="AA174" s="50"/>
      <c r="AB174" s="55"/>
    </row>
    <row r="175" spans="1:28" x14ac:dyDescent="0.25">
      <c r="Z175" s="50"/>
      <c r="AA175" s="50"/>
      <c r="AB175" s="55"/>
    </row>
    <row r="176" spans="1:28" x14ac:dyDescent="0.25">
      <c r="Z176" s="50"/>
      <c r="AA176" s="50"/>
    </row>
    <row r="177" spans="1:28" x14ac:dyDescent="0.25">
      <c r="Z177" s="52"/>
      <c r="AA177" s="52"/>
    </row>
    <row r="179" spans="1:28" s="49" customFormat="1" ht="18.75" x14ac:dyDescent="0.25">
      <c r="A179" s="29"/>
      <c r="B179" s="29"/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56"/>
      <c r="AA179" s="56"/>
    </row>
    <row r="180" spans="1:28" ht="15.75" x14ac:dyDescent="0.25">
      <c r="Z180" s="57"/>
      <c r="AA180" s="57"/>
    </row>
    <row r="181" spans="1:28" x14ac:dyDescent="0.25">
      <c r="Z181" s="50"/>
      <c r="AA181" s="50"/>
      <c r="AB181" s="55"/>
    </row>
    <row r="182" spans="1:28" x14ac:dyDescent="0.25">
      <c r="Z182" s="50"/>
      <c r="AA182" s="50"/>
    </row>
    <row r="183" spans="1:28" x14ac:dyDescent="0.25">
      <c r="Z183" s="50"/>
      <c r="AA183" s="50"/>
    </row>
    <row r="184" spans="1:28" x14ac:dyDescent="0.25">
      <c r="Z184" s="50"/>
      <c r="AA184" s="50"/>
    </row>
    <row r="185" spans="1:28" x14ac:dyDescent="0.25">
      <c r="Z185" s="50"/>
      <c r="AA185" s="50"/>
    </row>
    <row r="186" spans="1:28" x14ac:dyDescent="0.25">
      <c r="Z186" s="50"/>
      <c r="AA186" s="50"/>
      <c r="AB186" s="55"/>
    </row>
    <row r="187" spans="1:28" x14ac:dyDescent="0.25">
      <c r="Z187" s="50"/>
      <c r="AA187" s="50"/>
      <c r="AB187" s="55"/>
    </row>
    <row r="188" spans="1:28" x14ac:dyDescent="0.25">
      <c r="Z188" s="52"/>
      <c r="AA188" s="52"/>
      <c r="AB188" s="55"/>
    </row>
    <row r="189" spans="1:28" ht="15.75" x14ac:dyDescent="0.25">
      <c r="Z189" s="57"/>
      <c r="AA189" s="57"/>
      <c r="AB189" s="55"/>
    </row>
    <row r="190" spans="1:28" ht="15.75" x14ac:dyDescent="0.25">
      <c r="Z190" s="58"/>
      <c r="AA190" s="58"/>
      <c r="AB190" s="55"/>
    </row>
    <row r="191" spans="1:28" x14ac:dyDescent="0.25">
      <c r="Z191" s="45"/>
      <c r="AA191" s="45"/>
      <c r="AB191" s="55"/>
    </row>
    <row r="192" spans="1:28" x14ac:dyDescent="0.25">
      <c r="Z192" s="59"/>
      <c r="AA192" s="59"/>
      <c r="AB192" s="55"/>
    </row>
    <row r="193" spans="26:28" x14ac:dyDescent="0.25">
      <c r="Z193" s="60"/>
      <c r="AA193" s="60"/>
      <c r="AB193" s="55"/>
    </row>
    <row r="194" spans="26:28" x14ac:dyDescent="0.25">
      <c r="Z194" s="60"/>
      <c r="AA194" s="60"/>
      <c r="AB194" s="55"/>
    </row>
    <row r="195" spans="26:28" x14ac:dyDescent="0.25">
      <c r="Z195" s="59"/>
      <c r="AA195" s="59"/>
      <c r="AB195" s="55"/>
    </row>
    <row r="196" spans="26:28" x14ac:dyDescent="0.25">
      <c r="Z196" s="61"/>
      <c r="AA196" s="61"/>
      <c r="AB196" s="51"/>
    </row>
    <row r="197" spans="26:28" x14ac:dyDescent="0.25">
      <c r="Z197" s="61"/>
      <c r="AA197" s="61"/>
    </row>
    <row r="198" spans="26:28" x14ac:dyDescent="0.25">
      <c r="Z198" s="62"/>
      <c r="AA198" s="62"/>
    </row>
    <row r="199" spans="26:28" x14ac:dyDescent="0.25">
      <c r="Z199" s="63"/>
      <c r="AA199" s="63"/>
      <c r="AB199" s="55"/>
    </row>
    <row r="200" spans="26:28" x14ac:dyDescent="0.25">
      <c r="Z200" s="64"/>
      <c r="AA200" s="64"/>
    </row>
    <row r="201" spans="26:28" x14ac:dyDescent="0.25">
      <c r="Z201" s="65"/>
      <c r="AA201" s="65"/>
    </row>
    <row r="202" spans="26:28" x14ac:dyDescent="0.25">
      <c r="Z202" s="64"/>
      <c r="AA202" s="64"/>
      <c r="AB202" s="45"/>
    </row>
    <row r="203" spans="26:28" x14ac:dyDescent="0.25">
      <c r="Z203" s="64"/>
      <c r="AA203" s="64"/>
      <c r="AB203" s="45"/>
    </row>
    <row r="204" spans="26:28" x14ac:dyDescent="0.25">
      <c r="Z204" s="64"/>
      <c r="AA204" s="64"/>
      <c r="AB204" s="45"/>
    </row>
    <row r="205" spans="26:28" x14ac:dyDescent="0.25">
      <c r="Z205" s="64"/>
      <c r="AA205" s="64"/>
    </row>
    <row r="206" spans="26:28" x14ac:dyDescent="0.25">
      <c r="Z206" s="64"/>
      <c r="AA206" s="64"/>
    </row>
    <row r="207" spans="26:28" x14ac:dyDescent="0.25">
      <c r="Z207" s="65"/>
      <c r="AA207" s="65"/>
    </row>
    <row r="208" spans="26:28" x14ac:dyDescent="0.25">
      <c r="Z208" s="64"/>
      <c r="AA208" s="64"/>
    </row>
    <row r="209" spans="26:28" x14ac:dyDescent="0.25">
      <c r="Z209" s="59"/>
      <c r="AA209" s="59"/>
    </row>
    <row r="210" spans="26:28" x14ac:dyDescent="0.25">
      <c r="Z210" s="50"/>
      <c r="AA210" s="50"/>
      <c r="AB210" s="55"/>
    </row>
    <row r="211" spans="26:28" x14ac:dyDescent="0.25">
      <c r="Z211" s="50"/>
      <c r="AA211" s="50"/>
    </row>
    <row r="212" spans="26:28" x14ac:dyDescent="0.25">
      <c r="Z212" s="50"/>
      <c r="AA212" s="50"/>
    </row>
    <row r="213" spans="26:28" x14ac:dyDescent="0.25">
      <c r="Z213" s="50"/>
      <c r="AA213" s="50"/>
    </row>
    <row r="214" spans="26:28" x14ac:dyDescent="0.25">
      <c r="Z214" s="50"/>
      <c r="AA214" s="50"/>
    </row>
    <row r="215" spans="26:28" x14ac:dyDescent="0.25">
      <c r="Z215" s="50"/>
      <c r="AA215" s="50"/>
    </row>
    <row r="216" spans="26:28" x14ac:dyDescent="0.25">
      <c r="Z216" s="52"/>
      <c r="AA216" s="52"/>
    </row>
    <row r="217" spans="26:28" x14ac:dyDescent="0.25">
      <c r="Z217" s="66"/>
      <c r="AA217" s="66"/>
    </row>
    <row r="218" spans="26:28" x14ac:dyDescent="0.25">
      <c r="Z218" s="66"/>
      <c r="AA218" s="66"/>
    </row>
    <row r="219" spans="26:28" x14ac:dyDescent="0.25">
      <c r="AB219" s="55"/>
    </row>
    <row r="244" spans="26:28" x14ac:dyDescent="0.25">
      <c r="AB244" s="55"/>
    </row>
    <row r="245" spans="26:28" x14ac:dyDescent="0.25">
      <c r="Z245" s="52"/>
      <c r="AA245" s="52"/>
      <c r="AB245" s="55"/>
    </row>
    <row r="246" spans="26:28" ht="15.75" x14ac:dyDescent="0.25">
      <c r="Z246" s="57"/>
      <c r="AA246" s="57"/>
      <c r="AB246" s="55"/>
    </row>
    <row r="247" spans="26:28" x14ac:dyDescent="0.25">
      <c r="Z247" s="52"/>
      <c r="AA247" s="52"/>
      <c r="AB247" s="55"/>
    </row>
    <row r="248" spans="26:28" x14ac:dyDescent="0.25">
      <c r="Z248" s="50"/>
      <c r="AA248" s="50"/>
      <c r="AB248" s="51"/>
    </row>
    <row r="249" spans="26:28" x14ac:dyDescent="0.25">
      <c r="Z249" s="50"/>
      <c r="AA249" s="50"/>
      <c r="AB249" s="51"/>
    </row>
    <row r="250" spans="26:28" x14ac:dyDescent="0.25">
      <c r="Z250" s="59"/>
      <c r="AA250" s="59"/>
      <c r="AB250" s="55"/>
    </row>
    <row r="251" spans="26:28" x14ac:dyDescent="0.25">
      <c r="Z251" s="46"/>
      <c r="AA251" s="46"/>
      <c r="AB251" s="55"/>
    </row>
    <row r="252" spans="26:28" x14ac:dyDescent="0.25">
      <c r="Z252" s="50"/>
      <c r="AA252" s="50"/>
      <c r="AB252" s="55"/>
    </row>
    <row r="253" spans="26:28" x14ac:dyDescent="0.25">
      <c r="Z253" s="50"/>
      <c r="AA253" s="50"/>
      <c r="AB253" s="55"/>
    </row>
    <row r="254" spans="26:28" x14ac:dyDescent="0.25">
      <c r="Z254" s="50"/>
      <c r="AA254" s="50"/>
      <c r="AB254" s="55"/>
    </row>
    <row r="255" spans="26:28" x14ac:dyDescent="0.25">
      <c r="Z255" s="67"/>
      <c r="AA255" s="67"/>
      <c r="AB255" s="55"/>
    </row>
    <row r="256" spans="26:28" x14ac:dyDescent="0.25">
      <c r="Z256" s="46"/>
      <c r="AA256" s="46"/>
      <c r="AB256" s="55"/>
    </row>
    <row r="257" spans="26:28" x14ac:dyDescent="0.25">
      <c r="Z257" s="68"/>
      <c r="AA257" s="68"/>
      <c r="AB257" s="55"/>
    </row>
    <row r="258" spans="26:28" x14ac:dyDescent="0.25">
      <c r="Z258" s="68"/>
      <c r="AA258" s="68"/>
      <c r="AB258" s="55"/>
    </row>
    <row r="259" spans="26:28" x14ac:dyDescent="0.25">
      <c r="Z259" s="68"/>
      <c r="AA259" s="68"/>
      <c r="AB259" s="55"/>
    </row>
    <row r="260" spans="26:28" x14ac:dyDescent="0.25">
      <c r="Z260" s="68"/>
      <c r="AA260" s="68"/>
      <c r="AB260" s="55"/>
    </row>
    <row r="261" spans="26:28" x14ac:dyDescent="0.25">
      <c r="Z261" s="69"/>
      <c r="AA261" s="69"/>
      <c r="AB261" s="55"/>
    </row>
    <row r="263" spans="26:28" x14ac:dyDescent="0.25">
      <c r="AB263" s="55"/>
    </row>
    <row r="276" spans="26:28" x14ac:dyDescent="0.25">
      <c r="Z276" s="33"/>
      <c r="AA276" s="33"/>
    </row>
    <row r="277" spans="26:28" x14ac:dyDescent="0.25">
      <c r="Z277" s="46"/>
      <c r="AA277" s="46"/>
      <c r="AB277" s="55"/>
    </row>
    <row r="278" spans="26:28" x14ac:dyDescent="0.25">
      <c r="Z278" s="46"/>
      <c r="AA278" s="46"/>
      <c r="AB278" s="55"/>
    </row>
    <row r="279" spans="26:28" x14ac:dyDescent="0.25">
      <c r="Z279" s="50"/>
      <c r="AA279" s="50"/>
      <c r="AB279" s="51"/>
    </row>
    <row r="280" spans="26:28" x14ac:dyDescent="0.25">
      <c r="Z280" s="50"/>
      <c r="AA280" s="50"/>
    </row>
    <row r="281" spans="26:28" x14ac:dyDescent="0.25">
      <c r="Z281" s="50"/>
      <c r="AA281" s="50"/>
    </row>
    <row r="282" spans="26:28" x14ac:dyDescent="0.25">
      <c r="Z282" s="52"/>
      <c r="AA282" s="52"/>
    </row>
    <row r="287" spans="26:28" x14ac:dyDescent="0.25">
      <c r="AB287" s="55"/>
    </row>
    <row r="294" spans="26:28" x14ac:dyDescent="0.25">
      <c r="Z294" s="31"/>
      <c r="AA294" s="31"/>
    </row>
    <row r="295" spans="26:28" x14ac:dyDescent="0.25">
      <c r="Z295" s="70"/>
      <c r="AA295" s="70"/>
      <c r="AB295" s="51"/>
    </row>
    <row r="296" spans="26:28" x14ac:dyDescent="0.25">
      <c r="Z296" s="70"/>
      <c r="AA296" s="70"/>
      <c r="AB296" s="51"/>
    </row>
    <row r="297" spans="26:28" x14ac:dyDescent="0.25">
      <c r="Z297" s="70"/>
      <c r="AA297" s="70"/>
      <c r="AB297" s="51"/>
    </row>
    <row r="298" spans="26:28" x14ac:dyDescent="0.25">
      <c r="Z298" s="70"/>
      <c r="AA298" s="70"/>
      <c r="AB298" s="51"/>
    </row>
    <row r="299" spans="26:28" x14ac:dyDescent="0.25">
      <c r="Z299" s="70"/>
      <c r="AA299" s="70"/>
      <c r="AB299" s="51"/>
    </row>
    <row r="300" spans="26:28" x14ac:dyDescent="0.25">
      <c r="Z300" s="70"/>
      <c r="AA300" s="70"/>
    </row>
    <row r="301" spans="26:28" x14ac:dyDescent="0.25">
      <c r="Z301" s="71"/>
      <c r="AA301" s="71"/>
    </row>
    <row r="302" spans="26:28" x14ac:dyDescent="0.25">
      <c r="AB302" s="55"/>
    </row>
    <row r="303" spans="26:28" x14ac:dyDescent="0.25">
      <c r="AB303" s="55"/>
    </row>
    <row r="304" spans="26:28" x14ac:dyDescent="0.25">
      <c r="AB304" s="55"/>
    </row>
    <row r="305" spans="28:28" x14ac:dyDescent="0.25">
      <c r="AB305" s="55"/>
    </row>
    <row r="306" spans="28:28" x14ac:dyDescent="0.25">
      <c r="AB306" s="55"/>
    </row>
    <row r="309" spans="28:28" x14ac:dyDescent="0.25">
      <c r="AB309" s="55"/>
    </row>
    <row r="325" spans="28:28" x14ac:dyDescent="0.25">
      <c r="AB325" s="55"/>
    </row>
    <row r="326" spans="28:28" x14ac:dyDescent="0.25">
      <c r="AB326" s="55"/>
    </row>
    <row r="330" spans="28:28" x14ac:dyDescent="0.25">
      <c r="AB330" s="55"/>
    </row>
    <row r="332" spans="28:28" x14ac:dyDescent="0.25">
      <c r="AB332" s="51"/>
    </row>
    <row r="333" spans="28:28" x14ac:dyDescent="0.25">
      <c r="AB333" s="51"/>
    </row>
    <row r="336" spans="28:28" x14ac:dyDescent="0.25">
      <c r="AB336" s="51"/>
    </row>
    <row r="337" spans="26:28" x14ac:dyDescent="0.25">
      <c r="Z337" s="50"/>
      <c r="AA337" s="50"/>
    </row>
    <row r="338" spans="26:28" x14ac:dyDescent="0.25">
      <c r="Z338" s="72"/>
      <c r="AA338" s="72"/>
    </row>
    <row r="339" spans="26:28" x14ac:dyDescent="0.25">
      <c r="Z339" s="31"/>
      <c r="AA339" s="31"/>
    </row>
    <row r="340" spans="26:28" x14ac:dyDescent="0.25">
      <c r="Z340" s="68"/>
      <c r="AA340" s="68"/>
      <c r="AB340" s="51"/>
    </row>
    <row r="341" spans="26:28" x14ac:dyDescent="0.25">
      <c r="Z341" s="68"/>
      <c r="AA341" s="68"/>
      <c r="AB341" s="51"/>
    </row>
    <row r="342" spans="26:28" x14ac:dyDescent="0.25">
      <c r="Z342" s="69"/>
      <c r="AA342" s="69"/>
    </row>
    <row r="343" spans="26:28" x14ac:dyDescent="0.25">
      <c r="Z343" s="50"/>
      <c r="AA343" s="50"/>
      <c r="AB343" s="55"/>
    </row>
    <row r="344" spans="26:28" x14ac:dyDescent="0.25">
      <c r="Z344" s="50"/>
      <c r="AA344" s="50"/>
      <c r="AB344" s="55"/>
    </row>
    <row r="345" spans="26:28" x14ac:dyDescent="0.25">
      <c r="Z345" s="50"/>
      <c r="AA345" s="50"/>
      <c r="AB345" s="55"/>
    </row>
    <row r="346" spans="26:28" x14ac:dyDescent="0.25">
      <c r="Z346" s="52"/>
      <c r="AA346" s="52"/>
      <c r="AB346" s="55"/>
    </row>
    <row r="347" spans="26:28" x14ac:dyDescent="0.25">
      <c r="Z347" s="31"/>
      <c r="AA347" s="31"/>
    </row>
    <row r="348" spans="26:28" x14ac:dyDescent="0.25">
      <c r="Z348" s="50"/>
      <c r="AA348" s="50"/>
      <c r="AB348" s="51"/>
    </row>
    <row r="349" spans="26:28" x14ac:dyDescent="0.25">
      <c r="Z349" s="50"/>
      <c r="AA349" s="50"/>
      <c r="AB349" s="55"/>
    </row>
    <row r="350" spans="26:28" x14ac:dyDescent="0.25">
      <c r="Z350" s="50"/>
      <c r="AA350" s="50"/>
    </row>
    <row r="351" spans="26:28" x14ac:dyDescent="0.25">
      <c r="Z351" s="50"/>
      <c r="AA351" s="50"/>
    </row>
    <row r="352" spans="26:28" x14ac:dyDescent="0.25">
      <c r="Z352" s="50"/>
      <c r="AA352" s="50"/>
    </row>
    <row r="353" spans="1:28" x14ac:dyDescent="0.25">
      <c r="Z353" s="50"/>
      <c r="AA353" s="50"/>
    </row>
    <row r="354" spans="1:28" x14ac:dyDescent="0.25">
      <c r="Z354" s="50"/>
      <c r="AA354" s="50"/>
    </row>
    <row r="355" spans="1:28" x14ac:dyDescent="0.25">
      <c r="Z355" s="50"/>
      <c r="AA355" s="50"/>
    </row>
    <row r="356" spans="1:28" x14ac:dyDescent="0.25">
      <c r="Z356" s="50"/>
      <c r="AA356" s="50"/>
    </row>
    <row r="357" spans="1:28" x14ac:dyDescent="0.25">
      <c r="Z357" s="50"/>
      <c r="AA357" s="50"/>
    </row>
    <row r="359" spans="1:28" x14ac:dyDescent="0.25">
      <c r="Z359" s="46"/>
      <c r="AA359" s="46"/>
    </row>
    <row r="360" spans="1:28" x14ac:dyDescent="0.25">
      <c r="Z360" s="68"/>
      <c r="AA360" s="68"/>
      <c r="AB360" s="51"/>
    </row>
    <row r="361" spans="1:28" x14ac:dyDescent="0.25">
      <c r="Z361" s="68"/>
      <c r="AA361" s="68"/>
      <c r="AB361" s="51"/>
    </row>
    <row r="362" spans="1:28" x14ac:dyDescent="0.25">
      <c r="Z362" s="68"/>
      <c r="AA362" s="68"/>
    </row>
    <row r="367" spans="1:28" s="49" customFormat="1" ht="18.75" x14ac:dyDescent="0.25">
      <c r="A367" s="29"/>
      <c r="B367" s="29"/>
      <c r="C367" s="29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50"/>
      <c r="AA367" s="50"/>
    </row>
    <row r="368" spans="1:28" s="49" customFormat="1" ht="18.75" x14ac:dyDescent="0.25">
      <c r="A368" s="29"/>
      <c r="B368" s="29"/>
      <c r="C368" s="29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</row>
    <row r="369" spans="1:28" x14ac:dyDescent="0.25">
      <c r="Z369" s="50"/>
      <c r="AA369" s="50"/>
    </row>
    <row r="370" spans="1:28" x14ac:dyDescent="0.25">
      <c r="AB370" s="51"/>
    </row>
    <row r="371" spans="1:28" x14ac:dyDescent="0.25">
      <c r="Z371" s="50"/>
      <c r="AA371" s="50"/>
    </row>
    <row r="373" spans="1:28" x14ac:dyDescent="0.25">
      <c r="Z373" s="50"/>
      <c r="AA373" s="50"/>
    </row>
    <row r="375" spans="1:28" x14ac:dyDescent="0.25">
      <c r="Z375" s="50"/>
      <c r="AA375" s="50"/>
    </row>
    <row r="377" spans="1:28" x14ac:dyDescent="0.25">
      <c r="Z377" s="50"/>
      <c r="AA377" s="50"/>
    </row>
    <row r="379" spans="1:28" x14ac:dyDescent="0.25">
      <c r="Z379" s="50"/>
      <c r="AA379" s="50"/>
    </row>
    <row r="381" spans="1:28" s="54" customFormat="1" ht="18.75" x14ac:dyDescent="0.25">
      <c r="A381" s="29"/>
      <c r="B381" s="29"/>
      <c r="C381" s="29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50"/>
      <c r="AA381" s="50"/>
    </row>
    <row r="383" spans="1:28" x14ac:dyDescent="0.25">
      <c r="Z383" s="50"/>
      <c r="AA383" s="50"/>
      <c r="AB383" s="51"/>
    </row>
    <row r="385" spans="1:28" x14ac:dyDescent="0.25">
      <c r="Z385" s="50"/>
      <c r="AA385" s="50"/>
    </row>
    <row r="388" spans="1:28" s="49" customFormat="1" ht="18.75" x14ac:dyDescent="0.25">
      <c r="A388" s="29"/>
      <c r="B388" s="29"/>
      <c r="C388" s="29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56"/>
      <c r="AA388" s="56"/>
    </row>
    <row r="397" spans="1:28" x14ac:dyDescent="0.25">
      <c r="AB397" s="73"/>
    </row>
  </sheetData>
  <mergeCells count="336">
    <mergeCell ref="AL2:AL4"/>
    <mergeCell ref="AA26:AC26"/>
    <mergeCell ref="AD26:AG26"/>
    <mergeCell ref="AH26:AK26"/>
    <mergeCell ref="A21:C21"/>
    <mergeCell ref="D21:O21"/>
    <mergeCell ref="P21:R21"/>
    <mergeCell ref="S21:T21"/>
    <mergeCell ref="U21:W21"/>
    <mergeCell ref="X21:Z21"/>
    <mergeCell ref="AA21:AC21"/>
    <mergeCell ref="AD21:AG21"/>
    <mergeCell ref="AH21:AK21"/>
    <mergeCell ref="AA25:AC25"/>
    <mergeCell ref="AD25:AG25"/>
    <mergeCell ref="AH25:AK25"/>
    <mergeCell ref="AH22:AK22"/>
    <mergeCell ref="A23:C23"/>
    <mergeCell ref="D23:O23"/>
    <mergeCell ref="P23:R23"/>
    <mergeCell ref="S23:T23"/>
    <mergeCell ref="U23:W23"/>
    <mergeCell ref="X23:Z23"/>
    <mergeCell ref="A25:C25"/>
    <mergeCell ref="D25:O25"/>
    <mergeCell ref="A14:C14"/>
    <mergeCell ref="D14:O14"/>
    <mergeCell ref="P14:R14"/>
    <mergeCell ref="S14:T14"/>
    <mergeCell ref="U14:W14"/>
    <mergeCell ref="X14:Z14"/>
    <mergeCell ref="AA14:AC14"/>
    <mergeCell ref="AD14:AG14"/>
    <mergeCell ref="P25:R25"/>
    <mergeCell ref="S25:T25"/>
    <mergeCell ref="U25:W25"/>
    <mergeCell ref="X25:Z25"/>
    <mergeCell ref="AA23:AC23"/>
    <mergeCell ref="A22:C22"/>
    <mergeCell ref="D22:O22"/>
    <mergeCell ref="P22:R22"/>
    <mergeCell ref="S22:T22"/>
    <mergeCell ref="U22:W22"/>
    <mergeCell ref="AA22:AC22"/>
    <mergeCell ref="AD23:AG23"/>
    <mergeCell ref="AA18:AC18"/>
    <mergeCell ref="AD18:AG18"/>
    <mergeCell ref="A17:C17"/>
    <mergeCell ref="AH14:AK14"/>
    <mergeCell ref="A43:R43"/>
    <mergeCell ref="S43:U43"/>
    <mergeCell ref="V43:W43"/>
    <mergeCell ref="X43:AB43"/>
    <mergeCell ref="AC43:AF43"/>
    <mergeCell ref="AG43:AK43"/>
    <mergeCell ref="A42:R42"/>
    <mergeCell ref="S42:U42"/>
    <mergeCell ref="V42:W42"/>
    <mergeCell ref="X42:AB42"/>
    <mergeCell ref="AC42:AF42"/>
    <mergeCell ref="AG42:AK42"/>
    <mergeCell ref="S40:U40"/>
    <mergeCell ref="X40:AB40"/>
    <mergeCell ref="AC40:AF40"/>
    <mergeCell ref="AG40:AK40"/>
    <mergeCell ref="A41:R41"/>
    <mergeCell ref="S41:U41"/>
    <mergeCell ref="V41:W41"/>
    <mergeCell ref="X41:AB41"/>
    <mergeCell ref="AC41:AF41"/>
    <mergeCell ref="AG41:AK41"/>
    <mergeCell ref="AH36:AK36"/>
    <mergeCell ref="A38:W38"/>
    <mergeCell ref="X38:Z38"/>
    <mergeCell ref="AA38:AC38"/>
    <mergeCell ref="AD38:AG38"/>
    <mergeCell ref="AH38:AK38"/>
    <mergeCell ref="AD35:AG35"/>
    <mergeCell ref="AH35:AK35"/>
    <mergeCell ref="A36:C36"/>
    <mergeCell ref="D36:O36"/>
    <mergeCell ref="P36:R36"/>
    <mergeCell ref="S36:T36"/>
    <mergeCell ref="U36:W36"/>
    <mergeCell ref="X36:Z36"/>
    <mergeCell ref="AA36:AC36"/>
    <mergeCell ref="AD36:AG36"/>
    <mergeCell ref="A35:C35"/>
    <mergeCell ref="D35:O35"/>
    <mergeCell ref="P35:R35"/>
    <mergeCell ref="S35:T35"/>
    <mergeCell ref="U35:W35"/>
    <mergeCell ref="X35:Z35"/>
    <mergeCell ref="AA35:AC35"/>
    <mergeCell ref="A34:C34"/>
    <mergeCell ref="D34:O34"/>
    <mergeCell ref="P34:R34"/>
    <mergeCell ref="S34:T34"/>
    <mergeCell ref="U34:W34"/>
    <mergeCell ref="X34:Z34"/>
    <mergeCell ref="AA34:AC34"/>
    <mergeCell ref="AD34:AG34"/>
    <mergeCell ref="A33:C33"/>
    <mergeCell ref="D33:O33"/>
    <mergeCell ref="P33:R33"/>
    <mergeCell ref="S33:T33"/>
    <mergeCell ref="U33:W33"/>
    <mergeCell ref="X33:Z33"/>
    <mergeCell ref="AA33:AC33"/>
    <mergeCell ref="AD33:AG33"/>
    <mergeCell ref="AH33:AK33"/>
    <mergeCell ref="A32:C32"/>
    <mergeCell ref="D32:O32"/>
    <mergeCell ref="P32:R32"/>
    <mergeCell ref="S32:T32"/>
    <mergeCell ref="U32:W32"/>
    <mergeCell ref="X32:Z32"/>
    <mergeCell ref="AA32:AC32"/>
    <mergeCell ref="AD32:AG32"/>
    <mergeCell ref="AH32:AK32"/>
    <mergeCell ref="AA30:AC30"/>
    <mergeCell ref="AD30:AG30"/>
    <mergeCell ref="AH30:AK30"/>
    <mergeCell ref="A31:C31"/>
    <mergeCell ref="D31:O31"/>
    <mergeCell ref="P31:R31"/>
    <mergeCell ref="S31:T31"/>
    <mergeCell ref="U31:W31"/>
    <mergeCell ref="X31:Z31"/>
    <mergeCell ref="AA31:AC31"/>
    <mergeCell ref="A30:C30"/>
    <mergeCell ref="D30:O30"/>
    <mergeCell ref="P30:R30"/>
    <mergeCell ref="S30:T30"/>
    <mergeCell ref="U30:W30"/>
    <mergeCell ref="X30:Z30"/>
    <mergeCell ref="AD31:AG31"/>
    <mergeCell ref="AH31:AK31"/>
    <mergeCell ref="AA28:AC28"/>
    <mergeCell ref="AD28:AG28"/>
    <mergeCell ref="AH28:AK28"/>
    <mergeCell ref="A29:C29"/>
    <mergeCell ref="D29:O29"/>
    <mergeCell ref="P29:R29"/>
    <mergeCell ref="S29:T29"/>
    <mergeCell ref="U29:W29"/>
    <mergeCell ref="X29:Z29"/>
    <mergeCell ref="AA29:AC29"/>
    <mergeCell ref="AD29:AG29"/>
    <mergeCell ref="AH29:AK29"/>
    <mergeCell ref="A28:C28"/>
    <mergeCell ref="D28:O28"/>
    <mergeCell ref="P28:R28"/>
    <mergeCell ref="S28:T28"/>
    <mergeCell ref="U28:W28"/>
    <mergeCell ref="X28:Z28"/>
    <mergeCell ref="AD27:AG27"/>
    <mergeCell ref="AH27:AK27"/>
    <mergeCell ref="A26:C26"/>
    <mergeCell ref="D26:O26"/>
    <mergeCell ref="P26:R26"/>
    <mergeCell ref="S26:T26"/>
    <mergeCell ref="U26:W26"/>
    <mergeCell ref="X26:Z26"/>
    <mergeCell ref="A24:C24"/>
    <mergeCell ref="D24:O24"/>
    <mergeCell ref="P24:R24"/>
    <mergeCell ref="S24:T24"/>
    <mergeCell ref="U24:W24"/>
    <mergeCell ref="X24:Z24"/>
    <mergeCell ref="AA24:AC24"/>
    <mergeCell ref="AD24:AG24"/>
    <mergeCell ref="AH24:AK24"/>
    <mergeCell ref="A27:C27"/>
    <mergeCell ref="D27:O27"/>
    <mergeCell ref="P27:R27"/>
    <mergeCell ref="S27:T27"/>
    <mergeCell ref="U27:W27"/>
    <mergeCell ref="X27:Z27"/>
    <mergeCell ref="AA27:AC27"/>
    <mergeCell ref="AH23:AK23"/>
    <mergeCell ref="AD22:AG22"/>
    <mergeCell ref="X22:Z22"/>
    <mergeCell ref="A20:C20"/>
    <mergeCell ref="D20:O20"/>
    <mergeCell ref="P20:R20"/>
    <mergeCell ref="S20:T20"/>
    <mergeCell ref="U20:W20"/>
    <mergeCell ref="X20:Z20"/>
    <mergeCell ref="AA20:AC20"/>
    <mergeCell ref="AD20:AG20"/>
    <mergeCell ref="AH20:AK20"/>
    <mergeCell ref="AH18:AK18"/>
    <mergeCell ref="A19:C19"/>
    <mergeCell ref="D19:O19"/>
    <mergeCell ref="P19:R19"/>
    <mergeCell ref="S19:T19"/>
    <mergeCell ref="U19:W19"/>
    <mergeCell ref="X19:Z19"/>
    <mergeCell ref="AA19:AC19"/>
    <mergeCell ref="A18:C18"/>
    <mergeCell ref="D18:O18"/>
    <mergeCell ref="P18:R18"/>
    <mergeCell ref="S18:T18"/>
    <mergeCell ref="U18:W18"/>
    <mergeCell ref="X18:Z18"/>
    <mergeCell ref="AD19:AG19"/>
    <mergeCell ref="AH19:AK19"/>
    <mergeCell ref="D17:O17"/>
    <mergeCell ref="P17:R17"/>
    <mergeCell ref="S17:T17"/>
    <mergeCell ref="U17:W17"/>
    <mergeCell ref="X17:Z17"/>
    <mergeCell ref="AA17:AC17"/>
    <mergeCell ref="AD17:AG17"/>
    <mergeCell ref="AH17:AK17"/>
    <mergeCell ref="AH15:AK15"/>
    <mergeCell ref="AD16:AG16"/>
    <mergeCell ref="AH16:AK16"/>
    <mergeCell ref="AD15:AG15"/>
    <mergeCell ref="A16:C16"/>
    <mergeCell ref="D16:O16"/>
    <mergeCell ref="P16:R16"/>
    <mergeCell ref="S16:T16"/>
    <mergeCell ref="U16:W16"/>
    <mergeCell ref="X16:Z16"/>
    <mergeCell ref="AA16:AC16"/>
    <mergeCell ref="A15:C15"/>
    <mergeCell ref="D15:O15"/>
    <mergeCell ref="P15:R15"/>
    <mergeCell ref="S15:T15"/>
    <mergeCell ref="U15:W15"/>
    <mergeCell ref="AA15:AC15"/>
    <mergeCell ref="X15:Z15"/>
    <mergeCell ref="A13:C13"/>
    <mergeCell ref="D13:O13"/>
    <mergeCell ref="P13:R13"/>
    <mergeCell ref="S13:T13"/>
    <mergeCell ref="U13:W13"/>
    <mergeCell ref="X13:Z13"/>
    <mergeCell ref="AA13:AC13"/>
    <mergeCell ref="AD13:AG13"/>
    <mergeCell ref="AH13:AK13"/>
    <mergeCell ref="A12:C12"/>
    <mergeCell ref="D12:O12"/>
    <mergeCell ref="P12:R12"/>
    <mergeCell ref="S12:T12"/>
    <mergeCell ref="U12:W12"/>
    <mergeCell ref="X12:Z12"/>
    <mergeCell ref="AA12:AC12"/>
    <mergeCell ref="AD12:AG12"/>
    <mergeCell ref="AH12:AK12"/>
    <mergeCell ref="A10:C10"/>
    <mergeCell ref="D10:O10"/>
    <mergeCell ref="P10:R10"/>
    <mergeCell ref="S10:T10"/>
    <mergeCell ref="U10:W10"/>
    <mergeCell ref="X10:Z10"/>
    <mergeCell ref="AA10:AC10"/>
    <mergeCell ref="AD10:AG10"/>
    <mergeCell ref="AH10:AK10"/>
    <mergeCell ref="A8:C8"/>
    <mergeCell ref="D8:O8"/>
    <mergeCell ref="P8:R8"/>
    <mergeCell ref="S8:T8"/>
    <mergeCell ref="U8:W8"/>
    <mergeCell ref="X8:Z8"/>
    <mergeCell ref="AA8:AC8"/>
    <mergeCell ref="AD8:AG8"/>
    <mergeCell ref="AH8:AK8"/>
    <mergeCell ref="A11:C11"/>
    <mergeCell ref="D11:O11"/>
    <mergeCell ref="P11:R11"/>
    <mergeCell ref="S11:T11"/>
    <mergeCell ref="U11:W11"/>
    <mergeCell ref="X11:Z11"/>
    <mergeCell ref="AA11:AC11"/>
    <mergeCell ref="AD11:AG11"/>
    <mergeCell ref="AH11:AK11"/>
    <mergeCell ref="AA9:AC9"/>
    <mergeCell ref="AD9:AG9"/>
    <mergeCell ref="AH9:AK9"/>
    <mergeCell ref="A9:C9"/>
    <mergeCell ref="D9:O9"/>
    <mergeCell ref="P9:R9"/>
    <mergeCell ref="S9:T9"/>
    <mergeCell ref="U9:W9"/>
    <mergeCell ref="X9:Z9"/>
    <mergeCell ref="U7:W7"/>
    <mergeCell ref="X7:Z7"/>
    <mergeCell ref="AA7:AC7"/>
    <mergeCell ref="AD7:AG7"/>
    <mergeCell ref="AH7:AK7"/>
    <mergeCell ref="A6:C6"/>
    <mergeCell ref="D6:O6"/>
    <mergeCell ref="P6:R6"/>
    <mergeCell ref="S6:T6"/>
    <mergeCell ref="U6:W6"/>
    <mergeCell ref="X6:Z6"/>
    <mergeCell ref="AA6:AC6"/>
    <mergeCell ref="AH34:AK34"/>
    <mergeCell ref="AH3:AK3"/>
    <mergeCell ref="A4:C4"/>
    <mergeCell ref="D4:O4"/>
    <mergeCell ref="P4:R4"/>
    <mergeCell ref="S4:T4"/>
    <mergeCell ref="U4:W4"/>
    <mergeCell ref="X4:Z4"/>
    <mergeCell ref="AA4:AC4"/>
    <mergeCell ref="AD4:AG4"/>
    <mergeCell ref="AH4:AK4"/>
    <mergeCell ref="A2:C3"/>
    <mergeCell ref="D2:O3"/>
    <mergeCell ref="P2:R3"/>
    <mergeCell ref="S2:T3"/>
    <mergeCell ref="U2:AC2"/>
    <mergeCell ref="AD2:AK2"/>
    <mergeCell ref="U3:W3"/>
    <mergeCell ref="AD6:AG6"/>
    <mergeCell ref="AH6:AK6"/>
    <mergeCell ref="A7:C7"/>
    <mergeCell ref="D7:O7"/>
    <mergeCell ref="P7:R7"/>
    <mergeCell ref="S7:T7"/>
    <mergeCell ref="X3:Z3"/>
    <mergeCell ref="AA3:AC3"/>
    <mergeCell ref="AD3:AG3"/>
    <mergeCell ref="AA5:AC5"/>
    <mergeCell ref="AD5:AG5"/>
    <mergeCell ref="AH5:AK5"/>
    <mergeCell ref="A5:C5"/>
    <mergeCell ref="D5:O5"/>
    <mergeCell ref="P5:R5"/>
    <mergeCell ref="S5:T5"/>
    <mergeCell ref="U5:W5"/>
    <mergeCell ref="X5:Z5"/>
  </mergeCells>
  <phoneticPr fontId="26" type="noConversion"/>
  <conditionalFormatting sqref="A196">
    <cfRule type="containsText" dxfId="0" priority="1" operator="containsText" text="CHYBA. Doplň Buňku G15 v záložce Doplň">
      <formula>NOT(ISERROR(SEARCH("CHYBA. Doplň Buňku G15 v záložce Doplň",A196)))</formula>
    </cfRule>
  </conditionalFormatting>
  <dataValidations disablePrompts="1" count="2">
    <dataValidation errorStyle="warning" allowBlank="1" showInputMessage="1" error="Are you sure? " sqref="B205:AA205 B202:B204 B208 A199:A208 A210:AA216" xr:uid="{00000000-0002-0000-0100-000000000000}"/>
    <dataValidation errorStyle="warning" allowBlank="1" showInputMessage="1" showErrorMessage="1" error="Are you sure? " sqref="A209:AA209 A196:AA198" xr:uid="{00000000-0002-0000-0100-000001000000}"/>
  </dataValidations>
  <pageMargins left="0.43055555555555558" right="5.5555555555555552E-2" top="0.98425196850393704" bottom="0.98425196850393704" header="0.31496062992125984" footer="0.31496062992125984"/>
  <pageSetup paperSize="9" orientation="landscape" horizontalDpi="4294967293" verticalDpi="4294967293" r:id="rId1"/>
  <headerFooter differentFirst="1">
    <oddHeader xml:space="preserve">&amp;L&amp;"-,Obyčejné"&amp;10&amp;K00-033
</oddHeader>
  </headerFooter>
  <ignoredErrors>
    <ignoredError sqref="B15:C15 B13:C1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9.1</vt:lpstr>
      <vt:lpstr>9.2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stavt</dc:creator>
  <cp:lastModifiedBy>Petr Frömel - RPA</cp:lastModifiedBy>
  <dcterms:created xsi:type="dcterms:W3CDTF">2022-04-28T07:59:58Z</dcterms:created>
  <dcterms:modified xsi:type="dcterms:W3CDTF">2022-11-22T12:01:14Z</dcterms:modified>
</cp:coreProperties>
</file>